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 activeTab="8"/>
  </bookViews>
  <sheets>
    <sheet name="Дод1" sheetId="18" r:id="rId1"/>
    <sheet name="дод 1.1" sheetId="20" r:id="rId2"/>
    <sheet name="дод1.2" sheetId="19" r:id="rId3"/>
    <sheet name="дод.2" sheetId="12" r:id="rId4"/>
    <sheet name="дод.3" sheetId="1" r:id="rId5"/>
    <sheet name="дод.4" sheetId="11" r:id="rId6"/>
    <sheet name="дод 4.1" sheetId="17" r:id="rId7"/>
    <sheet name="дод 4.2" sheetId="23" r:id="rId8"/>
    <sheet name="дод.5" sheetId="8" r:id="rId9"/>
    <sheet name="дод.6" sheetId="21" r:id="rId10"/>
    <sheet name="Лист1" sheetId="24" r:id="rId11"/>
  </sheets>
  <definedNames>
    <definedName name="_xlnm._FilterDatabase" localSheetId="6" hidden="1">'дод 4.1'!$H$1:$H$45</definedName>
    <definedName name="_xlnm._FilterDatabase" localSheetId="7" hidden="1">'дод 4.2'!$H$1:$H$45</definedName>
    <definedName name="_xlnm.Print_Titles" localSheetId="6">'дод 4.1'!$A:$A,'дод 4.1'!$6:$6</definedName>
    <definedName name="_xlnm.Print_Titles" localSheetId="7">'дод 4.2'!$A:$A,'дод 4.2'!$6:$6</definedName>
    <definedName name="_xlnm.Print_Titles" localSheetId="3">дод.2!$6:$6</definedName>
    <definedName name="_xlnm.Print_Titles" localSheetId="4">дод.3!$5:$8</definedName>
    <definedName name="_xlnm.Print_Area" localSheetId="1">'дод 1.1'!$A$1:$H$180</definedName>
    <definedName name="_xlnm.Print_Area" localSheetId="6">'дод 4.1'!$A$1:$E$20</definedName>
    <definedName name="_xlnm.Print_Area" localSheetId="7">'дод 4.2'!$A$1:$E$20</definedName>
    <definedName name="_xlnm.Print_Area" localSheetId="3">дод.2!$A$2:$F$30</definedName>
    <definedName name="_xlnm.Print_Area" localSheetId="5">дод.4!$D$4:$Q$15</definedName>
    <definedName name="_xlnm.Print_Area" localSheetId="8">дод.5!$B$1:$I$56</definedName>
    <definedName name="_xlnm.Print_Area" localSheetId="0">Дод1!$A$1:$G$111</definedName>
  </definedNames>
  <calcPr calcId="145621" fullCalcOnLoad="1"/>
</workbook>
</file>

<file path=xl/calcChain.xml><?xml version="1.0" encoding="utf-8"?>
<calcChain xmlns="http://schemas.openxmlformats.org/spreadsheetml/2006/main">
  <c r="I33" i="8"/>
  <c r="Q100" i="1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R65"/>
  <c r="S65"/>
  <c r="T65"/>
  <c r="D149" i="20"/>
  <c r="C149"/>
  <c r="I67" i="21"/>
  <c r="I66"/>
  <c r="F67"/>
  <c r="F66"/>
  <c r="F37"/>
  <c r="I37"/>
  <c r="I24"/>
  <c r="I25"/>
  <c r="I26"/>
  <c r="I27"/>
  <c r="I28"/>
  <c r="I29"/>
  <c r="I30"/>
  <c r="I31"/>
  <c r="I32"/>
  <c r="I33"/>
  <c r="I34"/>
  <c r="I35"/>
  <c r="I36"/>
  <c r="I23"/>
  <c r="D167" i="20"/>
  <c r="E167"/>
  <c r="C167"/>
  <c r="D20"/>
  <c r="E20"/>
  <c r="C20"/>
  <c r="D179"/>
  <c r="E149"/>
  <c r="C109" i="18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G53" i="21"/>
  <c r="H53"/>
  <c r="I53"/>
  <c r="I50"/>
  <c r="I49"/>
  <c r="F53"/>
  <c r="F50"/>
  <c r="F49"/>
  <c r="G22"/>
  <c r="H22"/>
  <c r="F22"/>
  <c r="H11" i="8"/>
  <c r="I11"/>
  <c r="G11"/>
  <c r="D178" i="20"/>
  <c r="E178"/>
  <c r="C178"/>
  <c r="I12" i="11"/>
  <c r="M14"/>
  <c r="L14"/>
  <c r="H25" i="8"/>
  <c r="I25"/>
  <c r="G25"/>
  <c r="H22"/>
  <c r="H7"/>
  <c r="H6"/>
  <c r="H55"/>
  <c r="I22"/>
  <c r="G22"/>
  <c r="H20"/>
  <c r="G20"/>
  <c r="H18"/>
  <c r="I18"/>
  <c r="G18"/>
  <c r="D18" i="23"/>
  <c r="C18"/>
  <c r="D14"/>
  <c r="E14"/>
  <c r="E18"/>
  <c r="C14"/>
  <c r="D12" i="17"/>
  <c r="D18"/>
  <c r="E12"/>
  <c r="C12"/>
  <c r="C18"/>
  <c r="P14" i="11"/>
  <c r="G50" i="21"/>
  <c r="G49"/>
  <c r="H50"/>
  <c r="H49"/>
  <c r="F47"/>
  <c r="G47"/>
  <c r="G13"/>
  <c r="H47"/>
  <c r="I47"/>
  <c r="C25" i="12"/>
  <c r="C21"/>
  <c r="C17"/>
  <c r="C16"/>
  <c r="C12"/>
  <c r="C8"/>
  <c r="I47" i="8"/>
  <c r="H47"/>
  <c r="G47"/>
  <c r="I43"/>
  <c r="I42"/>
  <c r="H43"/>
  <c r="H42"/>
  <c r="G43"/>
  <c r="G42"/>
  <c r="I21"/>
  <c r="I20"/>
  <c r="Q14" i="11"/>
  <c r="J14"/>
  <c r="I14"/>
  <c r="G14"/>
  <c r="F14"/>
  <c r="D17" i="17"/>
  <c r="E17"/>
  <c r="E18"/>
  <c r="C17"/>
  <c r="I11" i="21"/>
  <c r="I8"/>
  <c r="C23" i="12"/>
  <c r="C22"/>
  <c r="C14"/>
  <c r="C13"/>
  <c r="H13" i="19"/>
  <c r="C14"/>
  <c r="D14"/>
  <c r="E14"/>
  <c r="F14"/>
  <c r="G14"/>
  <c r="B14"/>
  <c r="H12"/>
  <c r="H11"/>
  <c r="H14"/>
  <c r="G11" i="20"/>
  <c r="F11"/>
  <c r="G7" i="8"/>
  <c r="G6"/>
  <c r="G55"/>
  <c r="I7"/>
  <c r="I6"/>
  <c r="I55"/>
  <c r="E179" i="20"/>
  <c r="C179"/>
  <c r="F13" i="21"/>
  <c r="H13"/>
  <c r="I22"/>
  <c r="I13"/>
  <c r="I69"/>
  <c r="I12"/>
  <c r="F69"/>
  <c r="F12"/>
  <c r="H12"/>
  <c r="H69"/>
  <c r="G69"/>
  <c r="G12"/>
</calcChain>
</file>

<file path=xl/sharedStrings.xml><?xml version="1.0" encoding="utf-8"?>
<sst xmlns="http://schemas.openxmlformats.org/spreadsheetml/2006/main" count="1096" uniqueCount="747">
  <si>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</si>
  <si>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</si>
  <si>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</si>
  <si>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</si>
  <si>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-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</si>
  <si>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</si>
  <si>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</si>
  <si>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</si>
  <si>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</si>
  <si>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</si>
  <si>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</si>
  <si>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</si>
  <si>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</si>
  <si>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</si>
  <si>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</si>
  <si>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</si>
  <si>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</si>
  <si>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</si>
  <si>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</si>
  <si>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</si>
  <si>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</si>
  <si>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</si>
  <si>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</si>
  <si>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в т.ч. бюджет розвитку</t>
  </si>
  <si>
    <t>0100000</t>
  </si>
  <si>
    <t>бюджет розвитку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</si>
  <si>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</si>
  <si>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</si>
  <si>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</si>
  <si>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Місцеві податки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</si>
  <si>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</si>
  <si>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</si>
  <si>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</si>
  <si>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</si>
  <si>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Всього за типом боргового зобов"язання</t>
  </si>
  <si>
    <t>Найменування головного розпорядника, відповідального виконавця, бюджетної програми або напряму видатків
згідно з типовою відомчою класифікацією/ТПКВКМБ</t>
  </si>
  <si>
    <t xml:space="preserve">Код ТПКВКМБ 
</t>
  </si>
  <si>
    <t>Код ФКВКБ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</si>
  <si>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</si>
  <si>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</si>
  <si>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</si>
  <si>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</si>
  <si>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</si>
  <si>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</si>
  <si>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</si>
  <si>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</si>
  <si>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</si>
  <si>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</si>
  <si>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</si>
  <si>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</si>
  <si>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</si>
  <si>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</si>
  <si>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</si>
  <si>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</si>
  <si>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</si>
  <si>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</si>
  <si>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 класифікацією/ТПКВКМБ </t>
  </si>
  <si>
    <t>Код програмної класифікації видатків та кредитування місцевих бюджетів</t>
  </si>
  <si>
    <t xml:space="preserve">Код ТПКВКМБ </t>
  </si>
  <si>
    <t>грн.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</si>
  <si>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</si>
  <si>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</si>
  <si>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</si>
  <si>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</si>
  <si>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Всього:</t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</si>
  <si>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</si>
  <si>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</si>
  <si>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</si>
  <si>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</si>
  <si>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</si>
  <si>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</si>
  <si>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</si>
  <si>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</si>
  <si>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</si>
  <si>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</si>
  <si>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</si>
  <si>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</si>
  <si>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</si>
  <si>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</si>
  <si>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</si>
  <si>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</si>
  <si>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</si>
  <si>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</si>
  <si>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Земельний податок з юридичних осіб  </t>
  </si>
  <si>
    <t>Орендна плата з юридичних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</si>
  <si>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</si>
  <si>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</si>
  <si>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</si>
  <si>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</si>
  <si>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</si>
  <si>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</si>
  <si>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</si>
  <si>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</si>
  <si>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</si>
  <si>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</si>
  <si>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</si>
  <si>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</si>
  <si>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</si>
  <si>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</si>
  <si>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</si>
  <si>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</si>
  <si>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</si>
  <si>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</si>
  <si>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</si>
  <si>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</si>
  <si>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</si>
  <si>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</si>
  <si>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</si>
  <si>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</si>
  <si>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</si>
  <si>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</si>
  <si>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3105</t>
  </si>
  <si>
    <t>0113105</t>
  </si>
  <si>
    <t>Олевський  районний бюджет</t>
  </si>
  <si>
    <t>Субвенції з міського бюджету</t>
  </si>
  <si>
    <t>Програма соціального захисту населення Олевської об"єднаної територіальної громади на 2017-2020 роки</t>
  </si>
  <si>
    <t>Додаток 4.1</t>
  </si>
  <si>
    <t>3100</t>
  </si>
  <si>
    <t>0113100</t>
  </si>
  <si>
    <t>Здійснення соціальної роботи з вразливими категоріями населення</t>
  </si>
  <si>
    <t>Розвиток дитячо-юнацького та резервного спорту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</si>
  <si>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</si>
  <si>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</si>
  <si>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Олевський районний бюджет</t>
  </si>
  <si>
    <t>0631720000</t>
  </si>
  <si>
    <r>
      <t xml:space="preserve"> Олевська міська рада</t>
    </r>
    <r>
      <rPr>
        <i/>
        <sz val="10"/>
        <rFont val="Times New Roman"/>
        <family val="1"/>
        <charset val="204"/>
      </rPr>
      <t/>
    </r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</si>
  <si>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</si>
  <si>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</si>
  <si>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</si>
  <si>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Цільова програма щодо забезпечення та захисту прав дітей по Олевській міській раді на 2017-2018 роки</t>
  </si>
  <si>
    <t>На пільгове перевезення автомобільним транспортом ТзОВ "Рім-Богдан"</t>
  </si>
  <si>
    <t>Пальне</t>
  </si>
  <si>
    <t>Відділ освіти, молоді та спорту Олевської міської ради</t>
  </si>
  <si>
    <t>0921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</si>
  <si>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</si>
  <si>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</si>
  <si>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</si>
  <si>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</si>
  <si>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</si>
  <si>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</si>
  <si>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</si>
  <si>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</si>
  <si>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</si>
  <si>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</si>
  <si>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</si>
  <si>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Доходи від власності та підприємницької діяльності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</si>
  <si>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</si>
  <si>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</si>
  <si>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</si>
  <si>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</si>
  <si>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</si>
  <si>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</si>
  <si>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</si>
  <si>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</si>
  <si>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0112010</t>
  </si>
  <si>
    <t>2010</t>
  </si>
  <si>
    <t>0731</t>
  </si>
  <si>
    <t>Багатопрофільна стаціонарна медична допомога населенню</t>
  </si>
  <si>
    <t>Програми і централізовані заходи у галузі охорони здоров`я</t>
  </si>
  <si>
    <t>0763</t>
  </si>
  <si>
    <t>Програма і централізовані заходи боротьби з туберкульозом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</si>
  <si>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</si>
  <si>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</si>
  <si>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</si>
  <si>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Міська рада м.Олевськ</t>
  </si>
  <si>
    <t>Програма забезпечення громадян Олевськорї ОТГ життєво-необхідними медичнмими препаратами та виробами медичного призначення на 2017-2019 роки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</si>
  <si>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</si>
  <si>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</si>
  <si>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</si>
  <si>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</si>
  <si>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</si>
  <si>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</si>
  <si>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</si>
  <si>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</si>
  <si>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</si>
  <si>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</si>
  <si>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</si>
  <si>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</si>
  <si>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Інші заклади та заходи в галузі культури і мистецтва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</si>
  <si>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</si>
  <si>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</si>
  <si>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</si>
  <si>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</si>
  <si>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0112111</t>
  </si>
  <si>
    <t>0112140</t>
  </si>
  <si>
    <t>0112142</t>
  </si>
  <si>
    <t>0112144</t>
  </si>
  <si>
    <t>2144</t>
  </si>
  <si>
    <t>0112146</t>
  </si>
  <si>
    <t>Утримання та забезпечення діяльності центрів соціальних служб для сім’ї, дітей та молоді</t>
  </si>
  <si>
    <t>0114080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</si>
  <si>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</si>
  <si>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</si>
  <si>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</si>
  <si>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</si>
  <si>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</si>
  <si>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</si>
  <si>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</si>
  <si>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</si>
  <si>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</si>
  <si>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</si>
  <si>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</si>
  <si>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</si>
  <si>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0615062</t>
  </si>
  <si>
    <t>0611160</t>
  </si>
  <si>
    <t>Інші програми, заклади та заходи у сфері освіти</t>
  </si>
  <si>
    <t>Інші заклади та заходи</t>
  </si>
  <si>
    <t>0615010</t>
  </si>
  <si>
    <t>Проведення спортивної роботи в регіоні</t>
  </si>
  <si>
    <t>0615060</t>
  </si>
  <si>
    <t>0615031</t>
  </si>
  <si>
    <t>0615030</t>
  </si>
  <si>
    <t>Організація благоустрою населених пунктів</t>
  </si>
  <si>
    <t>0116030</t>
  </si>
  <si>
    <t>0456</t>
  </si>
  <si>
    <t>0320</t>
  </si>
  <si>
    <t>Інші програми та заходи у сфері охорони здоров’я</t>
  </si>
  <si>
    <t>0112152</t>
  </si>
  <si>
    <t>0113240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</si>
  <si>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</si>
  <si>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</si>
  <si>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</si>
  <si>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</si>
  <si>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</si>
  <si>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</si>
  <si>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</si>
  <si>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</si>
  <si>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</si>
  <si>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</si>
  <si>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</si>
  <si>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</si>
  <si>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</si>
  <si>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Цільова соціальна програма протидії захворюванню на туберкульоз на 2018 рік</t>
  </si>
  <si>
    <t>Програма регулювання чисельності безпритульних тварин на 2016-2020 роки</t>
  </si>
  <si>
    <t>Міжбюджетні трансферти  з міського бюджету  місцевим/державному бюджетам  на 2018 рік</t>
  </si>
  <si>
    <t xml:space="preserve">                 Інші субвенції з міського  бюджету місцевим бюджетам на 2018 рік</t>
  </si>
  <si>
    <t>Фінансування міського бюджету  на 2018  рік</t>
  </si>
  <si>
    <t>Місцевий бюджет з якого надається міжбюджетний трансферт</t>
  </si>
  <si>
    <t>в тому числі на:</t>
  </si>
  <si>
    <t>освіту</t>
  </si>
  <si>
    <t>охорону здоров"я</t>
  </si>
  <si>
    <t>на надання вторинної медичної допомоги</t>
  </si>
  <si>
    <t xml:space="preserve"> на надання первинної  медичної допомоги</t>
  </si>
  <si>
    <t>Білокоровицький сільський бюджет</t>
  </si>
  <si>
    <t>Разом:</t>
  </si>
  <si>
    <t>Додаток 1.1</t>
  </si>
  <si>
    <t xml:space="preserve">                 Інші субвенції з місцевих бюджетів до Олевського міського бюджету на 2018 рік</t>
  </si>
  <si>
    <t>Місцевий бюджет з якого надається субвенція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</si>
  <si>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</si>
  <si>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</si>
  <si>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 xml:space="preserve">Комунальному закладу «Олевська дитячо-юнацька спортивна школа»  на  утримання в с.Білокоровичі філіалу Олевської дитячо-юнацької спортивної школи з футболу з навантаженням 0,5 штатних одиниць </t>
  </si>
  <si>
    <t>Обласний бюджет</t>
  </si>
  <si>
    <t>Субвенції з місцевих бюджетів іншим місцевим бюджетам</t>
  </si>
  <si>
    <r>
      <t>Код програмної класифікації видатків та кредитування місцевих бюджетів</t>
    </r>
    <r>
      <rPr>
        <vertAlign val="superscript"/>
        <sz val="16"/>
        <rFont val="Times New Roman"/>
        <family val="1"/>
        <charset val="204"/>
      </rPr>
      <t>1</t>
    </r>
  </si>
  <si>
    <t>РОЗПОДІЛ
видатків Олевської міської ради на 2018 рік</t>
  </si>
  <si>
    <r>
      <t xml:space="preserve">Доходи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на 2018 рік</t>
    </r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</si>
  <si>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</si>
  <si>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</si>
  <si>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</si>
  <si>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0112150</t>
  </si>
  <si>
    <t>Інші  програми, заклади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</si>
  <si>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</si>
  <si>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</si>
  <si>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</si>
  <si>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</si>
  <si>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</si>
  <si>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</si>
  <si>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</si>
  <si>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</si>
  <si>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На утримання Олевського ЦНАП</t>
  </si>
  <si>
    <t>На утримання ФСТ "Колос"</t>
  </si>
  <si>
    <t>На утримання КЗ "Олевський ЦПМСД" Олевської міської ради</t>
  </si>
  <si>
    <t>На утримання КУ "Олевська ЦЛ" Олевської міської ради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</si>
  <si>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</si>
  <si>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0112110</t>
  </si>
  <si>
    <r>
      <t>Перелік місцевих (регіональних) програм, які фінансуватимуться за рахунок коштів
міського бюджету  у 2018 році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8"/>
        <rFont val="Times New Roman"/>
        <family val="1"/>
        <charset val="204"/>
      </rPr>
      <t xml:space="preserve">
</t>
    </r>
  </si>
  <si>
    <t>510500+433790+1173500</t>
  </si>
  <si>
    <t>893400+6900</t>
  </si>
  <si>
    <t>15790900+502800+204200</t>
  </si>
  <si>
    <t>Субвенції  з державного бюджету місцевим бюджетам</t>
  </si>
  <si>
    <t>Комплексна програма оздоровлення дітей на 2017-2021 роки</t>
  </si>
  <si>
    <t>Програми і централізовані заходи боротьби з туберкульозом</t>
  </si>
  <si>
    <t>0726</t>
  </si>
  <si>
    <t xml:space="preserve">                 Медична, освітня субвенції, додаткова дотація з місцевих бюджетів міському бюджету на 2018 рік</t>
  </si>
  <si>
    <t>Первинна медична допомога населенню</t>
  </si>
  <si>
    <t>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</si>
  <si>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</si>
  <si>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розвитку культури  на 2018-2020 роки</t>
  </si>
  <si>
    <t>Повернення бюджетних коштів з депозитів</t>
  </si>
  <si>
    <t xml:space="preserve">Розміщення бюджетних коштів на депозитах </t>
  </si>
  <si>
    <t>Придбання рубероїду для перекриття даху будинку по вул.Центральна, 5 смт Дружби</t>
  </si>
  <si>
    <t>Придбання костюмів для Олевського ЦХЕТУМу</t>
  </si>
  <si>
    <t>Придбання шкільних меблів для Копищенської ЗОШ І-ІІІ ст.</t>
  </si>
  <si>
    <t>Поточний ремонт системи вуличного освітлення с.Варварівка</t>
  </si>
  <si>
    <t>Придбання фотопринтера для Олевської зош І-ІІІ ст. №3</t>
  </si>
  <si>
    <t>Технічне переоснащення системи опалення в Будинку культури с. Копище Олевського району</t>
  </si>
  <si>
    <t>Облаштування скверу зі встановленням погруддя отамана Тараса Бульби-Боровця у місті Олевську</t>
  </si>
  <si>
    <t>на придбання килиму для ДНЗ с. Стовпинка</t>
  </si>
  <si>
    <t>на придбання насосу для Олевської ОТГ (смт Новоозерянка)</t>
  </si>
  <si>
    <t>на заміну вікон та придбання ноутбука для Сущанської ЗОШ І-ІІ ст.</t>
  </si>
  <si>
    <t>на придбання іграшок, дитячої літератури, бактерицидної лампи для ДНЗ с. Покровське</t>
  </si>
  <si>
    <t xml:space="preserve">на проведення поточного ремонту системи освітлення спортивної зали Жубровицької ЗОШ І-ІІІ ст. </t>
  </si>
  <si>
    <t>на придбання гардин та тюлі для Кишинської ЗОШ І-ІІІ ст.</t>
  </si>
  <si>
    <t>на придбання спортивного інвентарю для Олевської ДЮСШ спортивної боротьби (філія с. Тепениця)</t>
  </si>
  <si>
    <t>на придбання ноутбука та фотоапарата для Олевської ДЮСШ</t>
  </si>
  <si>
    <t>на придбання смужок для глюкометра, тонометра з фонендоскопом та ксероксу для ФАП с. Стовпинка</t>
  </si>
  <si>
    <t>на придбання кухонного обладнання (промислової витяжки та комплектуючих) для ДНЗ "Чебурашка" у с. Жубровичі</t>
  </si>
  <si>
    <t>на виготовлення проектно-кошторисної документації капітального ремонту даху приміщення будівлі клініко-діагностичної лабораторії та адмінприміщення КУ "Олевська ЦЛ"</t>
  </si>
  <si>
    <t>на придбання металопластикових дверей в травматологічне віділення КУ "Олевська ЦЛ"</t>
  </si>
  <si>
    <t>на придбання шприцевих насосів для КУ "Олевська ЦЛ"</t>
  </si>
  <si>
    <t>на придбання відсмоктувачів медичних "Біомед" для КУ "Олевська ЦЛ"</t>
  </si>
  <si>
    <t>на придбання електрокоагулятора для КУ "Олевська ЦЛ"</t>
  </si>
  <si>
    <t>на придбання рентген касети з посилюючим екраном для КУ "Олевська ЦЛ"</t>
  </si>
  <si>
    <t xml:space="preserve">на придбання телевізора для 3-В класу Олевської ЗОШ І-ІІІ ст. № 3 </t>
  </si>
  <si>
    <t>на придбання металопластикових дверей для 6-Б класу Олевської ЗОШ І-ІІІ ст.  № 3</t>
  </si>
  <si>
    <t>на придбання ноутбука для спеціалізованого класу біології Олевської гімназії</t>
  </si>
  <si>
    <t>на придбання принтера для відділу освіти, молоді та спорту Олевської міської ради</t>
  </si>
  <si>
    <t>на  поточний ремонт системи освітлення спортивної зали для Жубровицької ЗОШ І-ІІІ ст.</t>
  </si>
  <si>
    <t>на придбання кухонного обладнання та посуду для Хочинської ЗОШ І-ІІІ ст.</t>
  </si>
  <si>
    <t>на придбання водонагрівача (бойлера) для Хочинської ЗОШ І-ІІІ ст.</t>
  </si>
  <si>
    <t>на придбання фотопринтера та цифрового фотоапарата для Майданської ЗОШ І-ІІІ ст.</t>
  </si>
  <si>
    <t>на придбання 4-х настінних дошок для початкових класів Сущанської ЗОШ І-ІІІ ст.</t>
  </si>
  <si>
    <t>на придбання металопластикових вікон для Сущанської ЗОШ І-ІІІ ст.</t>
  </si>
  <si>
    <t>на придбання проектора та екрану для Лопатицької ЗОШ І-ІІІ ст.</t>
  </si>
  <si>
    <t>на придбання мультимедійної дошки (проектора та екрану) для Покровської ЗОШ І-ІІІ ст.</t>
  </si>
  <si>
    <t>на виготовлення проектно-кошторисної документації на спорудження даху багатоквартирного будинку за адресою: м. Олевськ, вул. Свято-Миколаївська, 87 А</t>
  </si>
  <si>
    <t>на придбання ноутбука для Будинку культури с. Калинівка</t>
  </si>
  <si>
    <t>на придбання принтера для адміністративного приміщення с. Журбовичі</t>
  </si>
  <si>
    <t>на придбання дитячих меблів для ДНЗ № 35 "Пролісок" с. Юрове</t>
  </si>
  <si>
    <t>на придбання вхідних дверей для молодшої групи Лопатицького ЗДО № 18 "Дзвіночок"</t>
  </si>
  <si>
    <t xml:space="preserve">на придбання обігрівача для дитячого садочка с. Майдан </t>
  </si>
  <si>
    <t>на придбання сценічних костюмів для Олевського центру художньо-естетичної творчості учнівської молоді</t>
  </si>
  <si>
    <t>на придбання постільної білизни для неврологічного відділення  КУ "Олевська ЦЛ"</t>
  </si>
  <si>
    <t>на придбання комп"ютерної техніки для КЗ "Олевський РЦПМСД"</t>
  </si>
  <si>
    <t>на придбання спортивного інвентаря для КУ "Олевська дитячо-юнацька спортивна школа"</t>
  </si>
  <si>
    <t>На виконання програми "Забезпечення громадян району життєво необхідними медичними препаратами та виробами медичного призначення на 2016-2019 роки" на харчування дітей хворих на фенілкетонурію</t>
  </si>
  <si>
    <t xml:space="preserve"> На надання матеріальної допомоги Горпиніч Ірині Анатоліївні с. Сердюки</t>
  </si>
  <si>
    <t xml:space="preserve"> На надання матеріальної допомоги Гриб Альоні Миколаївні м. Олевськ</t>
  </si>
  <si>
    <t xml:space="preserve"> На надання матеріальної допомоги Бовкуну Сергію Петровичу с. Копище</t>
  </si>
  <si>
    <t>"Про внесення змін до міського бюджету на 2018 рік"</t>
  </si>
  <si>
    <t>0160</t>
  </si>
  <si>
    <t>Зміни обсягів депозитів і цінних паперів, що використовуються для управління ліквідністю</t>
  </si>
  <si>
    <t>На початок періоду</t>
  </si>
  <si>
    <t>На кінець періоду</t>
  </si>
  <si>
    <t>Субвенція спеціального фонду на:</t>
  </si>
  <si>
    <t>На капітальний ремонт автомобіля швидкої допомоги (УАЗ 3962, державний номер АМ 56-13 АР) для пункту постійного базування м.Олевськ Коростенської підстанції Житомирського центру екстренної медичної допомоги та медицини катастроф Житомирської обласної ради</t>
  </si>
  <si>
    <t>2110</t>
  </si>
  <si>
    <t>2111</t>
  </si>
  <si>
    <t>2140</t>
  </si>
  <si>
    <t>2142</t>
  </si>
  <si>
    <t>2146</t>
  </si>
  <si>
    <t>2150</t>
  </si>
  <si>
    <t>Інші програми, заклади та заходи у сфері охорони здоров`я</t>
  </si>
  <si>
    <t>2152</t>
  </si>
  <si>
    <t>Інші програми та заходи у сфері охорони здоров`я</t>
  </si>
  <si>
    <t>0113120</t>
  </si>
  <si>
    <t>3120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</si>
  <si>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</si>
  <si>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</si>
  <si>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</si>
  <si>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</si>
  <si>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3240</t>
  </si>
  <si>
    <t>3242</t>
  </si>
  <si>
    <t>4080</t>
  </si>
  <si>
    <t>4082</t>
  </si>
  <si>
    <t>0116010</t>
  </si>
  <si>
    <t>6010</t>
  </si>
  <si>
    <t>Утримання та ефективна експлуатація об`єктів житлово-комунального господарства</t>
  </si>
  <si>
    <t>0116011</t>
  </si>
  <si>
    <t>6011</t>
  </si>
  <si>
    <t>Експлуатація та технічне обслуговування житлового фонду</t>
  </si>
  <si>
    <t>0116013</t>
  </si>
  <si>
    <t>6013</t>
  </si>
  <si>
    <t>Забезпечення діяльності водопровідно-каналізаційного господарства</t>
  </si>
  <si>
    <t>6030</t>
  </si>
  <si>
    <t>0116080</t>
  </si>
  <si>
    <t>6080</t>
  </si>
  <si>
    <t>6083</t>
  </si>
  <si>
    <t>0117310</t>
  </si>
  <si>
    <t>7310</t>
  </si>
  <si>
    <t>Будівництво об`єктів житлово-комунального господарства</t>
  </si>
  <si>
    <t>7350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</si>
  <si>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</si>
  <si>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</si>
  <si>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</si>
  <si>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</si>
  <si>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</si>
  <si>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</si>
  <si>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</si>
  <si>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7460</t>
  </si>
  <si>
    <t>7461</t>
  </si>
  <si>
    <t>8130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</si>
  <si>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</si>
  <si>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</si>
  <si>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</si>
  <si>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</si>
  <si>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</si>
  <si>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</si>
  <si>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</si>
  <si>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8700</t>
  </si>
  <si>
    <t>9770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</si>
  <si>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</si>
  <si>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</si>
  <si>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</si>
  <si>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</si>
  <si>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</si>
  <si>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</si>
  <si>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</si>
  <si>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</si>
  <si>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</si>
  <si>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1160</t>
  </si>
  <si>
    <t>1161</t>
  </si>
  <si>
    <t>1162</t>
  </si>
  <si>
    <t>3140</t>
  </si>
  <si>
    <t>5010</t>
  </si>
  <si>
    <t>5011</t>
  </si>
  <si>
    <t>5030</t>
  </si>
  <si>
    <t>5031</t>
  </si>
  <si>
    <t>0615050</t>
  </si>
  <si>
    <t>5050</t>
  </si>
  <si>
    <t>Підтримка фізкультурно-спортивного руху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</si>
  <si>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</si>
  <si>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</si>
  <si>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</si>
  <si>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5060</t>
  </si>
  <si>
    <t>5062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</si>
  <si>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</si>
  <si>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</si>
  <si>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</si>
  <si>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</si>
  <si>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</si>
  <si>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</si>
  <si>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</si>
  <si>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</si>
  <si>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1014080</t>
  </si>
  <si>
    <t>4081</t>
  </si>
  <si>
    <t>Забезпечення діяльності інших закладів в галузі культури і мистецтва</t>
  </si>
  <si>
    <t>Реалізація державних та місцевих житлових програм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</si>
  <si>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</si>
  <si>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Державний бюджет</t>
  </si>
  <si>
    <t>Програма компенсаційних виплат та надання пільг окремим категоріям громадян Олевської об"єднаної територіальної громади на 2018 рік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</si>
  <si>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</si>
  <si>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>На заробітну плату закладів охорони здоров"я с. Радовель</t>
  </si>
  <si>
    <t>За навчання в Олевському МНВК</t>
  </si>
  <si>
    <t xml:space="preserve"> Олевській міській раді на святкування 8 березня</t>
  </si>
  <si>
    <t>Руднє-Іванівський сільський бюджет</t>
  </si>
  <si>
    <t>На утримання дітей с.Рудня-Іванівська в ДНЗ с.Зубковичі</t>
  </si>
  <si>
    <r>
      <t>Перелік об</t>
    </r>
    <r>
      <rPr>
        <b/>
        <sz val="14"/>
        <rFont val="Arial Cyr"/>
        <charset val="204"/>
      </rPr>
      <t>’</t>
    </r>
    <r>
      <rPr>
        <b/>
        <sz val="14"/>
        <rFont val="Times New Roman"/>
        <family val="1"/>
        <charset val="204"/>
      </rPr>
      <t>єктів, видатки на які у 2018 році будуть проводитися за рахунок коштів бюджету розвитку</t>
    </r>
  </si>
  <si>
    <t>Код програмної класифікації видатків кредитування місцевих бюджетів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</si>
  <si>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</si>
  <si>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 класифікацією/ТПКВКМБ</t>
  </si>
  <si>
    <t>Загальний обсяг фінансування будівництва</t>
  </si>
  <si>
    <t>Всього видатків на завершення будівництва об'єкту на майбутні роки</t>
  </si>
  <si>
    <t>Разом видатків на поточний рік</t>
  </si>
  <si>
    <r>
      <t>Назва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відповідно до проектно-кошторисної докуменації; тощо</t>
    </r>
  </si>
  <si>
    <t>Реконструкція фасадів та прилеглої території дошкільного навчального закладу “Дзвіночок” по вул. Леніна, 66, в с. Кишині Олевського району Житомисрької області</t>
  </si>
  <si>
    <t>Реконструкція вуличного освітлення с. Майдан Копищенський Олевського району Житомирської області</t>
  </si>
  <si>
    <t>Стандартне приєднання до електричних мереж електроустановок очисних споруд каналізації за адресою: Житомирська область, м.Олевськ, вул.Герцена</t>
  </si>
  <si>
    <t>На придбання ліків за рецептами лікарів для інвалідів, ветеранів війни та учасників АТО</t>
  </si>
  <si>
    <t>Відсоток  завершеності будівництва об'єктів на майбутні роки</t>
  </si>
  <si>
    <t>Радовельський сільський бюджет</t>
  </si>
  <si>
    <t xml:space="preserve">Кишинському стаціонарному відділенню на утримання громадян с.Радовель </t>
  </si>
  <si>
    <t>На навчання дітей у Олевській музичній школі</t>
  </si>
  <si>
    <t>На утримання центру адміністративних послуг</t>
  </si>
  <si>
    <t>На утримання КЗ «Трудовий архів»</t>
  </si>
  <si>
    <t>Програма сприяння створенню та підтримки ОСББ та вуличних комітетів  на 2017-2020 роки</t>
  </si>
  <si>
    <t>Надходження бюджетних установ від реалізації в установленому порядку майна (крім нерухомого майна) </t>
  </si>
  <si>
    <t>Надходження від продажу основного капіталу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</si>
  <si>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</si>
  <si>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</si>
  <si>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</si>
  <si>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</si>
  <si>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</si>
  <si>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</si>
  <si>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Сектору культури на утримання філіалу музичної школи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</si>
  <si>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</si>
  <si>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</si>
  <si>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</si>
  <si>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</si>
  <si>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</si>
  <si>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</si>
  <si>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</si>
  <si>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>На виготовлення проектно-кошторисної документації на спорудження даху багатоквартирного будинку за адресою: м. Олевськ, вул. Свято-Миколаївська, 87 А</t>
  </si>
  <si>
    <t>№ з/п</t>
  </si>
  <si>
    <t>Назва програми / призначення субвенції</t>
  </si>
  <si>
    <t>Додаток 4.2</t>
  </si>
  <si>
    <t xml:space="preserve">                 Субвенції з міського бюджету державному бюджету на виконання програм соціально-економічного розвитку регіонів на 2018 рік</t>
  </si>
  <si>
    <t xml:space="preserve">в тому числі: 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</si>
  <si>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</si>
  <si>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Житомирському прикордонному загону Північного регіонального управління Прикордонної служби України  на закупівлю майна для облаштування інфраструктури відділу прикордонної служби «Копище»</t>
  </si>
  <si>
    <t>Програма матеріально-технічного забезпечення Олевського РВК, Житомирського прикордонного загону Північного регіонального управління Державної прикордонної служби України, СБУ, 30-ї окремої Новоград- Волинської  Рівненської механізованої бригади на 2018-2020 роки</t>
  </si>
  <si>
    <t>Субвенція з місцевого бюджету за рахунок залишку коштів освітньої субвенції, що утворився на початок бюджетного періоду, всього</t>
  </si>
  <si>
    <t>співфінансування на 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</si>
  <si>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співфінансування інвестиційних проектів, всього</t>
  </si>
  <si>
    <t>співфінансування робіт по об»єкту «Реконструкція головного корпусу Олевської гімназії з термосанацією по вул.Інтернаціональна, 34 в м.Олевськ Житомирської області»</t>
  </si>
  <si>
    <t>співфінансування на придбання шкільного автобуса</t>
  </si>
  <si>
    <t>на співфінансування придбання ангіографічного комплексу для КУ "Обласна клінічна лікарня ім.О.Ф.Гербачевського"  Житомирської обласної ради</t>
  </si>
  <si>
    <t>Для участі гурту «Тіп-Топ» в міжнародному конкурсі-фестивалі «Світ у твоєму серці»</t>
  </si>
  <si>
    <t>На надання матеріальної допомоги жительці м.Олевськ Козловець Тетяні Миколаївні</t>
  </si>
  <si>
    <t>Плата за розміщення тимчасово вільних коштів місцевих бюджетів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</si>
  <si>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</si>
  <si>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</si>
  <si>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</si>
  <si>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за рахунок залишку коштів медичної субвенції, що утворився на початок бюджетного періоду</t>
  </si>
  <si>
    <t>на утримання Олевської районної організації ветеранів війни та праці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</si>
  <si>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</si>
  <si>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</si>
  <si>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</si>
  <si>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</si>
  <si>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</si>
  <si>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</si>
  <si>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Виготовлення ПКД на реконструкцію покрівлі та спортивної зали будівлі дитячо-юнацької спортивної школи</t>
  </si>
  <si>
    <t>0118330</t>
  </si>
  <si>
    <t>8330</t>
  </si>
  <si>
    <t>0540</t>
  </si>
  <si>
    <t>Інша діяльність у сфері екології та охорони природних ресурсів</t>
  </si>
  <si>
    <t>0119320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</si>
  <si>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</si>
  <si>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</si>
  <si>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0119750</t>
  </si>
  <si>
    <t>9750</t>
  </si>
  <si>
    <t>Субвенція з місцевого бюджету на співфінансування інвестиційних проектів</t>
  </si>
  <si>
    <t>Програми біобезпеки та біологічного захисту населення Олевської територіальної об’єднаної громади на 2018 рік</t>
  </si>
  <si>
    <t>Програма соціального захисту учасників АТО, 
воїнів-інтернаціоналістів, інвалідів, ветеранів війни та праці, пенсіонерів та незахищених верств населення на 2018-2022 роки</t>
  </si>
  <si>
    <t>0600000000</t>
  </si>
  <si>
    <t xml:space="preserve">Обласний бюджет  Житомирської області  </t>
  </si>
  <si>
    <t>Обласний бюджет Житомирської області</t>
  </si>
  <si>
    <t>На надання матеріальної допомоги жительці с.Жубровичі Данюк Оксані Михайлівні</t>
  </si>
  <si>
    <t>Закупівля матеріалів та проведення ремонтних робіт в примішенні клініко-діагностичної лабораторії КУ "Олевська ЦЛ"</t>
  </si>
  <si>
    <t>на оплату за проект "Капітальний ремонт зовнішнього освітлення вулиць в с.Копище, Олевського району Житомирської області" для с. Копище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</si>
  <si>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</si>
  <si>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</si>
  <si>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0118312</t>
  </si>
  <si>
    <t>8312</t>
  </si>
  <si>
    <t>0512</t>
  </si>
  <si>
    <t>Утилізація відходів</t>
  </si>
  <si>
    <t>співфінансування робіт по об»єкту «Коригування робочого проекту по об’єкту: «Олевська гімназія по вул.Інтернаціональна, 34 в м.Олевськ Житомирської області – будівництво» (завершення будівництва)"</t>
  </si>
  <si>
    <t>На придбання багатофункціонального пристрою для роботи ЦНАП</t>
  </si>
  <si>
    <t>На забезпечення компенсаційних виплат працівникам   АЗПСМ с.Радовель в зв’язку з реорганізацією КЗ «Олевський Центр первинної медико-санітарної допомоги» в Комунальне некомерційне підприємство «Олевський Центр первинної медичної допомоги»</t>
  </si>
  <si>
    <t>КЗ «Олевський ЦПМСД» на виплату розрахункових та вихідної допомоги працівникам АЗПСМ с.Білокоровичі, АЗПСМ смт.Н-Білокоровичі, ФАП смт.Бучмани, ФАП смт.Н-Білокоровичі, ФП смт.Н-Білокоровичі</t>
  </si>
  <si>
    <t>Капітальний ремонт приміщення (заміна дверей) і виготовлення проектної документації для капітального ремонту (заміна дверей) для Корощинського ДНЗ № 31 по вул. Гагаріна, 6 в с. Корощине Олевського району Житомирської області</t>
  </si>
  <si>
    <t xml:space="preserve">Капітальний ремонт приміщення (заміна віконних блоків) Сущанської ЗОШ I—II ступенів за адресою: вул. Набережна 1, с. Сущани Олевського району Житомирської області </t>
  </si>
  <si>
    <t>Капітальний ремонт (заміна дверей) і виготовлення проектної документації для капітального ремонту (заміна дверей) Зубковицькій ЗОШ I—III ступенів по вул. Житомирська, 43 в с. Зубковичі Олевського району Житомирської області</t>
  </si>
  <si>
    <t>Реконструкція трибун та побутових приміщень майнового комплексу стадіону “Колос” по вул. Промислова, 8-а в м. Олевськ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</si>
  <si>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</si>
  <si>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</si>
  <si>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Будівництво водопровідних та каналізаційних мереж по вул. Гагаріна, Матросова, Корольова, Миру, Зоряній в м.Олевськ</t>
  </si>
  <si>
    <t>Реконструкція (енергоефективна термосанація) будівлі ДНЗ № 13 "Золотий ключик" за адресою: м.Олевськ, вул. 40 років Перемоги, 12</t>
  </si>
  <si>
    <t>Реконструкція (енергоефективна термосанація) будівлі ДНЗ (ясла-садок) № 10 "Струмочок" за адресою: м.Олевськ, вул. Свято-Миколаївська, 36</t>
  </si>
  <si>
    <t>Капітальний ремонт (заходи енергозбереження) будівлі дошкільного навчального закладу № 25 "Чебурашка" по вул. Морозова, 3 в с.Зольня, Олевського району,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</si>
  <si>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</si>
  <si>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</si>
  <si>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</si>
  <si>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Капітальний ремонт дороги по вул.Свято-Миколаївська в м.Олевськ Житомирської області</t>
  </si>
  <si>
    <t>Капітальний ремонт дороги по вул. Володимирська в м. Олевськ Житомирської області</t>
  </si>
  <si>
    <t>Капітальний ремонт тротуарів по вул. Герцена в м. Олевськ Житомирської області</t>
  </si>
  <si>
    <t>Капітальний ремонт тротуарів по вул. Заводська в м.Олевськ Житомирської області</t>
  </si>
  <si>
    <t>Капітальний ремонт тротуарів по вул. Київській в м.Олевську Житомирської області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</si>
  <si>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</si>
  <si>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</si>
  <si>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</si>
  <si>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0617360</t>
  </si>
  <si>
    <t>0617362</t>
  </si>
  <si>
    <t>0617363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</si>
  <si>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</si>
  <si>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</si>
  <si>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Міський голова</t>
  </si>
  <si>
    <t>О.В.Омельчук</t>
  </si>
  <si>
    <t>КУ  «Олевська центральна лікарня»  Олевської міської ради за цифровий пересувний флюорограф по обстеженню населення Білокоровицької ОТГ, орендований в КУ «Овруцька ЦЛ»</t>
  </si>
  <si>
    <t>На надання матеріальної допомоги після пожежі Корець М.В.</t>
  </si>
  <si>
    <t>На надання матеріальної допомоги Суднач Г.М.</t>
  </si>
  <si>
    <t>На проведення в селі Копище скорботних заходів з нагоди 75-х роковин Копищенської трагедії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</si>
  <si>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</si>
  <si>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на співфінансування переобладнання шкільних бібліотек у медіатеки</t>
  </si>
  <si>
    <t>на капітальний ремонт (ефективна термосанація) житлового будинку за адресою: м. Олевськ, вул. Княгині Ольги, 22, "ОСББ Княже-22"</t>
  </si>
  <si>
    <t>Придбання ліжечок для ДНЗ "Чебурашка" №15 с.Жубровичі</t>
  </si>
  <si>
    <t>Поточний ремонт вуличного освітлення в с. Кишин</t>
  </si>
  <si>
    <t>Придбання матеріалів для поточного ремонту ФАПу в с.Копище</t>
  </si>
  <si>
    <t>Закупівля парт для Варварівської ЗОШ І-ІІІ ст.</t>
  </si>
  <si>
    <t>Виготовлення ПКД на капітальний ремонт вул. Шкільна в м.Олевськ</t>
  </si>
  <si>
    <t>Придбання металопластикових вікон для будинку культури с.Кишин</t>
  </si>
  <si>
    <t>Поточний ремонт в приміщенні клініко-діагностичної лабораторії Олевської центральної лікарні</t>
  </si>
  <si>
    <t>на придбання меблів для Кам"янської ЗОШ І-ІІІ ст.</t>
  </si>
  <si>
    <t>на придбання БФП та ПК для КП "ОлевськРесурсІнвест" Олевської міської ради</t>
  </si>
  <si>
    <t>на придбання плазмового телевізора для Сущанської ЗОШ І-ІІ ст.</t>
  </si>
  <si>
    <t>на придбання БФП (принтер) для Копищенської ЗОШ І-ІІІ ст.</t>
  </si>
  <si>
    <t>на придбання холодильника та матеріалів для обладнання парадного входу до школи та виготовлення вхідних хвірток (2шт.) для Новоозерянського НВК</t>
  </si>
  <si>
    <t>на придбання учнівських стільців для Копищенської ЗОШ І-ІІІ ст.</t>
  </si>
  <si>
    <t>на завершення капітального ремонту даху відділення поліклініки для КУ ОЦЛ</t>
  </si>
  <si>
    <t>на придбання меблів (20000), дитячих іграшок (10000) та на проведення поточного ремонту (20000) для ДНЗ с. Перга</t>
  </si>
  <si>
    <t>на проведення капітального ремонту приміщення КП «Олевська центральна районна аптека№32» для розміщення місцевого управління Пенсійного фонду України</t>
  </si>
  <si>
    <t>1.1</t>
  </si>
  <si>
    <t>1.2</t>
  </si>
  <si>
    <t>3.1</t>
  </si>
  <si>
    <t>3.2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</si>
  <si>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</si>
  <si>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>Програма надання фінансових гарантій медичного обслуговування населення на період до 2022 року</t>
  </si>
  <si>
    <t>Програма економічного та соціального розвитку Олевської міської ОТГна 2018 рік</t>
  </si>
  <si>
    <t xml:space="preserve"> Овруцькому міжрайонному УСБУ в Житомирській області на придбання пально-мастильних матеріалів</t>
  </si>
  <si>
    <t>На закупівлю оргтехніки Олевському відділенню поліції Коростенського ВП ГУНП в Житомирській області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</si>
  <si>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</si>
  <si>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</si>
  <si>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</si>
  <si>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0117320</t>
  </si>
  <si>
    <t>0117322</t>
  </si>
  <si>
    <t>7322</t>
  </si>
  <si>
    <t>Будівництво медичних установ та закладів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</si>
  <si>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</si>
  <si>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</si>
  <si>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</si>
  <si>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</si>
  <si>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</si>
  <si>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</si>
  <si>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Стандартне приєднання до електричних мереж електричних установок насосних агрегатів по  перекач побутових стоків стоків вул..Калинова (будівництво)</t>
  </si>
  <si>
    <t>Реконстр вуличного освітлення м.Олевськ вул.Інтернаіональна, Б.Хмельницького, Покальчука, Горького, Промислова. Герцена-Олевська, О.Кошевого, Січових Стрільців,Першотравнева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</si>
  <si>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</si>
  <si>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</si>
  <si>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</si>
  <si>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</si>
  <si>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</si>
  <si>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</si>
  <si>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Олевському районному сектору Управління ДСНС України у Житомирській області на придбання реєстратора мовної інформації телефонної лінії "101"- 5 800,00 грн., для закупівлі шин на автомобіль - 2200,00 грн.</t>
  </si>
  <si>
    <t>на придбання ноутбука для Олевської ЗОШ І-ІІІ ст. №3</t>
  </si>
  <si>
    <t>на придбання будівельних матеріалів для Олевської ЗОШ І-ІІІ ст. №2</t>
  </si>
  <si>
    <t>на придбання тканини та декоративних матеріалів для Олевської ЗОШ І-ІІІ ст. №2</t>
  </si>
  <si>
    <t>на придбання шкільної дошки для Олевської ЗОШ І-ІІІ ст. №2</t>
  </si>
  <si>
    <t xml:space="preserve">на придбання будівельних матеріалів для Тепеницької ЗОШ І-ІІІ ст. </t>
  </si>
  <si>
    <t>на придбання кольорового принтера для Олевської гімназії</t>
  </si>
  <si>
    <t>на придбання мультимедійного обладнання (проектора та екрана) для Варварівської ЗОШ І-ІІІ ст.</t>
  </si>
  <si>
    <t>на придбання мультимедійного обладнання (проектора та екрана) для Дружбівського НВК</t>
  </si>
  <si>
    <t>на придбання комплектів військово-спортивної форми та пневматичної гвинтівки для Новоозерянського НВК</t>
  </si>
  <si>
    <t>на придбання принтера для Замисловицької ЗОШ І-ІІІ ст.</t>
  </si>
  <si>
    <t>на придбання ноутбука для Озерянської ЗОШ І-ІІ ст.</t>
  </si>
  <si>
    <t>на придбання комплектів військово-спортивної форми для Майданської ЗОШ І-ІІІ ст.</t>
  </si>
  <si>
    <t>на придбання інструментів для класу трудового навчання для Кам"янської ЗОШ І-ІІІ ст.</t>
  </si>
  <si>
    <t>на придбання килимового покриття для Олевського ДНЗ №2 "Малятко"</t>
  </si>
  <si>
    <t xml:space="preserve">на придбання пральної машини для ДНЗ №25 "Чебурашка" с. Зольня Зольнянський старостинський округ </t>
  </si>
  <si>
    <t>на придбання настільних ігор для бібліотек "Централізована бібліотечна система"</t>
  </si>
  <si>
    <t>на придбання принтера для ДНЗ №15 "Чебурашка" с. Жубровичі</t>
  </si>
  <si>
    <t>на придбання сценічних костюмів та взуття для будинку культури с. Тепениця</t>
  </si>
  <si>
    <t>на проведення поточного ремонту вул. Кишинська   м. Олевськ</t>
  </si>
  <si>
    <t>на придбання жалюзі для дитячого відділення КУ "Олевська центральна лікарня"</t>
  </si>
  <si>
    <t>на придбання медичного обладнання (столи перев"язувальні) для травматологічного  відділення КУ "Олевська центральна лікарня"</t>
  </si>
  <si>
    <t>на придбання комплекту спортивної волейбольної форми для КУ "Олевська ДЮСШ"</t>
  </si>
  <si>
    <t>на придбання комплекту спортивної форми (футбольних гетрів) для КУ "Олевська ДЮСШ"</t>
  </si>
  <si>
    <t>на капітальний ремонт туалету Кишинської ЗОШ І-ІІІ ст.</t>
  </si>
  <si>
    <t>На надання матеріальної допомоги Жовнерчук О.О.</t>
  </si>
  <si>
    <t>Екологічний податок </t>
  </si>
  <si>
    <t>Інші податки та збори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</si>
  <si>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</si>
  <si>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</si>
  <si>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</si>
  <si>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</si>
  <si>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 xml:space="preserve">На благоустрій с. Копище </t>
  </si>
  <si>
    <t xml:space="preserve">Придбання дитячого  майданчика в с. Хочине </t>
  </si>
  <si>
    <t xml:space="preserve">Придбання музичної апаратури для будинку культури смт. Новоозерянка </t>
  </si>
  <si>
    <t>Придбання туристичного спорядження для Новоозерянського НВК</t>
  </si>
  <si>
    <t xml:space="preserve">На благоустрій с. Зольня  </t>
  </si>
  <si>
    <t>Придбання телевізора для Новоозерянського НВК, багатофункціонального пристрою (МФУ) для Хочинської ЗОШ І-ІІІ ст., телевізора для Жубровицької ЗОШ І-ІІІ ст.,  телевізора для Копищанської ЗОШ І-ІІІ ст.</t>
  </si>
  <si>
    <t xml:space="preserve">Придбання дитячих ігор для Централізованої бібліотечної системи  м. Олевськ </t>
  </si>
  <si>
    <t>Виготовлення ПКД для ремонту дитячого відділення Олевської ЦРЛ</t>
  </si>
  <si>
    <t xml:space="preserve">Придбання сценічних костюмів для  будинку культури с. Зубковичі. </t>
  </si>
  <si>
    <t>Закупівля матеріалів та обладнання для гуртків Олевського ЦХЕТУМу</t>
  </si>
  <si>
    <t xml:space="preserve">Придбання іграшок для Олевського центру розвитку дитини №2 "Сонечко" м. Олевськ </t>
  </si>
  <si>
    <t>Придбання обладнання та матеріальних ресурсів для Олевської ЦЛ</t>
  </si>
  <si>
    <t>Придбання глюкометрів для КНП Олевського ЦПМСД</t>
  </si>
  <si>
    <t>Виготовлення ПКД на капремонт (ефективна термосанація) житлового будинку по вул.Герцена  22 в м.Олевськ</t>
  </si>
  <si>
    <t>Виготовлення ПКД на капремонт приміщення Олевського центру художньо-естетичної творчості учнівської молоді</t>
  </si>
  <si>
    <t>Придбання інтерактивного мультимедійного комплексу для спеціалізованого класу хімії Олевської ЗОШ І-ІІІ ст. №2</t>
  </si>
  <si>
    <t>на придбання сценічних костюмів для Олевської ЗОШ І-ІІІ ст. №3</t>
  </si>
  <si>
    <t>на придбання мультимедійного обладнання (проектора та екрана) для Олевської ЗОШ І-ІІІ ст. №2</t>
  </si>
  <si>
    <t>на придбання спортивного обладнання і покриття підлоги розвивально-ігрової кімнати для Варварівської ЗОШ І-ІІІ ст.</t>
  </si>
  <si>
    <t>на придбання комплекту військово-спортивної форми для Лопатицької ЗОШ І-ІІІ ст.</t>
  </si>
  <si>
    <t>на придбання принтера для ДНЗ №32 с. Хмелівка</t>
  </si>
  <si>
    <t>на придбання кухонної витяжки для ДНЗ №35 "Пролісок" с. Юрове</t>
  </si>
  <si>
    <t>на придбання ноутбука для ДНЗ с. Покровське</t>
  </si>
  <si>
    <t>на придбання сценічних костюмів для будинку культури с. Покровське</t>
  </si>
  <si>
    <t>на придбання ноутбука для Олевського центру художньо-естетичної творчості учнівської молоді</t>
  </si>
  <si>
    <t xml:space="preserve">на придбання комплектів постільної білизни для ДНЗ с. Сущани </t>
  </si>
  <si>
    <t>на проведення поточного ремонту вул. Залізнична, Олени Пчілки, Тютюнника м. Олевськ</t>
  </si>
  <si>
    <t>на проведення поточного ремонту пологового відділення КУ "Олевська центральна лікарня"</t>
  </si>
  <si>
    <t>на придбання ролетів (рулонних штор) на 6 вікон 1-А та 2-А класів Олевської ЗОШ І-ІІІ ст. №2</t>
  </si>
  <si>
    <t>на завершення капітального ремонту сестринської та палат хірургічного відділення КУ "Олевська ЦЛ" Олевської міської ради</t>
  </si>
  <si>
    <t>на капітальний ремонт даху приміщень хірургічного відділення поліклініки КУ "Олевська ЦЛ" Олевської міської ради</t>
  </si>
  <si>
    <t>на придбання для класів інформатики двох ноутбуків для Журжевицької ЗОШ І-ІІ ст.</t>
  </si>
  <si>
    <t>на придбання ноутбука для молодших класів Стовпинської ЗОШ І-ІІ ст.</t>
  </si>
  <si>
    <t>на придбання іграшок для ЗДО №23 "Малятко" с. Зубковичі</t>
  </si>
  <si>
    <t>на придбання розвиваючих іграшок для Копищенського ДНЗ</t>
  </si>
  <si>
    <t>на придбання комплекту світлового обладнаня для сцени Олевського центру художньо-естетичної творчості учнівської молоді</t>
  </si>
  <si>
    <t>співфінансування 30% проекту «Капітальний ремонт зовнішнього освітлення вулиць в с.Копище Олевського району Житомирської області»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</si>
  <si>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</si>
  <si>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0117150</t>
  </si>
  <si>
    <t>7150</t>
  </si>
  <si>
    <t>0422</t>
  </si>
  <si>
    <t>Реалізація програм у галузі лісового господарства і мисливства</t>
  </si>
  <si>
    <t>0117640</t>
  </si>
  <si>
    <t>7640</t>
  </si>
  <si>
    <t>0470</t>
  </si>
  <si>
    <t>Заходи з енергозбереження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</si>
  <si>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</si>
  <si>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</si>
  <si>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 xml:space="preserve">Програма охорони навколишнього природного
середовища та раціональне використання
природних ресурсів на 2017-2018 роки
</t>
  </si>
  <si>
    <t>Стандартне приєднання до електричних мереж електроустановок насосних агрегатів по перекачуванню побутових стоків по вул.Миру</t>
  </si>
  <si>
    <t>Детальний  план території для будівництва нової сучасної амбулаторії по пл..Перемоги,4 с.Зольня</t>
  </si>
  <si>
    <t>Детальний план території для будівництва нової сучасної амбулаторії по вул.Малікова,51-б,с.Хочине</t>
  </si>
  <si>
    <t>На нагородження переможців, призерів та арбітрів відкритої Першості Олевської ОТГ з футболу (придбання сувенірів, спортивного інвентарю)</t>
  </si>
  <si>
    <t xml:space="preserve">КЗ «Олевський ЦПМСД» на утримання АЗПСМ с.Радовель, в т.ч 
КЕКВ  2282 – 50 243,08 грн. (з/пл. з нарахування  – 45 143,08 грн., придбання пмм – 5 100,00 грн.
</t>
  </si>
  <si>
    <t>КУ  «Олевська центральна лікарня»  Олевської міської ради відшкодування витрат по експлуатації  автомобіля-флюорографа марки «ЗІЛ-5301»</t>
  </si>
  <si>
    <t>На закупівлю ліків для хворих на цукровий діабет</t>
  </si>
  <si>
    <t>Програма забезпечення хворих на цукровий діабетлікарськими засобами та виробами медичного призначення на 2018-2019 роки</t>
  </si>
  <si>
    <t>Капітальний ремонт даху приміщень хірургічного відділення поліклініки комунальної установи “Олевська центральна лікарня” Олевської міської ради по провулку Промисловому, 2, м. Олевськ Житомирської області</t>
  </si>
  <si>
    <t xml:space="preserve">Капітальний ремонт частини приміщення з влаштування санвузлів Варварівської загальноосвітньої школи 
I—III ступенів по вул. Шкільній, 20 с. Варварівка Олевського району Житомирської області
</t>
  </si>
  <si>
    <t>Капітальний ремонт частини приміщення з влаштуванням санвузлів Олевської загальноосвітньої школи I—III ступенів № 3 по вул. Пушкіна, 24б, м. Олевськ Житомирської області</t>
  </si>
  <si>
    <t>Капітальний ремонт приміщень (заміна вікон) в Перганській ЗОШ I—II  ступенів по вул. Сидоренка, 3. Село Перга, Олевський район Житомирська область</t>
  </si>
  <si>
    <t>Капітальний ремонт приміщень (заміна вікон) в Майданській ЗОШ I—III ступенів по вул. Національного Визволення, 57-б.Село Майдан, Олевський район Житомирська область</t>
  </si>
  <si>
    <t>Капітальний ремонт приміщень (заміна вікон) в Майдан-Копищенській ЗОШ I—II  ступенів по вул. Шведа, 1. Село Майдан-Копищенський, Олевський район Житомирська область</t>
  </si>
  <si>
    <t xml:space="preserve">Капітальний ремонт приміщення Лопатицької ДНЗ “Дзвіночок” (заміна вікон) по вул. Зарічна, 26. 
Село Лопатичі, Олевський район Житомирська область
</t>
  </si>
  <si>
    <t>Капітальний ремонт (ефективна термосанація) житлового будинку по вул. Герцена, 22. Місто Олевськ Житомирська область</t>
  </si>
  <si>
    <t>Капітальний ремонт санвузлів Олевської загальноосвітньої школи І-ІІІ ступенів №2 по вул.Шкільна, 1 м.Олевськ Житомирської області</t>
  </si>
  <si>
    <t xml:space="preserve">до рішення ХХХV  сесії VIII скликання Олевської міської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</si>
  <si>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</si>
  <si>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на проведення Всеукраїнського патріотичного фестивалю "Олевська республіка"</t>
  </si>
  <si>
    <t>на капітальний ремонт приміщення дитячого відділення КУ "Олевська центральна лікарня"  (1 черга - 300 000,00 грн; 2 черга - 280000,00 грн)</t>
  </si>
  <si>
    <t>На забезпечення пацієнтів Білокоровицької громади із захворюванням на цукровий діабет препаратами інсуліну та їх аналогами</t>
  </si>
  <si>
    <t>На придбання  багатофункціонального принтера для міського будинку культури</t>
  </si>
  <si>
    <t>Програма охорони, захисту, використання та відтворення лісів Олевської  ОТГ  у 2017 році та на період до 2019 року</t>
  </si>
  <si>
    <t>Капітальний ремонт дороги по вул.Космонавтів в м.Олевськ Житомирської області (коригування)</t>
  </si>
  <si>
    <t>Капітальний ремонт мереж зовнішнього освітлення в с.Хочино Олевського району Житомирської області</t>
  </si>
  <si>
    <t xml:space="preserve">Будівництво водопровідних та каналізаційних мереж по вул. Гагаріна, Матросова, Корольова, Миру, Зоряній в м. Олевськ (коригування) </t>
  </si>
  <si>
    <t xml:space="preserve">Капітальний ремонт приміщення (заміна вікон та дверей) центру розвитку дитини №2 «Сонечко» по вул. Свято-Миколаївська, 57-а м. Олевськ </t>
  </si>
  <si>
    <t>Капітальний ремонт приміщення (заміна вікон та дверей) і виготовлення проектної документації для капітального ремонту (заміна вікон та дверей) Майданського ДНЗ по вул. Національного визволення, 57в, с. Майдан Олевського району Житомирської області</t>
  </si>
  <si>
    <t>Капітальний ремонт частини приміщень з влаштуванням санвузлів загальноосвітньої школи І-ІІІ ступенів №3 по вул. Пушкіна, 24 б в м. Олевськ</t>
  </si>
  <si>
    <t xml:space="preserve">Капітальний ремонт приміщення (заміна вікон) і виготовлення проектної документації для капітального ремонту (заміна вікон) будинку культури смт Новоозерянка Олевської міської ради по 
вул. Заводська 4, смт Новоозерянка Олевського району Житомирської області”
Капітальний ремонт приміщення (заміна вікон) і виготовлення проектної документації для капітального ремонту (заміна вікон) будинку культури смт Новоозерянка Олевської міської ради по 
вул. Заводська 4, смт Новоозерянка Олевського району Житомирської області”
</t>
  </si>
  <si>
    <t>Проведення Всеукраїнського патріотичного фестивалю "Олевська республіка"</t>
  </si>
  <si>
    <t>Додаток №6
до рішення ХХХV сесії VIII скликання Олевської міської ради  від 21.12.2018р. №873
"Про внесення змін до міського бюджету на 2018 рік"</t>
  </si>
  <si>
    <t>Додаток №5
до рішення ХХХV сесії VIII скликання Олевської міської ради  від 21.12.2018р. №873 "Про внесення змін до міського бюджету на 2018 рік"</t>
  </si>
  <si>
    <t>до рішення ХХХV сесії VIII скликання Олевської міської ради  від 21.12.2018р. №873
"Про внесення змін до міського бюджету на 2018 рік"</t>
  </si>
  <si>
    <t>Додаток №4                                                                                                                                 до рішення ХХХV сесії VIII скликання Олевської міської ради  від 21.12.2018р. №873
"Про внесення змін до міського бюджету на 2018 рік"</t>
  </si>
  <si>
    <t>Додаток № 3
до рішення ХХХV сесії VIII скликання Олевської міської ради  від 21.12.2018р. №873
"Про внесення змін до міського бюджету  на 2018 рік"</t>
  </si>
  <si>
    <t>Додаток № 2
до рішення  ХХХV сесії VIII скликання Олевської міської ради  від 21.12.2018 р. №873
"Про внесення змін до міського бюджету на 2018 рік"</t>
  </si>
  <si>
    <t>Додаток 1.2                                                     до рішення ХХХV сесії VIII скликання Олевської міської ради  від 21.12.2018р. №873
"Про внесення змін до міського бюджету на 2018 рік"</t>
  </si>
  <si>
    <t>до рішення ХХХV сесії VIII скликання Олевської міської ради  від 21.12.2018р. №873 "Про внесення змін до міського бюджету  на 2018 рік"</t>
  </si>
  <si>
    <t xml:space="preserve"> ради від 21.12.2018р. №873</t>
  </si>
  <si>
    <t>Стандартне приєднання до електричних мереж електроустановок насосних агрегатів по перекачуванню побутових стоків за адресою: Житомирська область, м.Олевськ, вул.Калинова (Будівництво водопровідних та каналізаційних мереж по вул.Комсомольській та Суворова в м.Олевськ)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</si>
  <si>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</si>
  <si>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1017360</t>
  </si>
  <si>
    <t>1017363</t>
  </si>
</sst>
</file>

<file path=xl/styles.xml><?xml version="1.0" encoding="utf-8"?>
<styleSheet xmlns="http://schemas.openxmlformats.org/spreadsheetml/2006/main">
  <numFmts count="1">
    <numFmt numFmtId="192" formatCode="#,##0.0"/>
  </numFmts>
  <fonts count="77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vertAlign val="superscript"/>
      <sz val="14"/>
      <name val="Times New Roman"/>
      <family val="1"/>
      <charset val="204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2"/>
      <name val="Times New Roman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0" borderId="0"/>
    <xf numFmtId="0" fontId="20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2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>
      <alignment vertical="top"/>
    </xf>
    <xf numFmtId="0" fontId="8" fillId="0" borderId="3" applyNumberFormat="0" applyFill="0" applyAlignment="0" applyProtection="0"/>
    <xf numFmtId="0" fontId="13" fillId="13" borderId="0" applyNumberFormat="0" applyBorder="0" applyAlignment="0" applyProtection="0"/>
    <xf numFmtId="0" fontId="70" fillId="0" borderId="0"/>
    <xf numFmtId="0" fontId="71" fillId="0" borderId="0"/>
    <xf numFmtId="0" fontId="70" fillId="0" borderId="0"/>
    <xf numFmtId="0" fontId="19" fillId="0" borderId="0"/>
    <xf numFmtId="0" fontId="20" fillId="0" borderId="0"/>
    <xf numFmtId="0" fontId="7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49" fillId="0" borderId="0"/>
    <xf numFmtId="0" fontId="20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8" fillId="0" borderId="0"/>
    <xf numFmtId="0" fontId="4" fillId="4" borderId="0" applyNumberFormat="0" applyBorder="0" applyAlignment="0" applyProtection="0"/>
  </cellStyleXfs>
  <cellXfs count="406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1" fillId="0" borderId="0" xfId="0" applyFont="1" applyFill="1"/>
    <xf numFmtId="0" fontId="11" fillId="0" borderId="0" xfId="0" applyNumberFormat="1" applyFont="1" applyFill="1" applyAlignment="1" applyProtection="1"/>
    <xf numFmtId="0" fontId="11" fillId="0" borderId="5" xfId="0" applyFont="1" applyFill="1" applyBorder="1" applyAlignment="1">
      <alignment horizontal="center"/>
    </xf>
    <xf numFmtId="0" fontId="26" fillId="0" borderId="6" xfId="20" applyFont="1" applyBorder="1" applyAlignment="1">
      <alignment horizontal="right"/>
    </xf>
    <xf numFmtId="0" fontId="26" fillId="0" borderId="6" xfId="20" applyFont="1" applyBorder="1" applyAlignment="1">
      <alignment horizontal="right" wrapText="1"/>
    </xf>
    <xf numFmtId="0" fontId="22" fillId="0" borderId="0" xfId="0" applyFont="1"/>
    <xf numFmtId="0" fontId="2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0" fillId="0" borderId="0" xfId="0" applyFont="1"/>
    <xf numFmtId="0" fontId="16" fillId="0" borderId="6" xfId="0" applyFont="1" applyBorder="1"/>
    <xf numFmtId="0" fontId="29" fillId="0" borderId="0" xfId="0" applyFont="1" applyBorder="1" applyAlignment="1">
      <alignment horizontal="right"/>
    </xf>
    <xf numFmtId="0" fontId="0" fillId="23" borderId="0" xfId="0" applyFont="1" applyFill="1"/>
    <xf numFmtId="0" fontId="31" fillId="0" borderId="6" xfId="0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16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30" fillId="0" borderId="7" xfId="0" applyFont="1" applyBorder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/>
    <xf numFmtId="0" fontId="0" fillId="0" borderId="0" xfId="0" applyFont="1" applyFill="1" applyAlignment="1" applyProtection="1"/>
    <xf numFmtId="0" fontId="16" fillId="0" borderId="0" xfId="0" applyNumberFormat="1" applyFont="1" applyFill="1" applyAlignment="1" applyProtection="1">
      <alignment vertical="top"/>
    </xf>
    <xf numFmtId="0" fontId="16" fillId="0" borderId="0" xfId="0" applyFont="1" applyFill="1" applyAlignment="1">
      <alignment vertical="top"/>
    </xf>
    <xf numFmtId="0" fontId="37" fillId="0" borderId="0" xfId="0" applyNumberFormat="1" applyFont="1" applyFill="1" applyAlignment="1" applyProtection="1"/>
    <xf numFmtId="0" fontId="37" fillId="0" borderId="0" xfId="0" applyFont="1" applyFill="1"/>
    <xf numFmtId="0" fontId="37" fillId="0" borderId="0" xfId="0" applyFont="1"/>
    <xf numFmtId="0" fontId="38" fillId="0" borderId="0" xfId="0" applyNumberFormat="1" applyFont="1" applyFill="1" applyAlignment="1" applyProtection="1"/>
    <xf numFmtId="0" fontId="38" fillId="0" borderId="0" xfId="0" applyFont="1" applyFill="1"/>
    <xf numFmtId="0" fontId="26" fillId="0" borderId="8" xfId="20" applyFont="1" applyBorder="1" applyAlignment="1">
      <alignment horizontal="center"/>
    </xf>
    <xf numFmtId="0" fontId="0" fillId="23" borderId="0" xfId="0" applyFont="1" applyFill="1" applyBorder="1"/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40" fillId="0" borderId="5" xfId="0" applyNumberFormat="1" applyFont="1" applyFill="1" applyBorder="1" applyAlignment="1" applyProtection="1">
      <alignment vertical="center"/>
    </xf>
    <xf numFmtId="0" fontId="40" fillId="0" borderId="5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Alignment="1" applyProtection="1"/>
    <xf numFmtId="0" fontId="25" fillId="0" borderId="5" xfId="0" applyNumberFormat="1" applyFont="1" applyFill="1" applyBorder="1" applyAlignment="1" applyProtection="1">
      <alignment horizontal="center"/>
    </xf>
    <xf numFmtId="0" fontId="16" fillId="0" borderId="5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42" fillId="0" borderId="6" xfId="0" applyFont="1" applyBorder="1" applyAlignment="1">
      <alignment horizontal="right"/>
    </xf>
    <xf numFmtId="0" fontId="17" fillId="0" borderId="6" xfId="20" applyFont="1" applyBorder="1" applyAlignment="1">
      <alignment horizontal="right"/>
    </xf>
    <xf numFmtId="0" fontId="17" fillId="0" borderId="8" xfId="20" applyFont="1" applyBorder="1" applyAlignment="1">
      <alignment horizontal="center"/>
    </xf>
    <xf numFmtId="0" fontId="23" fillId="0" borderId="0" xfId="0" applyFont="1"/>
    <xf numFmtId="0" fontId="1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vertical="center" wrapText="1"/>
    </xf>
    <xf numFmtId="0" fontId="45" fillId="0" borderId="6" xfId="0" applyFont="1" applyFill="1" applyBorder="1" applyAlignment="1">
      <alignment horizontal="center" vertical="top" wrapText="1"/>
    </xf>
    <xf numFmtId="0" fontId="46" fillId="0" borderId="6" xfId="0" applyFont="1" applyBorder="1" applyAlignment="1">
      <alignment horizontal="center" vertical="top" wrapText="1"/>
    </xf>
    <xf numFmtId="0" fontId="47" fillId="0" borderId="6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50" fillId="0" borderId="0" xfId="58" applyFont="1" applyFill="1" applyAlignment="1">
      <alignment horizontal="centerContinuous"/>
    </xf>
    <xf numFmtId="0" fontId="34" fillId="0" borderId="0" xfId="58" applyFont="1" applyFill="1" applyAlignment="1"/>
    <xf numFmtId="0" fontId="19" fillId="0" borderId="0" xfId="58" applyFill="1"/>
    <xf numFmtId="0" fontId="19" fillId="0" borderId="0" xfId="58"/>
    <xf numFmtId="0" fontId="34" fillId="0" borderId="0" xfId="58" applyFont="1" applyAlignment="1"/>
    <xf numFmtId="0" fontId="34" fillId="0" borderId="0" xfId="58" applyFont="1" applyFill="1"/>
    <xf numFmtId="0" fontId="20" fillId="0" borderId="0" xfId="58" applyFont="1" applyFill="1"/>
    <xf numFmtId="0" fontId="50" fillId="0" borderId="0" xfId="58" applyFont="1" applyFill="1" applyAlignment="1">
      <alignment horizontal="left"/>
    </xf>
    <xf numFmtId="0" fontId="50" fillId="0" borderId="0" xfId="58" applyFont="1" applyAlignment="1">
      <alignment horizontal="center"/>
    </xf>
    <xf numFmtId="0" fontId="36" fillId="0" borderId="0" xfId="58" applyFont="1" applyFill="1" applyBorder="1" applyAlignment="1">
      <alignment horizontal="center"/>
    </xf>
    <xf numFmtId="0" fontId="34" fillId="0" borderId="0" xfId="58" applyFont="1" applyFill="1" applyAlignment="1">
      <alignment horizontal="right"/>
    </xf>
    <xf numFmtId="0" fontId="23" fillId="0" borderId="9" xfId="58" applyFont="1" applyBorder="1" applyAlignment="1">
      <alignment horizontal="center" vertical="top" wrapText="1"/>
    </xf>
    <xf numFmtId="0" fontId="23" fillId="0" borderId="6" xfId="58" applyFont="1" applyBorder="1" applyAlignment="1">
      <alignment horizontal="center" vertical="top" wrapText="1"/>
    </xf>
    <xf numFmtId="0" fontId="34" fillId="0" borderId="6" xfId="58" applyFont="1" applyFill="1" applyBorder="1" applyAlignment="1">
      <alignment horizontal="center" vertical="center" wrapText="1"/>
    </xf>
    <xf numFmtId="192" fontId="34" fillId="0" borderId="0" xfId="58" applyNumberFormat="1" applyFont="1" applyFill="1"/>
    <xf numFmtId="192" fontId="34" fillId="0" borderId="0" xfId="58" applyNumberFormat="1" applyFont="1"/>
    <xf numFmtId="0" fontId="34" fillId="0" borderId="0" xfId="58" applyFont="1"/>
    <xf numFmtId="0" fontId="52" fillId="0" borderId="0" xfId="58" applyFont="1"/>
    <xf numFmtId="1" fontId="34" fillId="0" borderId="0" xfId="58" applyNumberFormat="1" applyFont="1" applyFill="1"/>
    <xf numFmtId="3" fontId="34" fillId="0" borderId="0" xfId="58" applyNumberFormat="1" applyFont="1" applyFill="1"/>
    <xf numFmtId="0" fontId="34" fillId="0" borderId="0" xfId="59" applyFont="1" applyBorder="1"/>
    <xf numFmtId="0" fontId="34" fillId="0" borderId="0" xfId="58" applyFont="1" applyAlignment="1">
      <alignment horizontal="left"/>
    </xf>
    <xf numFmtId="0" fontId="54" fillId="0" borderId="0" xfId="58" applyFont="1" applyAlignment="1">
      <alignment horizontal="left"/>
    </xf>
    <xf numFmtId="1" fontId="52" fillId="0" borderId="0" xfId="58" applyNumberFormat="1" applyFont="1"/>
    <xf numFmtId="1" fontId="34" fillId="0" borderId="0" xfId="58" applyNumberFormat="1" applyFont="1"/>
    <xf numFmtId="3" fontId="53" fillId="0" borderId="0" xfId="58" applyNumberFormat="1" applyFont="1" applyFill="1"/>
    <xf numFmtId="0" fontId="53" fillId="0" borderId="0" xfId="58" applyFont="1" applyFill="1"/>
    <xf numFmtId="0" fontId="28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92" fontId="33" fillId="0" borderId="0" xfId="0" applyNumberFormat="1" applyFont="1" applyBorder="1" applyAlignment="1">
      <alignment vertical="justify"/>
    </xf>
    <xf numFmtId="0" fontId="23" fillId="0" borderId="0" xfId="57" applyFont="1"/>
    <xf numFmtId="0" fontId="37" fillId="0" borderId="0" xfId="0" applyFont="1" applyAlignment="1"/>
    <xf numFmtId="0" fontId="34" fillId="0" borderId="0" xfId="59" applyFont="1" applyBorder="1" applyAlignment="1"/>
    <xf numFmtId="0" fontId="16" fillId="23" borderId="0" xfId="0" applyNumberFormat="1" applyFont="1" applyFill="1" applyBorder="1" applyAlignment="1" applyProtection="1">
      <alignment horizontal="left" vertical="center" wrapText="1"/>
    </xf>
    <xf numFmtId="192" fontId="51" fillId="0" borderId="0" xfId="0" applyNumberFormat="1" applyFont="1" applyBorder="1" applyAlignment="1">
      <alignment horizontal="center" vertical="center" wrapText="1"/>
    </xf>
    <xf numFmtId="4" fontId="34" fillId="0" borderId="6" xfId="62" applyNumberFormat="1" applyFont="1" applyFill="1" applyBorder="1" applyAlignment="1">
      <alignment horizontal="center" vertical="center" wrapText="1"/>
    </xf>
    <xf numFmtId="4" fontId="25" fillId="0" borderId="6" xfId="58" applyNumberFormat="1" applyFont="1" applyFill="1" applyBorder="1" applyAlignment="1">
      <alignment horizontal="center" vertical="center" wrapText="1"/>
    </xf>
    <xf numFmtId="4" fontId="34" fillId="0" borderId="6" xfId="0" applyNumberFormat="1" applyFont="1" applyFill="1" applyBorder="1" applyAlignment="1">
      <alignment horizontal="center" vertical="center" wrapText="1"/>
    </xf>
    <xf numFmtId="2" fontId="17" fillId="0" borderId="6" xfId="61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50" fillId="0" borderId="0" xfId="60" applyFont="1" applyAlignment="1">
      <alignment horizontal="centerContinuous"/>
    </xf>
    <xf numFmtId="0" fontId="19" fillId="0" borderId="0" xfId="60"/>
    <xf numFmtId="0" fontId="20" fillId="0" borderId="0" xfId="60" applyFont="1"/>
    <xf numFmtId="0" fontId="50" fillId="0" borderId="0" xfId="60" applyFont="1" applyAlignment="1">
      <alignment horizontal="left"/>
    </xf>
    <xf numFmtId="0" fontId="34" fillId="0" borderId="0" xfId="60" applyFont="1" applyAlignment="1"/>
    <xf numFmtId="0" fontId="36" fillId="0" borderId="0" xfId="60" applyFont="1" applyBorder="1" applyAlignment="1">
      <alignment horizontal="center"/>
    </xf>
    <xf numFmtId="0" fontId="23" fillId="0" borderId="9" xfId="60" applyFont="1" applyBorder="1" applyAlignment="1">
      <alignment horizontal="center" vertical="top" wrapText="1"/>
    </xf>
    <xf numFmtId="0" fontId="34" fillId="0" borderId="0" xfId="60" applyFont="1"/>
    <xf numFmtId="0" fontId="34" fillId="0" borderId="10" xfId="60" applyFont="1" applyBorder="1" applyAlignment="1">
      <alignment horizontal="center" vertical="center" wrapText="1"/>
    </xf>
    <xf numFmtId="0" fontId="34" fillId="0" borderId="6" xfId="60" applyFont="1" applyBorder="1" applyAlignment="1">
      <alignment horizontal="center" vertical="center" wrapText="1"/>
    </xf>
    <xf numFmtId="0" fontId="34" fillId="0" borderId="6" xfId="60" applyFont="1" applyBorder="1" applyAlignment="1">
      <alignment horizontal="center" vertical="top" wrapText="1"/>
    </xf>
    <xf numFmtId="0" fontId="34" fillId="0" borderId="6" xfId="60" applyFont="1" applyFill="1" applyBorder="1" applyAlignment="1">
      <alignment horizontal="center" vertical="center" wrapText="1"/>
    </xf>
    <xf numFmtId="4" fontId="34" fillId="0" borderId="6" xfId="60" applyNumberFormat="1" applyFont="1" applyFill="1" applyBorder="1" applyAlignment="1">
      <alignment horizontal="center" vertical="center" wrapText="1"/>
    </xf>
    <xf numFmtId="0" fontId="23" fillId="0" borderId="0" xfId="60" applyFont="1" applyBorder="1" applyAlignment="1">
      <alignment horizontal="center" vertical="top" wrapText="1"/>
    </xf>
    <xf numFmtId="0" fontId="34" fillId="0" borderId="6" xfId="0" applyFont="1" applyFill="1" applyBorder="1" applyAlignment="1">
      <alignment horizontal="center" vertical="center" wrapText="1"/>
    </xf>
    <xf numFmtId="3" fontId="17" fillId="0" borderId="0" xfId="60" applyNumberFormat="1" applyFont="1" applyBorder="1" applyAlignment="1">
      <alignment wrapText="1"/>
    </xf>
    <xf numFmtId="3" fontId="34" fillId="24" borderId="0" xfId="60" applyNumberFormat="1" applyFont="1" applyFill="1"/>
    <xf numFmtId="0" fontId="25" fillId="0" borderId="0" xfId="60" applyFont="1"/>
    <xf numFmtId="0" fontId="25" fillId="0" borderId="8" xfId="60" applyFont="1" applyFill="1" applyBorder="1" applyAlignment="1">
      <alignment horizontal="center"/>
    </xf>
    <xf numFmtId="4" fontId="25" fillId="0" borderId="6" xfId="60" applyNumberFormat="1" applyFont="1" applyFill="1" applyBorder="1" applyAlignment="1">
      <alignment horizontal="center" vertical="center" wrapText="1"/>
    </xf>
    <xf numFmtId="1" fontId="34" fillId="0" borderId="0" xfId="60" applyNumberFormat="1" applyFont="1"/>
    <xf numFmtId="0" fontId="34" fillId="0" borderId="0" xfId="60" applyFont="1" applyBorder="1" applyAlignment="1">
      <alignment horizontal="center"/>
    </xf>
    <xf numFmtId="0" fontId="59" fillId="0" borderId="0" xfId="60" applyFont="1"/>
    <xf numFmtId="0" fontId="34" fillId="0" borderId="0" xfId="60" applyFont="1" applyBorder="1"/>
    <xf numFmtId="3" fontId="34" fillId="0" borderId="0" xfId="60" applyNumberFormat="1" applyFont="1"/>
    <xf numFmtId="3" fontId="25" fillId="0" borderId="6" xfId="60" applyNumberFormat="1" applyFont="1" applyBorder="1" applyAlignment="1">
      <alignment wrapText="1"/>
    </xf>
    <xf numFmtId="0" fontId="52" fillId="0" borderId="0" xfId="60" applyFont="1"/>
    <xf numFmtId="1" fontId="52" fillId="0" borderId="0" xfId="60" applyNumberFormat="1" applyFont="1"/>
    <xf numFmtId="0" fontId="53" fillId="0" borderId="0" xfId="60" applyFont="1"/>
    <xf numFmtId="3" fontId="53" fillId="0" borderId="0" xfId="60" applyNumberFormat="1" applyFont="1"/>
    <xf numFmtId="0" fontId="50" fillId="0" borderId="0" xfId="60" applyFont="1" applyAlignment="1">
      <alignment horizontal="center"/>
    </xf>
    <xf numFmtId="0" fontId="34" fillId="0" borderId="0" xfId="60" applyFont="1" applyAlignment="1">
      <alignment horizontal="right"/>
    </xf>
    <xf numFmtId="0" fontId="23" fillId="0" borderId="6" xfId="60" applyFont="1" applyBorder="1" applyAlignment="1">
      <alignment horizontal="center" vertical="top" wrapText="1"/>
    </xf>
    <xf numFmtId="3" fontId="17" fillId="0" borderId="9" xfId="60" applyNumberFormat="1" applyFont="1" applyBorder="1" applyAlignment="1">
      <alignment wrapText="1"/>
    </xf>
    <xf numFmtId="3" fontId="17" fillId="0" borderId="6" xfId="60" applyNumberFormat="1" applyFont="1" applyBorder="1" applyAlignment="1">
      <alignment wrapText="1"/>
    </xf>
    <xf numFmtId="3" fontId="34" fillId="0" borderId="0" xfId="60" applyNumberFormat="1" applyFont="1" applyFill="1"/>
    <xf numFmtId="0" fontId="25" fillId="0" borderId="0" xfId="60" applyFont="1" applyFill="1"/>
    <xf numFmtId="3" fontId="25" fillId="0" borderId="0" xfId="60" applyNumberFormat="1" applyFont="1" applyFill="1"/>
    <xf numFmtId="0" fontId="34" fillId="0" borderId="0" xfId="60" applyFont="1" applyFill="1"/>
    <xf numFmtId="0" fontId="3" fillId="0" borderId="6" xfId="61" quotePrefix="1" applyFont="1" applyFill="1" applyBorder="1" applyAlignment="1">
      <alignment horizontal="center" vertical="center" wrapText="1"/>
    </xf>
    <xf numFmtId="2" fontId="3" fillId="0" borderId="6" xfId="61" quotePrefix="1" applyNumberFormat="1" applyFont="1" applyFill="1" applyBorder="1" applyAlignment="1">
      <alignment horizontal="center" vertical="center" wrapText="1"/>
    </xf>
    <xf numFmtId="2" fontId="3" fillId="0" borderId="6" xfId="61" applyNumberFormat="1" applyFont="1" applyFill="1" applyBorder="1" applyAlignment="1">
      <alignment horizontal="center" vertical="center" wrapText="1"/>
    </xf>
    <xf numFmtId="192" fontId="48" fillId="0" borderId="6" xfId="48" applyNumberFormat="1" applyFont="1" applyFill="1" applyBorder="1" applyAlignment="1">
      <alignment horizontal="center" vertical="center" wrapText="1"/>
    </xf>
    <xf numFmtId="4" fontId="48" fillId="0" borderId="6" xfId="48" applyNumberFormat="1" applyFont="1" applyFill="1" applyBorder="1" applyAlignment="1">
      <alignment horizontal="center" vertical="center" wrapText="1"/>
    </xf>
    <xf numFmtId="0" fontId="34" fillId="0" borderId="0" xfId="57" applyFont="1"/>
    <xf numFmtId="0" fontId="54" fillId="23" borderId="6" xfId="0" applyNumberFormat="1" applyFont="1" applyFill="1" applyBorder="1" applyAlignment="1" applyProtection="1">
      <alignment horizontal="center" vertical="center" wrapText="1"/>
    </xf>
    <xf numFmtId="0" fontId="34" fillId="0" borderId="0" xfId="57" applyFont="1" applyAlignment="1"/>
    <xf numFmtId="0" fontId="60" fillId="0" borderId="0" xfId="57" applyFont="1"/>
    <xf numFmtId="0" fontId="54" fillId="0" borderId="0" xfId="57" applyFont="1" applyAlignment="1"/>
    <xf numFmtId="0" fontId="54" fillId="0" borderId="0" xfId="57" applyFont="1"/>
    <xf numFmtId="0" fontId="60" fillId="0" borderId="0" xfId="57" applyFont="1" applyFill="1"/>
    <xf numFmtId="0" fontId="60" fillId="0" borderId="0" xfId="57" applyFont="1" applyAlignment="1">
      <alignment horizontal="right"/>
    </xf>
    <xf numFmtId="0" fontId="54" fillId="0" borderId="6" xfId="57" applyFont="1" applyBorder="1" applyAlignment="1">
      <alignment horizontal="center" vertical="center" wrapText="1"/>
    </xf>
    <xf numFmtId="0" fontId="54" fillId="0" borderId="6" xfId="57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 applyProtection="1"/>
    <xf numFmtId="0" fontId="54" fillId="0" borderId="0" xfId="0" applyFont="1" applyFill="1"/>
    <xf numFmtId="0" fontId="54" fillId="0" borderId="0" xfId="0" applyNumberFormat="1" applyFont="1" applyFill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/>
    </xf>
    <xf numFmtId="0" fontId="54" fillId="0" borderId="5" xfId="0" applyFont="1" applyFill="1" applyBorder="1" applyAlignment="1">
      <alignment horizontal="center"/>
    </xf>
    <xf numFmtId="0" fontId="27" fillId="0" borderId="5" xfId="0" applyNumberFormat="1" applyFont="1" applyFill="1" applyBorder="1" applyAlignment="1" applyProtection="1">
      <alignment horizontal="center" vertical="top"/>
    </xf>
    <xf numFmtId="0" fontId="27" fillId="0" borderId="0" xfId="0" applyNumberFormat="1" applyFont="1" applyFill="1" applyAlignment="1" applyProtection="1">
      <alignment horizontal="center"/>
    </xf>
    <xf numFmtId="0" fontId="54" fillId="0" borderId="0" xfId="0" applyFont="1" applyFill="1" applyAlignment="1">
      <alignment horizontal="center"/>
    </xf>
    <xf numFmtId="0" fontId="54" fillId="0" borderId="5" xfId="0" applyNumberFormat="1" applyFont="1" applyFill="1" applyBorder="1" applyAlignment="1" applyProtection="1">
      <alignment horizontal="right" vertical="center"/>
    </xf>
    <xf numFmtId="0" fontId="54" fillId="23" borderId="11" xfId="0" applyNumberFormat="1" applyFont="1" applyFill="1" applyBorder="1" applyAlignment="1" applyProtection="1"/>
    <xf numFmtId="0" fontId="54" fillId="23" borderId="0" xfId="0" applyFont="1" applyFill="1"/>
    <xf numFmtId="0" fontId="54" fillId="23" borderId="12" xfId="0" applyNumberFormat="1" applyFont="1" applyFill="1" applyBorder="1" applyAlignment="1" applyProtection="1"/>
    <xf numFmtId="0" fontId="54" fillId="23" borderId="13" xfId="0" applyNumberFormat="1" applyFont="1" applyFill="1" applyBorder="1" applyAlignment="1" applyProtection="1"/>
    <xf numFmtId="0" fontId="54" fillId="23" borderId="0" xfId="0" applyNumberFormat="1" applyFont="1" applyFill="1" applyBorder="1" applyAlignment="1" applyProtection="1"/>
    <xf numFmtId="0" fontId="54" fillId="23" borderId="0" xfId="0" applyNumberFormat="1" applyFont="1" applyFill="1" applyAlignment="1" applyProtection="1">
      <alignment vertical="center"/>
    </xf>
    <xf numFmtId="0" fontId="27" fillId="0" borderId="6" xfId="61" quotePrefix="1" applyFont="1" applyFill="1" applyBorder="1" applyAlignment="1">
      <alignment horizontal="center" vertical="center" wrapText="1"/>
    </xf>
    <xf numFmtId="0" fontId="27" fillId="0" borderId="6" xfId="61" applyFont="1" applyFill="1" applyBorder="1" applyAlignment="1">
      <alignment horizontal="center" vertical="center" wrapText="1"/>
    </xf>
    <xf numFmtId="2" fontId="27" fillId="0" borderId="6" xfId="61" applyNumberFormat="1" applyFont="1" applyFill="1" applyBorder="1" applyAlignment="1">
      <alignment horizontal="center" vertical="center" wrapText="1"/>
    </xf>
    <xf numFmtId="2" fontId="27" fillId="0" borderId="6" xfId="61" quotePrefix="1" applyNumberFormat="1" applyFont="1" applyFill="1" applyBorder="1" applyAlignment="1">
      <alignment horizontal="center" vertical="center" wrapText="1"/>
    </xf>
    <xf numFmtId="0" fontId="54" fillId="23" borderId="0" xfId="0" applyFont="1" applyFill="1" applyAlignment="1">
      <alignment vertical="center"/>
    </xf>
    <xf numFmtId="0" fontId="54" fillId="23" borderId="0" xfId="0" applyNumberFormat="1" applyFont="1" applyFill="1" applyAlignment="1" applyProtection="1"/>
    <xf numFmtId="49" fontId="27" fillId="0" borderId="6" xfId="61" applyNumberFormat="1" applyFont="1" applyFill="1" applyBorder="1" applyAlignment="1">
      <alignment horizontal="center" vertical="center" wrapText="1"/>
    </xf>
    <xf numFmtId="0" fontId="54" fillId="0" borderId="6" xfId="61" quotePrefix="1" applyFont="1" applyFill="1" applyBorder="1" applyAlignment="1">
      <alignment horizontal="center" vertical="center" wrapText="1"/>
    </xf>
    <xf numFmtId="49" fontId="54" fillId="0" borderId="6" xfId="61" quotePrefix="1" applyNumberFormat="1" applyFont="1" applyFill="1" applyBorder="1" applyAlignment="1">
      <alignment horizontal="center" vertical="center" wrapText="1"/>
    </xf>
    <xf numFmtId="1" fontId="27" fillId="0" borderId="6" xfId="61" quotePrefix="1" applyNumberFormat="1" applyFont="1" applyFill="1" applyBorder="1" applyAlignment="1">
      <alignment horizontal="center" vertical="center" wrapText="1"/>
    </xf>
    <xf numFmtId="4" fontId="27" fillId="0" borderId="0" xfId="61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/>
    <xf numFmtId="0" fontId="27" fillId="23" borderId="0" xfId="0" applyNumberFormat="1" applyFont="1" applyFill="1" applyAlignment="1" applyProtection="1"/>
    <xf numFmtId="0" fontId="27" fillId="23" borderId="0" xfId="0" applyFont="1" applyFill="1"/>
    <xf numFmtId="0" fontId="27" fillId="0" borderId="0" xfId="0" applyFont="1" applyFill="1"/>
    <xf numFmtId="2" fontId="27" fillId="0" borderId="6" xfId="61" applyNumberFormat="1" applyFont="1" applyFill="1" applyBorder="1" applyAlignment="1">
      <alignment horizontal="left" vertical="center" wrapText="1"/>
    </xf>
    <xf numFmtId="2" fontId="54" fillId="0" borderId="6" xfId="61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wrapText="1"/>
    </xf>
    <xf numFmtId="49" fontId="34" fillId="0" borderId="6" xfId="0" applyNumberFormat="1" applyFont="1" applyFill="1" applyBorder="1" applyAlignment="1">
      <alignment horizontal="center" vertical="center" wrapText="1"/>
    </xf>
    <xf numFmtId="192" fontId="51" fillId="0" borderId="6" xfId="0" applyNumberFormat="1" applyFont="1" applyFill="1" applyBorder="1" applyAlignment="1">
      <alignment horizontal="center" vertical="center" wrapText="1"/>
    </xf>
    <xf numFmtId="4" fontId="48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" fontId="3" fillId="0" borderId="6" xfId="60" applyNumberFormat="1" applyFont="1" applyFill="1" applyBorder="1" applyAlignment="1">
      <alignment horizontal="center" vertical="center" wrapText="1"/>
    </xf>
    <xf numFmtId="0" fontId="25" fillId="0" borderId="6" xfId="58" applyFont="1" applyFill="1" applyBorder="1" applyAlignment="1">
      <alignment horizontal="center" vertical="center" wrapText="1"/>
    </xf>
    <xf numFmtId="4" fontId="54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/>
    <xf numFmtId="0" fontId="17" fillId="0" borderId="0" xfId="0" applyFont="1" applyFill="1" applyBorder="1" applyAlignment="1">
      <alignment horizontal="center" vertical="center" wrapText="1"/>
    </xf>
    <xf numFmtId="0" fontId="34" fillId="0" borderId="0" xfId="0" applyFont="1"/>
    <xf numFmtId="4" fontId="34" fillId="0" borderId="6" xfId="58" applyNumberFormat="1" applyFont="1" applyFill="1" applyBorder="1" applyAlignment="1">
      <alignment horizontal="center" vertical="center" wrapText="1"/>
    </xf>
    <xf numFmtId="0" fontId="72" fillId="0" borderId="6" xfId="0" quotePrefix="1" applyFont="1" applyFill="1" applyBorder="1" applyAlignment="1">
      <alignment horizontal="center" vertical="center" wrapText="1"/>
    </xf>
    <xf numFmtId="2" fontId="72" fillId="0" borderId="6" xfId="0" applyNumberFormat="1" applyFont="1" applyFill="1" applyBorder="1" applyAlignment="1">
      <alignment horizontal="center" vertical="center" wrapText="1"/>
    </xf>
    <xf numFmtId="2" fontId="72" fillId="0" borderId="6" xfId="0" quotePrefix="1" applyNumberFormat="1" applyFont="1" applyFill="1" applyBorder="1" applyAlignment="1">
      <alignment vertical="center" wrapText="1"/>
    </xf>
    <xf numFmtId="2" fontId="72" fillId="0" borderId="6" xfId="0" quotePrefix="1" applyNumberFormat="1" applyFont="1" applyFill="1" applyBorder="1" applyAlignment="1">
      <alignment horizontal="center" vertical="center" wrapText="1"/>
    </xf>
    <xf numFmtId="0" fontId="54" fillId="0" borderId="6" xfId="0" quotePrefix="1" applyFont="1" applyFill="1" applyBorder="1" applyAlignment="1">
      <alignment horizontal="center" vertical="center" wrapText="1"/>
    </xf>
    <xf numFmtId="2" fontId="54" fillId="0" borderId="6" xfId="0" quotePrefix="1" applyNumberFormat="1" applyFont="1" applyFill="1" applyBorder="1" applyAlignment="1">
      <alignment horizontal="center" vertical="center" wrapText="1"/>
    </xf>
    <xf numFmtId="2" fontId="54" fillId="0" borderId="6" xfId="0" quotePrefix="1" applyNumberFormat="1" applyFont="1" applyFill="1" applyBorder="1" applyAlignment="1">
      <alignment vertical="center" wrapText="1"/>
    </xf>
    <xf numFmtId="0" fontId="56" fillId="0" borderId="0" xfId="0" applyFont="1" applyAlignment="1">
      <alignment horizontal="left"/>
    </xf>
    <xf numFmtId="0" fontId="27" fillId="0" borderId="6" xfId="0" applyFont="1" applyFill="1" applyBorder="1" applyAlignment="1">
      <alignment horizontal="center" vertical="center" wrapText="1"/>
    </xf>
    <xf numFmtId="0" fontId="73" fillId="0" borderId="6" xfId="0" quotePrefix="1" applyFont="1" applyFill="1" applyBorder="1" applyAlignment="1">
      <alignment horizontal="center" vertical="center" wrapText="1"/>
    </xf>
    <xf numFmtId="2" fontId="73" fillId="0" borderId="6" xfId="0" quotePrefix="1" applyNumberFormat="1" applyFont="1" applyFill="1" applyBorder="1" applyAlignment="1">
      <alignment horizontal="center" vertical="center" wrapText="1"/>
    </xf>
    <xf numFmtId="0" fontId="65" fillId="0" borderId="0" xfId="0" applyFont="1"/>
    <xf numFmtId="0" fontId="34" fillId="0" borderId="0" xfId="0" applyFont="1" applyAlignment="1">
      <alignment horizontal="right"/>
    </xf>
    <xf numFmtId="2" fontId="73" fillId="0" borderId="6" xfId="0" applyNumberFormat="1" applyFont="1" applyFill="1" applyBorder="1" applyAlignment="1">
      <alignment horizontal="center" vertical="center" wrapText="1"/>
    </xf>
    <xf numFmtId="0" fontId="34" fillId="0" borderId="6" xfId="0" quotePrefix="1" applyFont="1" applyFill="1" applyBorder="1" applyAlignment="1">
      <alignment horizontal="center" vertical="center" wrapText="1"/>
    </xf>
    <xf numFmtId="2" fontId="34" fillId="0" borderId="6" xfId="0" quotePrefix="1" applyNumberFormat="1" applyFont="1" applyFill="1" applyBorder="1" applyAlignment="1">
      <alignment horizontal="center" vertical="center" wrapText="1"/>
    </xf>
    <xf numFmtId="4" fontId="7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 shrinkToFit="1"/>
    </xf>
    <xf numFmtId="4" fontId="34" fillId="0" borderId="6" xfId="0" applyNumberFormat="1" applyFont="1" applyFill="1" applyBorder="1" applyAlignment="1">
      <alignment horizontal="center" vertical="center" wrapText="1" shrinkToFit="1"/>
    </xf>
    <xf numFmtId="4" fontId="3" fillId="0" borderId="6" xfId="0" applyNumberFormat="1" applyFont="1" applyFill="1" applyBorder="1" applyAlignment="1">
      <alignment horizontal="center" vertical="center" wrapText="1" shrinkToFit="1"/>
    </xf>
    <xf numFmtId="2" fontId="73" fillId="0" borderId="6" xfId="0" quotePrefix="1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" fillId="0" borderId="6" xfId="58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" fontId="3" fillId="0" borderId="6" xfId="62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34" fillId="0" borderId="0" xfId="57" applyFont="1" applyFill="1" applyAlignment="1"/>
    <xf numFmtId="0" fontId="54" fillId="0" borderId="0" xfId="57" applyFont="1" applyFill="1" applyAlignment="1"/>
    <xf numFmtId="0" fontId="27" fillId="0" borderId="14" xfId="0" applyFont="1" applyFill="1" applyBorder="1" applyAlignment="1">
      <alignment horizontal="center" vertical="center" wrapText="1"/>
    </xf>
    <xf numFmtId="0" fontId="54" fillId="0" borderId="6" xfId="58" applyFont="1" applyFill="1" applyBorder="1" applyAlignment="1">
      <alignment horizontal="center" vertical="center" wrapText="1"/>
    </xf>
    <xf numFmtId="4" fontId="54" fillId="0" borderId="6" xfId="62" applyNumberFormat="1" applyFont="1" applyFill="1" applyBorder="1" applyAlignment="1">
      <alignment horizontal="center" vertical="center" wrapText="1"/>
    </xf>
    <xf numFmtId="0" fontId="27" fillId="0" borderId="6" xfId="58" applyFont="1" applyFill="1" applyBorder="1" applyAlignment="1">
      <alignment horizontal="center" vertical="center" wrapText="1"/>
    </xf>
    <xf numFmtId="4" fontId="27" fillId="0" borderId="6" xfId="58" applyNumberFormat="1" applyFont="1" applyFill="1" applyBorder="1" applyAlignment="1">
      <alignment horizontal="center" vertical="center" wrapText="1"/>
    </xf>
    <xf numFmtId="4" fontId="54" fillId="0" borderId="6" xfId="58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3" fillId="0" borderId="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4" fillId="0" borderId="6" xfId="0" quotePrefix="1" applyNumberFormat="1" applyFont="1" applyFill="1" applyBorder="1" applyAlignment="1">
      <alignment vertical="center" wrapText="1"/>
    </xf>
    <xf numFmtId="0" fontId="54" fillId="0" borderId="6" xfId="0" applyFont="1" applyFill="1" applyBorder="1" applyAlignment="1">
      <alignment horizontal="center" vertical="center" wrapText="1"/>
    </xf>
    <xf numFmtId="4" fontId="3" fillId="0" borderId="6" xfId="58" applyNumberFormat="1" applyFont="1" applyFill="1" applyBorder="1" applyAlignment="1">
      <alignment horizontal="center" vertical="center" wrapText="1"/>
    </xf>
    <xf numFmtId="192" fontId="51" fillId="0" borderId="0" xfId="0" applyNumberFormat="1" applyFont="1" applyFill="1" applyBorder="1" applyAlignment="1">
      <alignment horizontal="center" vertical="center" wrapText="1"/>
    </xf>
    <xf numFmtId="49" fontId="34" fillId="0" borderId="6" xfId="58" applyNumberFormat="1" applyFont="1" applyFill="1" applyBorder="1" applyAlignment="1">
      <alignment horizontal="center" vertical="center" wrapText="1"/>
    </xf>
    <xf numFmtId="0" fontId="72" fillId="0" borderId="6" xfId="56" quotePrefix="1" applyFont="1" applyFill="1" applyBorder="1" applyAlignment="1">
      <alignment horizontal="center" vertical="center" wrapText="1"/>
    </xf>
    <xf numFmtId="2" fontId="72" fillId="0" borderId="6" xfId="56" applyNumberFormat="1" applyFont="1" applyFill="1" applyBorder="1" applyAlignment="1">
      <alignment horizontal="center" vertical="center" wrapText="1"/>
    </xf>
    <xf numFmtId="2" fontId="72" fillId="0" borderId="6" xfId="56" quotePrefix="1" applyNumberFormat="1" applyFont="1" applyFill="1" applyBorder="1" applyAlignment="1">
      <alignment horizontal="center" vertical="center" wrapText="1"/>
    </xf>
    <xf numFmtId="0" fontId="74" fillId="0" borderId="6" xfId="56" quotePrefix="1" applyFont="1" applyFill="1" applyBorder="1" applyAlignment="1">
      <alignment horizontal="center" vertical="center" wrapText="1"/>
    </xf>
    <xf numFmtId="2" fontId="74" fillId="0" borderId="6" xfId="56" quotePrefix="1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8" xfId="60" applyFont="1" applyFill="1" applyBorder="1" applyAlignment="1">
      <alignment horizontal="center"/>
    </xf>
    <xf numFmtId="0" fontId="3" fillId="0" borderId="6" xfId="60" applyFont="1" applyFill="1" applyBorder="1" applyAlignment="1">
      <alignment wrapText="1"/>
    </xf>
    <xf numFmtId="0" fontId="69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73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vertical="top" wrapText="1"/>
    </xf>
    <xf numFmtId="4" fontId="75" fillId="0" borderId="6" xfId="0" applyNumberFormat="1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vertical="top" wrapText="1"/>
    </xf>
    <xf numFmtId="4" fontId="68" fillId="0" borderId="6" xfId="0" applyNumberFormat="1" applyFont="1" applyFill="1" applyBorder="1" applyAlignment="1" applyProtection="1">
      <alignment horizontal="center" vertical="center" wrapText="1"/>
    </xf>
    <xf numFmtId="4" fontId="28" fillId="0" borderId="6" xfId="0" applyNumberFormat="1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>
      <alignment vertical="top" wrapText="1"/>
    </xf>
    <xf numFmtId="0" fontId="48" fillId="0" borderId="6" xfId="0" applyFont="1" applyFill="1" applyBorder="1" applyAlignment="1">
      <alignment vertical="top" wrapText="1"/>
    </xf>
    <xf numFmtId="4" fontId="58" fillId="0" borderId="6" xfId="0" applyNumberFormat="1" applyFont="1" applyFill="1" applyBorder="1" applyAlignment="1" applyProtection="1">
      <alignment horizontal="center" vertical="center" wrapText="1"/>
    </xf>
    <xf numFmtId="49" fontId="54" fillId="0" borderId="6" xfId="61" applyNumberFormat="1" applyFont="1" applyFill="1" applyBorder="1" applyAlignment="1">
      <alignment horizontal="center" vertical="center" wrapText="1"/>
    </xf>
    <xf numFmtId="4" fontId="34" fillId="0" borderId="6" xfId="63" applyNumberFormat="1" applyFont="1" applyFill="1" applyBorder="1" applyAlignment="1">
      <alignment horizontal="center" vertical="center" wrapText="1"/>
    </xf>
    <xf numFmtId="4" fontId="34" fillId="0" borderId="6" xfId="0" applyNumberFormat="1" applyFont="1" applyBorder="1" applyAlignment="1">
      <alignment horizontal="center" vertical="center" wrapText="1"/>
    </xf>
    <xf numFmtId="4" fontId="34" fillId="25" borderId="6" xfId="0" applyNumberFormat="1" applyFont="1" applyFill="1" applyBorder="1" applyAlignment="1">
      <alignment horizontal="center" vertical="center" wrapText="1"/>
    </xf>
    <xf numFmtId="4" fontId="34" fillId="0" borderId="6" xfId="39" applyNumberFormat="1" applyFont="1" applyFill="1" applyBorder="1" applyAlignment="1">
      <alignment horizontal="center" vertical="center" wrapText="1"/>
    </xf>
    <xf numFmtId="0" fontId="34" fillId="25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 wrapText="1"/>
    </xf>
    <xf numFmtId="0" fontId="72" fillId="0" borderId="6" xfId="51" quotePrefix="1" applyFont="1" applyFill="1" applyBorder="1" applyAlignment="1">
      <alignment horizontal="center" vertical="center" wrapText="1"/>
    </xf>
    <xf numFmtId="2" fontId="72" fillId="0" borderId="6" xfId="51" applyNumberFormat="1" applyFont="1" applyFill="1" applyBorder="1" applyAlignment="1">
      <alignment horizontal="center" vertical="center" wrapText="1"/>
    </xf>
    <xf numFmtId="2" fontId="72" fillId="0" borderId="6" xfId="51" quotePrefix="1" applyNumberFormat="1" applyFont="1" applyFill="1" applyBorder="1" applyAlignment="1">
      <alignment horizontal="center" vertical="center" wrapText="1"/>
    </xf>
    <xf numFmtId="0" fontId="74" fillId="0" borderId="6" xfId="51" quotePrefix="1" applyFont="1" applyFill="1" applyBorder="1" applyAlignment="1">
      <alignment horizontal="center" vertical="center" wrapText="1"/>
    </xf>
    <xf numFmtId="2" fontId="74" fillId="0" borderId="6" xfId="51" quotePrefix="1" applyNumberFormat="1" applyFont="1" applyFill="1" applyBorder="1" applyAlignment="1">
      <alignment horizontal="center" vertical="center" wrapText="1"/>
    </xf>
    <xf numFmtId="0" fontId="76" fillId="0" borderId="6" xfId="56" quotePrefix="1" applyFont="1" applyFill="1" applyBorder="1" applyAlignment="1">
      <alignment horizontal="center" vertical="center" wrapText="1"/>
    </xf>
    <xf numFmtId="2" fontId="76" fillId="0" borderId="6" xfId="56" quotePrefix="1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2" fontId="72" fillId="0" borderId="6" xfId="52" applyNumberFormat="1" applyFont="1" applyFill="1" applyBorder="1" applyAlignment="1">
      <alignment horizontal="center" vertical="center" wrapText="1"/>
    </xf>
    <xf numFmtId="0" fontId="72" fillId="0" borderId="6" xfId="52" quotePrefix="1" applyFont="1" applyFill="1" applyBorder="1" applyAlignment="1">
      <alignment horizontal="center" vertical="center" wrapText="1"/>
    </xf>
    <xf numFmtId="2" fontId="72" fillId="0" borderId="6" xfId="52" quotePrefix="1" applyNumberFormat="1" applyFont="1" applyFill="1" applyBorder="1" applyAlignment="1">
      <alignment horizontal="center" vertical="center" wrapText="1"/>
    </xf>
    <xf numFmtId="0" fontId="74" fillId="0" borderId="6" xfId="52" quotePrefix="1" applyFont="1" applyFill="1" applyBorder="1" applyAlignment="1">
      <alignment horizontal="center" vertical="center" wrapText="1"/>
    </xf>
    <xf numFmtId="2" fontId="74" fillId="0" borderId="6" xfId="5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72" fillId="0" borderId="6" xfId="53" quotePrefix="1" applyFont="1" applyFill="1" applyBorder="1" applyAlignment="1">
      <alignment horizontal="center" vertical="center" wrapText="1"/>
    </xf>
    <xf numFmtId="0" fontId="72" fillId="0" borderId="6" xfId="53" applyFont="1" applyFill="1" applyBorder="1" applyAlignment="1">
      <alignment horizontal="center" vertical="center" wrapText="1"/>
    </xf>
    <xf numFmtId="2" fontId="72" fillId="0" borderId="6" xfId="53" applyNumberFormat="1" applyFont="1" applyFill="1" applyBorder="1" applyAlignment="1">
      <alignment horizontal="center" vertical="center" wrapText="1"/>
    </xf>
    <xf numFmtId="2" fontId="72" fillId="0" borderId="6" xfId="53" quotePrefix="1" applyNumberFormat="1" applyFont="1" applyFill="1" applyBorder="1" applyAlignment="1">
      <alignment horizontal="center" vertical="center" wrapText="1"/>
    </xf>
    <xf numFmtId="1" fontId="34" fillId="0" borderId="0" xfId="60" applyNumberFormat="1" applyFont="1" applyFill="1"/>
    <xf numFmtId="4" fontId="75" fillId="0" borderId="6" xfId="53" applyNumberFormat="1" applyFont="1" applyBorder="1" applyAlignment="1">
      <alignment horizontal="center" vertical="center"/>
    </xf>
    <xf numFmtId="0" fontId="3" fillId="0" borderId="6" xfId="53" quotePrefix="1" applyFont="1" applyBorder="1" applyAlignment="1">
      <alignment horizontal="center" vertical="center" wrapText="1"/>
    </xf>
    <xf numFmtId="2" fontId="3" fillId="0" borderId="6" xfId="53" quotePrefix="1" applyNumberFormat="1" applyFont="1" applyBorder="1" applyAlignment="1">
      <alignment horizontal="center" vertical="center" wrapText="1"/>
    </xf>
    <xf numFmtId="2" fontId="3" fillId="0" borderId="6" xfId="53" quotePrefix="1" applyNumberFormat="1" applyFont="1" applyBorder="1" applyAlignment="1">
      <alignment vertical="center" wrapText="1"/>
    </xf>
    <xf numFmtId="192" fontId="3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6" xfId="0" applyNumberFormat="1" applyFont="1" applyFill="1" applyBorder="1" applyAlignment="1">
      <alignment horizontal="center"/>
    </xf>
    <xf numFmtId="0" fontId="72" fillId="0" borderId="6" xfId="0" applyFont="1" applyFill="1" applyBorder="1" applyAlignment="1">
      <alignment horizontal="center" vertical="center" wrapText="1"/>
    </xf>
    <xf numFmtId="4" fontId="72" fillId="0" borderId="6" xfId="0" applyNumberFormat="1" applyFont="1" applyFill="1" applyBorder="1" applyAlignment="1">
      <alignment horizontal="center" vertical="center" wrapText="1"/>
    </xf>
    <xf numFmtId="49" fontId="73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7" fillId="0" borderId="0" xfId="57" applyFont="1" applyAlignment="1">
      <alignment horizontal="center"/>
    </xf>
    <xf numFmtId="0" fontId="54" fillId="0" borderId="16" xfId="57" applyFont="1" applyBorder="1" applyAlignment="1">
      <alignment horizontal="center" vertical="center" wrapText="1"/>
    </xf>
    <xf numFmtId="0" fontId="54" fillId="0" borderId="17" xfId="57" applyFont="1" applyBorder="1" applyAlignment="1">
      <alignment horizontal="center" vertical="center" wrapText="1"/>
    </xf>
    <xf numFmtId="0" fontId="54" fillId="0" borderId="10" xfId="57" applyFont="1" applyBorder="1" applyAlignment="1">
      <alignment horizontal="center" vertical="center" wrapText="1"/>
    </xf>
    <xf numFmtId="0" fontId="54" fillId="0" borderId="16" xfId="57" applyFont="1" applyFill="1" applyBorder="1" applyAlignment="1">
      <alignment horizontal="center" vertical="center" wrapText="1"/>
    </xf>
    <xf numFmtId="0" fontId="54" fillId="0" borderId="17" xfId="57" applyFont="1" applyFill="1" applyBorder="1" applyAlignment="1">
      <alignment horizontal="center" vertical="center" wrapText="1"/>
    </xf>
    <xf numFmtId="0" fontId="54" fillId="0" borderId="10" xfId="57" applyFont="1" applyFill="1" applyBorder="1" applyAlignment="1">
      <alignment horizontal="center" vertical="center" wrapText="1"/>
    </xf>
    <xf numFmtId="0" fontId="54" fillId="0" borderId="8" xfId="57" applyFont="1" applyBorder="1" applyAlignment="1">
      <alignment horizontal="center" vertical="center" wrapText="1"/>
    </xf>
    <xf numFmtId="0" fontId="54" fillId="0" borderId="9" xfId="57" applyFont="1" applyBorder="1" applyAlignment="1">
      <alignment horizontal="center" vertical="center" wrapText="1"/>
    </xf>
    <xf numFmtId="0" fontId="60" fillId="0" borderId="12" xfId="57" applyFont="1" applyBorder="1" applyAlignment="1"/>
    <xf numFmtId="0" fontId="60" fillId="0" borderId="0" xfId="57" applyFont="1" applyAlignment="1"/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6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60" applyFont="1" applyAlignment="1">
      <alignment horizontal="center" wrapText="1"/>
    </xf>
    <xf numFmtId="0" fontId="34" fillId="0" borderId="6" xfId="60" applyFont="1" applyFill="1" applyBorder="1" applyAlignment="1">
      <alignment horizontal="center" vertical="center" wrapText="1"/>
    </xf>
    <xf numFmtId="0" fontId="34" fillId="0" borderId="8" xfId="6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4" fillId="0" borderId="16" xfId="60" applyFont="1" applyBorder="1" applyAlignment="1">
      <alignment horizontal="center" vertical="center" wrapText="1"/>
    </xf>
    <xf numFmtId="0" fontId="34" fillId="0" borderId="17" xfId="6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8" xfId="60" applyFont="1" applyBorder="1" applyAlignment="1">
      <alignment horizontal="center" vertical="center" wrapText="1"/>
    </xf>
    <xf numFmtId="0" fontId="34" fillId="0" borderId="18" xfId="6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4" fillId="0" borderId="10" xfId="60" applyFont="1" applyBorder="1" applyAlignment="1">
      <alignment horizontal="center" vertical="center" wrapText="1"/>
    </xf>
    <xf numFmtId="0" fontId="34" fillId="0" borderId="9" xfId="60" applyFont="1" applyBorder="1" applyAlignment="1">
      <alignment horizontal="center" vertical="center" wrapText="1"/>
    </xf>
    <xf numFmtId="0" fontId="34" fillId="0" borderId="16" xfId="60" applyFont="1" applyBorder="1" applyAlignment="1">
      <alignment horizontal="center" vertical="top" wrapText="1"/>
    </xf>
    <xf numFmtId="0" fontId="34" fillId="0" borderId="10" xfId="60" applyFont="1" applyBorder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right" vertical="center"/>
    </xf>
    <xf numFmtId="0" fontId="28" fillId="0" borderId="0" xfId="0" applyNumberFormat="1" applyFont="1" applyFill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/>
    </xf>
    <xf numFmtId="0" fontId="54" fillId="0" borderId="0" xfId="0" applyNumberFormat="1" applyFont="1" applyFill="1" applyAlignment="1" applyProtection="1">
      <alignment horizontal="left" vertical="top"/>
    </xf>
    <xf numFmtId="0" fontId="54" fillId="23" borderId="6" xfId="0" applyNumberFormat="1" applyFont="1" applyFill="1" applyBorder="1" applyAlignment="1" applyProtection="1">
      <alignment horizontal="center" vertical="center" wrapText="1"/>
    </xf>
    <xf numFmtId="0" fontId="63" fillId="23" borderId="6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54" fillId="23" borderId="16" xfId="0" applyNumberFormat="1" applyFont="1" applyFill="1" applyBorder="1" applyAlignment="1" applyProtection="1">
      <alignment horizontal="center" vertical="center" wrapText="1"/>
    </xf>
    <xf numFmtId="0" fontId="54" fillId="23" borderId="17" xfId="0" applyNumberFormat="1" applyFont="1" applyFill="1" applyBorder="1" applyAlignment="1" applyProtection="1">
      <alignment horizontal="center" vertical="center" wrapText="1"/>
    </xf>
    <xf numFmtId="0" fontId="54" fillId="2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34" fillId="0" borderId="0" xfId="58" applyFont="1" applyFill="1" applyAlignment="1">
      <alignment horizontal="left" wrapText="1"/>
    </xf>
    <xf numFmtId="192" fontId="51" fillId="0" borderId="0" xfId="0" applyNumberFormat="1" applyFont="1" applyBorder="1" applyAlignment="1">
      <alignment horizontal="center" vertical="justify"/>
    </xf>
    <xf numFmtId="0" fontId="34" fillId="0" borderId="0" xfId="59" applyFont="1" applyBorder="1" applyAlignment="1">
      <alignment horizontal="left"/>
    </xf>
    <xf numFmtId="0" fontId="3" fillId="0" borderId="6" xfId="58" applyFont="1" applyFill="1" applyBorder="1" applyAlignment="1">
      <alignment horizontal="center" vertical="center" wrapText="1"/>
    </xf>
    <xf numFmtId="0" fontId="25" fillId="0" borderId="6" xfId="58" applyFont="1" applyFill="1" applyBorder="1" applyAlignment="1">
      <alignment horizontal="center" vertical="center" wrapText="1"/>
    </xf>
    <xf numFmtId="0" fontId="27" fillId="0" borderId="0" xfId="58" applyFont="1" applyFill="1" applyAlignment="1">
      <alignment horizontal="center" wrapText="1"/>
    </xf>
    <xf numFmtId="0" fontId="27" fillId="0" borderId="0" xfId="58" applyFont="1" applyAlignment="1">
      <alignment horizont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top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Хороший" xfId="6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</xdr:row>
      <xdr:rowOff>28575</xdr:rowOff>
    </xdr:from>
    <xdr:to>
      <xdr:col>4</xdr:col>
      <xdr:colOff>66675</xdr:colOff>
      <xdr:row>8</xdr:row>
      <xdr:rowOff>28575</xdr:rowOff>
    </xdr:to>
    <xdr:sp macro="" textlink="">
      <xdr:nvSpPr>
        <xdr:cNvPr id="13146" name="Line 15"/>
        <xdr:cNvSpPr>
          <a:spLocks noChangeShapeType="1"/>
        </xdr:cNvSpPr>
      </xdr:nvSpPr>
      <xdr:spPr bwMode="auto">
        <a:xfrm>
          <a:off x="4552950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8</xdr:row>
      <xdr:rowOff>28575</xdr:rowOff>
    </xdr:from>
    <xdr:to>
      <xdr:col>4</xdr:col>
      <xdr:colOff>66675</xdr:colOff>
      <xdr:row>8</xdr:row>
      <xdr:rowOff>28575</xdr:rowOff>
    </xdr:to>
    <xdr:sp macro="" textlink="">
      <xdr:nvSpPr>
        <xdr:cNvPr id="13147" name="Line 15"/>
        <xdr:cNvSpPr>
          <a:spLocks noChangeShapeType="1"/>
        </xdr:cNvSpPr>
      </xdr:nvSpPr>
      <xdr:spPr bwMode="auto">
        <a:xfrm>
          <a:off x="4552950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3148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3149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3150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3151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view="pageBreakPreview" topLeftCell="A106" zoomScale="75" zoomScaleSheetLayoutView="83" workbookViewId="0">
      <selection activeCell="C14" sqref="C14"/>
    </sheetView>
  </sheetViews>
  <sheetFormatPr defaultColWidth="8.83203125" defaultRowHeight="20.25"/>
  <cols>
    <col min="1" max="1" width="19.33203125" style="144" customWidth="1"/>
    <col min="2" max="2" width="53.5" style="144" customWidth="1"/>
    <col min="3" max="3" width="24.5" style="144" customWidth="1"/>
    <col min="4" max="4" width="24.6640625" style="144" customWidth="1"/>
    <col min="5" max="5" width="21.83203125" style="144" customWidth="1"/>
    <col min="6" max="6" width="24.83203125" style="144" customWidth="1"/>
    <col min="7" max="16384" width="8.83203125" style="144"/>
  </cols>
  <sheetData>
    <row r="1" spans="1:6">
      <c r="D1" s="143" t="s">
        <v>65</v>
      </c>
      <c r="E1" s="145"/>
      <c r="F1" s="145"/>
    </row>
    <row r="2" spans="1:6">
      <c r="D2" s="232" t="s">
        <v>719</v>
      </c>
      <c r="E2" s="233"/>
      <c r="F2" s="233"/>
    </row>
    <row r="3" spans="1:6">
      <c r="D3" s="232" t="s">
        <v>742</v>
      </c>
      <c r="E3" s="233"/>
      <c r="F3" s="233"/>
    </row>
    <row r="4" spans="1:6">
      <c r="D4" s="141" t="s">
        <v>339</v>
      </c>
      <c r="E4" s="146"/>
      <c r="F4" s="146"/>
    </row>
    <row r="5" spans="1:6">
      <c r="A5" s="314" t="s">
        <v>255</v>
      </c>
      <c r="B5" s="314"/>
      <c r="C5" s="314"/>
      <c r="D5" s="314"/>
      <c r="E5" s="314"/>
      <c r="F5" s="314"/>
    </row>
    <row r="6" spans="1:6">
      <c r="C6" s="147"/>
      <c r="F6" s="148" t="s">
        <v>66</v>
      </c>
    </row>
    <row r="7" spans="1:6">
      <c r="A7" s="315" t="s">
        <v>0</v>
      </c>
      <c r="B7" s="315" t="s">
        <v>67</v>
      </c>
      <c r="C7" s="318" t="s">
        <v>9</v>
      </c>
      <c r="D7" s="315" t="s">
        <v>6</v>
      </c>
      <c r="E7" s="321" t="s">
        <v>7</v>
      </c>
      <c r="F7" s="322"/>
    </row>
    <row r="8" spans="1:6">
      <c r="A8" s="316"/>
      <c r="B8" s="316"/>
      <c r="C8" s="319"/>
      <c r="D8" s="316"/>
      <c r="E8" s="315" t="s">
        <v>9</v>
      </c>
      <c r="F8" s="315" t="s">
        <v>23</v>
      </c>
    </row>
    <row r="9" spans="1:6">
      <c r="A9" s="317"/>
      <c r="B9" s="317"/>
      <c r="C9" s="320"/>
      <c r="D9" s="317"/>
      <c r="E9" s="317"/>
      <c r="F9" s="317"/>
    </row>
    <row r="10" spans="1:6">
      <c r="A10" s="149">
        <v>1</v>
      </c>
      <c r="B10" s="149">
        <v>2</v>
      </c>
      <c r="C10" s="150">
        <v>3</v>
      </c>
      <c r="D10" s="149">
        <v>4</v>
      </c>
      <c r="E10" s="149">
        <v>5</v>
      </c>
      <c r="F10" s="149">
        <v>6</v>
      </c>
    </row>
    <row r="11" spans="1:6" ht="27" customHeight="1">
      <c r="A11" s="265">
        <v>10000000</v>
      </c>
      <c r="B11" s="265" t="s">
        <v>68</v>
      </c>
      <c r="C11" s="213">
        <f t="shared" ref="C11:C42" si="0">D11+E11</f>
        <v>76848835.819999993</v>
      </c>
      <c r="D11" s="213">
        <v>76791277</v>
      </c>
      <c r="E11" s="213">
        <v>57558.82</v>
      </c>
      <c r="F11" s="213">
        <v>0</v>
      </c>
    </row>
    <row r="12" spans="1:6" ht="51" customHeight="1">
      <c r="A12" s="265">
        <v>11000000</v>
      </c>
      <c r="B12" s="265" t="s">
        <v>69</v>
      </c>
      <c r="C12" s="213">
        <f t="shared" si="0"/>
        <v>41292922</v>
      </c>
      <c r="D12" s="213">
        <v>41292922</v>
      </c>
      <c r="E12" s="213">
        <v>0</v>
      </c>
      <c r="F12" s="213">
        <v>0</v>
      </c>
    </row>
    <row r="13" spans="1:6" ht="33" customHeight="1">
      <c r="A13" s="265">
        <v>11010000</v>
      </c>
      <c r="B13" s="265" t="s">
        <v>70</v>
      </c>
      <c r="C13" s="213">
        <f t="shared" si="0"/>
        <v>41278022</v>
      </c>
      <c r="D13" s="213">
        <v>41278022</v>
      </c>
      <c r="E13" s="213">
        <v>0</v>
      </c>
      <c r="F13" s="213">
        <v>0</v>
      </c>
    </row>
    <row r="14" spans="1:6" ht="81.599999999999994" customHeight="1">
      <c r="A14" s="184">
        <v>11010100</v>
      </c>
      <c r="B14" s="184" t="s">
        <v>71</v>
      </c>
      <c r="C14" s="94">
        <f t="shared" si="0"/>
        <v>37850400</v>
      </c>
      <c r="D14" s="94">
        <v>37850400</v>
      </c>
      <c r="E14" s="94">
        <v>0</v>
      </c>
      <c r="F14" s="94">
        <v>0</v>
      </c>
    </row>
    <row r="15" spans="1:6" ht="122.45" customHeight="1">
      <c r="A15" s="184">
        <v>11010200</v>
      </c>
      <c r="B15" s="184" t="s">
        <v>72</v>
      </c>
      <c r="C15" s="94">
        <f t="shared" si="0"/>
        <v>1681900</v>
      </c>
      <c r="D15" s="94">
        <v>1681900</v>
      </c>
      <c r="E15" s="94">
        <v>0</v>
      </c>
      <c r="F15" s="94">
        <v>0</v>
      </c>
    </row>
    <row r="16" spans="1:6" ht="76.900000000000006" customHeight="1">
      <c r="A16" s="184">
        <v>11010400</v>
      </c>
      <c r="B16" s="184" t="s">
        <v>73</v>
      </c>
      <c r="C16" s="94">
        <f t="shared" si="0"/>
        <v>300722</v>
      </c>
      <c r="D16" s="94">
        <v>300722</v>
      </c>
      <c r="E16" s="94">
        <v>0</v>
      </c>
      <c r="F16" s="94">
        <v>0</v>
      </c>
    </row>
    <row r="17" spans="1:6" ht="81.599999999999994" customHeight="1">
      <c r="A17" s="184">
        <v>11010500</v>
      </c>
      <c r="B17" s="184" t="s">
        <v>74</v>
      </c>
      <c r="C17" s="94">
        <f t="shared" si="0"/>
        <v>1442000</v>
      </c>
      <c r="D17" s="94">
        <v>1442000</v>
      </c>
      <c r="E17" s="94">
        <v>0</v>
      </c>
      <c r="F17" s="94">
        <v>0</v>
      </c>
    </row>
    <row r="18" spans="1:6" ht="125.45" customHeight="1">
      <c r="A18" s="184">
        <v>11010900</v>
      </c>
      <c r="B18" s="184" t="s">
        <v>144</v>
      </c>
      <c r="C18" s="94">
        <f t="shared" si="0"/>
        <v>3000</v>
      </c>
      <c r="D18" s="94">
        <v>3000</v>
      </c>
      <c r="E18" s="94">
        <v>0</v>
      </c>
      <c r="F18" s="94">
        <v>0</v>
      </c>
    </row>
    <row r="19" spans="1:6" ht="37.15" customHeight="1">
      <c r="A19" s="265">
        <v>11020000</v>
      </c>
      <c r="B19" s="265" t="s">
        <v>75</v>
      </c>
      <c r="C19" s="213">
        <f t="shared" si="0"/>
        <v>14900</v>
      </c>
      <c r="D19" s="213">
        <v>14900</v>
      </c>
      <c r="E19" s="213">
        <v>0</v>
      </c>
      <c r="F19" s="213">
        <v>0</v>
      </c>
    </row>
    <row r="20" spans="1:6" ht="54.6" customHeight="1">
      <c r="A20" s="184">
        <v>11020200</v>
      </c>
      <c r="B20" s="184" t="s">
        <v>76</v>
      </c>
      <c r="C20" s="94">
        <f t="shared" si="0"/>
        <v>14900</v>
      </c>
      <c r="D20" s="94">
        <v>14900</v>
      </c>
      <c r="E20" s="94">
        <v>0</v>
      </c>
      <c r="F20" s="94">
        <v>0</v>
      </c>
    </row>
    <row r="21" spans="1:6" ht="44.45" customHeight="1">
      <c r="A21" s="265">
        <v>12000000</v>
      </c>
      <c r="B21" s="265" t="s">
        <v>600</v>
      </c>
      <c r="C21" s="213">
        <f t="shared" si="0"/>
        <v>5458.82</v>
      </c>
      <c r="D21" s="213">
        <v>0</v>
      </c>
      <c r="E21" s="213">
        <v>5458.82</v>
      </c>
      <c r="F21" s="213">
        <v>0</v>
      </c>
    </row>
    <row r="22" spans="1:6" ht="49.15" customHeight="1">
      <c r="A22" s="265">
        <v>12020000</v>
      </c>
      <c r="B22" s="265" t="s">
        <v>601</v>
      </c>
      <c r="C22" s="213">
        <f t="shared" si="0"/>
        <v>5458.82</v>
      </c>
      <c r="D22" s="213">
        <v>0</v>
      </c>
      <c r="E22" s="213">
        <v>5458.82</v>
      </c>
      <c r="F22" s="213">
        <v>0</v>
      </c>
    </row>
    <row r="23" spans="1:6" ht="71.45" customHeight="1">
      <c r="A23" s="184">
        <v>12020100</v>
      </c>
      <c r="B23" s="184" t="s">
        <v>602</v>
      </c>
      <c r="C23" s="94">
        <f t="shared" si="0"/>
        <v>5458.82</v>
      </c>
      <c r="D23" s="94">
        <v>0</v>
      </c>
      <c r="E23" s="94">
        <v>5458.82</v>
      </c>
      <c r="F23" s="94">
        <v>0</v>
      </c>
    </row>
    <row r="24" spans="1:6" ht="41.45" customHeight="1">
      <c r="A24" s="265">
        <v>13000000</v>
      </c>
      <c r="B24" s="265" t="s">
        <v>77</v>
      </c>
      <c r="C24" s="213">
        <f t="shared" si="0"/>
        <v>6909350</v>
      </c>
      <c r="D24" s="213">
        <v>6909350</v>
      </c>
      <c r="E24" s="213">
        <v>0</v>
      </c>
      <c r="F24" s="213">
        <v>0</v>
      </c>
    </row>
    <row r="25" spans="1:6" ht="51.6" customHeight="1">
      <c r="A25" s="265">
        <v>13010000</v>
      </c>
      <c r="B25" s="265" t="s">
        <v>78</v>
      </c>
      <c r="C25" s="213">
        <f t="shared" si="0"/>
        <v>6909350</v>
      </c>
      <c r="D25" s="213">
        <v>6909350</v>
      </c>
      <c r="E25" s="213">
        <v>0</v>
      </c>
      <c r="F25" s="213">
        <v>0</v>
      </c>
    </row>
    <row r="26" spans="1:6" ht="100.15" customHeight="1">
      <c r="A26" s="184">
        <v>13010200</v>
      </c>
      <c r="B26" s="184" t="s">
        <v>79</v>
      </c>
      <c r="C26" s="94">
        <f t="shared" si="0"/>
        <v>6909350</v>
      </c>
      <c r="D26" s="94">
        <v>6909350</v>
      </c>
      <c r="E26" s="94">
        <v>0</v>
      </c>
      <c r="F26" s="94">
        <v>0</v>
      </c>
    </row>
    <row r="27" spans="1:6" ht="37.15" customHeight="1">
      <c r="A27" s="265">
        <v>14000000</v>
      </c>
      <c r="B27" s="265" t="s">
        <v>80</v>
      </c>
      <c r="C27" s="213">
        <f t="shared" si="0"/>
        <v>9215900</v>
      </c>
      <c r="D27" s="213">
        <v>9215900</v>
      </c>
      <c r="E27" s="213">
        <v>0</v>
      </c>
      <c r="F27" s="213">
        <v>0</v>
      </c>
    </row>
    <row r="28" spans="1:6" ht="50.45" customHeight="1">
      <c r="A28" s="265">
        <v>14020000</v>
      </c>
      <c r="B28" s="265" t="s">
        <v>135</v>
      </c>
      <c r="C28" s="213">
        <f t="shared" si="0"/>
        <v>1502000</v>
      </c>
      <c r="D28" s="213">
        <v>1502000</v>
      </c>
      <c r="E28" s="213">
        <v>0</v>
      </c>
      <c r="F28" s="213">
        <v>0</v>
      </c>
    </row>
    <row r="29" spans="1:6" ht="30" customHeight="1">
      <c r="A29" s="184">
        <v>14021900</v>
      </c>
      <c r="B29" s="184" t="s">
        <v>131</v>
      </c>
      <c r="C29" s="94">
        <f t="shared" si="0"/>
        <v>1502000</v>
      </c>
      <c r="D29" s="94">
        <v>1502000</v>
      </c>
      <c r="E29" s="94">
        <v>0</v>
      </c>
      <c r="F29" s="94">
        <v>0</v>
      </c>
    </row>
    <row r="30" spans="1:6" ht="67.900000000000006" customHeight="1">
      <c r="A30" s="265">
        <v>14030000</v>
      </c>
      <c r="B30" s="265" t="s">
        <v>136</v>
      </c>
      <c r="C30" s="213">
        <f t="shared" si="0"/>
        <v>5686000</v>
      </c>
      <c r="D30" s="213">
        <v>5686000</v>
      </c>
      <c r="E30" s="213">
        <v>0</v>
      </c>
      <c r="F30" s="213">
        <v>0</v>
      </c>
    </row>
    <row r="31" spans="1:6" ht="37.15" customHeight="1">
      <c r="A31" s="184">
        <v>14031900</v>
      </c>
      <c r="B31" s="184" t="s">
        <v>131</v>
      </c>
      <c r="C31" s="94">
        <f t="shared" si="0"/>
        <v>5686000</v>
      </c>
      <c r="D31" s="94">
        <v>5686000</v>
      </c>
      <c r="E31" s="94">
        <v>0</v>
      </c>
      <c r="F31" s="94">
        <v>0</v>
      </c>
    </row>
    <row r="32" spans="1:6" ht="67.900000000000006" customHeight="1">
      <c r="A32" s="184">
        <v>14040000</v>
      </c>
      <c r="B32" s="184" t="s">
        <v>81</v>
      </c>
      <c r="C32" s="94">
        <f t="shared" si="0"/>
        <v>2027900</v>
      </c>
      <c r="D32" s="94">
        <v>2027900</v>
      </c>
      <c r="E32" s="94">
        <v>0</v>
      </c>
      <c r="F32" s="94">
        <v>0</v>
      </c>
    </row>
    <row r="33" spans="1:6" ht="40.15" customHeight="1">
      <c r="A33" s="265">
        <v>18000000</v>
      </c>
      <c r="B33" s="265" t="s">
        <v>29</v>
      </c>
      <c r="C33" s="213">
        <f t="shared" si="0"/>
        <v>19373105</v>
      </c>
      <c r="D33" s="213">
        <v>19373105</v>
      </c>
      <c r="E33" s="213">
        <v>0</v>
      </c>
      <c r="F33" s="213">
        <v>0</v>
      </c>
    </row>
    <row r="34" spans="1:6" ht="43.15" customHeight="1">
      <c r="A34" s="265">
        <v>18010000</v>
      </c>
      <c r="B34" s="265" t="s">
        <v>82</v>
      </c>
      <c r="C34" s="213">
        <f t="shared" si="0"/>
        <v>6718893</v>
      </c>
      <c r="D34" s="213">
        <v>6718893</v>
      </c>
      <c r="E34" s="213">
        <v>0</v>
      </c>
      <c r="F34" s="213">
        <v>0</v>
      </c>
    </row>
    <row r="35" spans="1:6" ht="88.15" customHeight="1">
      <c r="A35" s="184">
        <v>18010100</v>
      </c>
      <c r="B35" s="184" t="s">
        <v>137</v>
      </c>
      <c r="C35" s="94">
        <f t="shared" si="0"/>
        <v>7000</v>
      </c>
      <c r="D35" s="94">
        <v>7000</v>
      </c>
      <c r="E35" s="94">
        <v>0</v>
      </c>
      <c r="F35" s="94">
        <v>0</v>
      </c>
    </row>
    <row r="36" spans="1:6" ht="89.45" customHeight="1">
      <c r="A36" s="184">
        <v>18010200</v>
      </c>
      <c r="B36" s="184" t="s">
        <v>138</v>
      </c>
      <c r="C36" s="94">
        <f t="shared" si="0"/>
        <v>46200</v>
      </c>
      <c r="D36" s="94">
        <v>46200</v>
      </c>
      <c r="E36" s="94">
        <v>0</v>
      </c>
      <c r="F36" s="94">
        <v>0</v>
      </c>
    </row>
    <row r="37" spans="1:6" ht="89.45" customHeight="1">
      <c r="A37" s="184">
        <v>18010400</v>
      </c>
      <c r="B37" s="184" t="s">
        <v>139</v>
      </c>
      <c r="C37" s="94">
        <f t="shared" si="0"/>
        <v>430200</v>
      </c>
      <c r="D37" s="94">
        <v>430200</v>
      </c>
      <c r="E37" s="94">
        <v>0</v>
      </c>
      <c r="F37" s="94">
        <v>0</v>
      </c>
    </row>
    <row r="38" spans="1:6" ht="30.6" customHeight="1">
      <c r="A38" s="184">
        <v>18010500</v>
      </c>
      <c r="B38" s="184" t="s">
        <v>83</v>
      </c>
      <c r="C38" s="94">
        <f t="shared" si="0"/>
        <v>3263900</v>
      </c>
      <c r="D38" s="94">
        <v>3263900</v>
      </c>
      <c r="E38" s="94">
        <v>0</v>
      </c>
      <c r="F38" s="94">
        <v>0</v>
      </c>
    </row>
    <row r="39" spans="1:6" ht="39" customHeight="1">
      <c r="A39" s="184">
        <v>18010600</v>
      </c>
      <c r="B39" s="184" t="s">
        <v>84</v>
      </c>
      <c r="C39" s="94">
        <f t="shared" si="0"/>
        <v>2135293</v>
      </c>
      <c r="D39" s="94">
        <v>2135293</v>
      </c>
      <c r="E39" s="94">
        <v>0</v>
      </c>
      <c r="F39" s="94">
        <v>0</v>
      </c>
    </row>
    <row r="40" spans="1:6" ht="43.15" customHeight="1">
      <c r="A40" s="184">
        <v>18010700</v>
      </c>
      <c r="B40" s="184" t="s">
        <v>140</v>
      </c>
      <c r="C40" s="94">
        <f t="shared" si="0"/>
        <v>5700</v>
      </c>
      <c r="D40" s="94">
        <v>5700</v>
      </c>
      <c r="E40" s="94">
        <v>0</v>
      </c>
      <c r="F40" s="94">
        <v>0</v>
      </c>
    </row>
    <row r="41" spans="1:6" ht="54.6" customHeight="1">
      <c r="A41" s="184">
        <v>18010900</v>
      </c>
      <c r="B41" s="184" t="s">
        <v>85</v>
      </c>
      <c r="C41" s="94">
        <f t="shared" si="0"/>
        <v>830600</v>
      </c>
      <c r="D41" s="94">
        <v>830600</v>
      </c>
      <c r="E41" s="94">
        <v>0</v>
      </c>
      <c r="F41" s="94">
        <v>0</v>
      </c>
    </row>
    <row r="42" spans="1:6" ht="31.9" customHeight="1">
      <c r="A42" s="265">
        <v>18030000</v>
      </c>
      <c r="B42" s="265" t="s">
        <v>141</v>
      </c>
      <c r="C42" s="213">
        <f t="shared" si="0"/>
        <v>3800</v>
      </c>
      <c r="D42" s="213">
        <v>3800</v>
      </c>
      <c r="E42" s="213">
        <v>0</v>
      </c>
      <c r="F42" s="213">
        <v>0</v>
      </c>
    </row>
    <row r="43" spans="1:6" ht="39.6" customHeight="1">
      <c r="A43" s="184">
        <v>18030100</v>
      </c>
      <c r="B43" s="184" t="s">
        <v>142</v>
      </c>
      <c r="C43" s="94">
        <f t="shared" ref="C43:C74" si="1">D43+E43</f>
        <v>400</v>
      </c>
      <c r="D43" s="94">
        <v>400</v>
      </c>
      <c r="E43" s="94">
        <v>0</v>
      </c>
      <c r="F43" s="94">
        <v>0</v>
      </c>
    </row>
    <row r="44" spans="1:6" ht="45" customHeight="1">
      <c r="A44" s="184">
        <v>18030200</v>
      </c>
      <c r="B44" s="184" t="s">
        <v>143</v>
      </c>
      <c r="C44" s="94">
        <f t="shared" si="1"/>
        <v>3400</v>
      </c>
      <c r="D44" s="94">
        <v>3400</v>
      </c>
      <c r="E44" s="94">
        <v>0</v>
      </c>
      <c r="F44" s="94">
        <v>0</v>
      </c>
    </row>
    <row r="45" spans="1:6" ht="46.9" customHeight="1">
      <c r="A45" s="265">
        <v>18050000</v>
      </c>
      <c r="B45" s="265" t="s">
        <v>86</v>
      </c>
      <c r="C45" s="213">
        <f t="shared" si="1"/>
        <v>12650412</v>
      </c>
      <c r="D45" s="213">
        <v>12650412</v>
      </c>
      <c r="E45" s="213">
        <v>0</v>
      </c>
      <c r="F45" s="213">
        <v>0</v>
      </c>
    </row>
    <row r="46" spans="1:6" ht="29.45" customHeight="1">
      <c r="A46" s="184">
        <v>18050300</v>
      </c>
      <c r="B46" s="184" t="s">
        <v>87</v>
      </c>
      <c r="C46" s="94">
        <f t="shared" si="1"/>
        <v>2217512</v>
      </c>
      <c r="D46" s="94">
        <v>2217512</v>
      </c>
      <c r="E46" s="94">
        <v>0</v>
      </c>
      <c r="F46" s="94">
        <v>0</v>
      </c>
    </row>
    <row r="47" spans="1:6" ht="46.9" customHeight="1">
      <c r="A47" s="184">
        <v>18050400</v>
      </c>
      <c r="B47" s="184" t="s">
        <v>88</v>
      </c>
      <c r="C47" s="94">
        <f t="shared" si="1"/>
        <v>10313200</v>
      </c>
      <c r="D47" s="94">
        <v>10313200</v>
      </c>
      <c r="E47" s="94">
        <v>0</v>
      </c>
      <c r="F47" s="94">
        <v>0</v>
      </c>
    </row>
    <row r="48" spans="1:6" ht="104.45" customHeight="1">
      <c r="A48" s="184">
        <v>18050500</v>
      </c>
      <c r="B48" s="184" t="s">
        <v>89</v>
      </c>
      <c r="C48" s="94">
        <f t="shared" si="1"/>
        <v>119700</v>
      </c>
      <c r="D48" s="94">
        <v>119700</v>
      </c>
      <c r="E48" s="94">
        <v>0</v>
      </c>
      <c r="F48" s="94">
        <v>0</v>
      </c>
    </row>
    <row r="49" spans="1:6" ht="46.15" customHeight="1">
      <c r="A49" s="265">
        <v>19000000</v>
      </c>
      <c r="B49" s="265" t="s">
        <v>648</v>
      </c>
      <c r="C49" s="213">
        <f t="shared" si="1"/>
        <v>52100</v>
      </c>
      <c r="D49" s="213">
        <v>0</v>
      </c>
      <c r="E49" s="213">
        <v>52100</v>
      </c>
      <c r="F49" s="213">
        <v>0</v>
      </c>
    </row>
    <row r="50" spans="1:6" ht="35.450000000000003" customHeight="1">
      <c r="A50" s="265">
        <v>19010000</v>
      </c>
      <c r="B50" s="265" t="s">
        <v>647</v>
      </c>
      <c r="C50" s="213">
        <f t="shared" si="1"/>
        <v>52100</v>
      </c>
      <c r="D50" s="213">
        <v>0</v>
      </c>
      <c r="E50" s="213">
        <v>52100</v>
      </c>
      <c r="F50" s="213">
        <v>0</v>
      </c>
    </row>
    <row r="51" spans="1:6" ht="64.900000000000006" customHeight="1">
      <c r="A51" s="184">
        <v>19010100</v>
      </c>
      <c r="B51" s="184" t="s">
        <v>649</v>
      </c>
      <c r="C51" s="94">
        <f t="shared" si="1"/>
        <v>16400</v>
      </c>
      <c r="D51" s="94">
        <v>0</v>
      </c>
      <c r="E51" s="94">
        <v>16400</v>
      </c>
      <c r="F51" s="94">
        <v>0</v>
      </c>
    </row>
    <row r="52" spans="1:6" ht="52.9" customHeight="1">
      <c r="A52" s="184">
        <v>19010200</v>
      </c>
      <c r="B52" s="184" t="s">
        <v>650</v>
      </c>
      <c r="C52" s="94">
        <f t="shared" si="1"/>
        <v>1400</v>
      </c>
      <c r="D52" s="94">
        <v>0</v>
      </c>
      <c r="E52" s="94">
        <v>1400</v>
      </c>
      <c r="F52" s="94">
        <v>0</v>
      </c>
    </row>
    <row r="53" spans="1:6" ht="94.9" customHeight="1">
      <c r="A53" s="184">
        <v>19010300</v>
      </c>
      <c r="B53" s="184" t="s">
        <v>651</v>
      </c>
      <c r="C53" s="94">
        <f t="shared" si="1"/>
        <v>34300</v>
      </c>
      <c r="D53" s="94">
        <v>0</v>
      </c>
      <c r="E53" s="94">
        <v>34300</v>
      </c>
      <c r="F53" s="94">
        <v>0</v>
      </c>
    </row>
    <row r="54" spans="1:6" ht="48" customHeight="1">
      <c r="A54" s="265">
        <v>20000000</v>
      </c>
      <c r="B54" s="265" t="s">
        <v>90</v>
      </c>
      <c r="C54" s="213">
        <f t="shared" si="1"/>
        <v>4307523</v>
      </c>
      <c r="D54" s="213">
        <v>1571323</v>
      </c>
      <c r="E54" s="213">
        <v>2736200</v>
      </c>
      <c r="F54" s="213">
        <v>28000</v>
      </c>
    </row>
    <row r="55" spans="1:6" ht="54.6" customHeight="1">
      <c r="A55" s="265">
        <v>21000000</v>
      </c>
      <c r="B55" s="265" t="s">
        <v>145</v>
      </c>
      <c r="C55" s="213">
        <f t="shared" si="1"/>
        <v>200311</v>
      </c>
      <c r="D55" s="213">
        <v>200311</v>
      </c>
      <c r="E55" s="213">
        <v>0</v>
      </c>
      <c r="F55" s="213">
        <v>0</v>
      </c>
    </row>
    <row r="56" spans="1:6" ht="58.9" customHeight="1">
      <c r="A56" s="184">
        <v>21050000</v>
      </c>
      <c r="B56" s="184" t="s">
        <v>499</v>
      </c>
      <c r="C56" s="94">
        <f t="shared" si="1"/>
        <v>120211</v>
      </c>
      <c r="D56" s="94">
        <v>120211</v>
      </c>
      <c r="E56" s="94">
        <v>0</v>
      </c>
      <c r="F56" s="94">
        <v>0</v>
      </c>
    </row>
    <row r="57" spans="1:6" ht="31.9" customHeight="1">
      <c r="A57" s="265">
        <v>21080000</v>
      </c>
      <c r="B57" s="265" t="s">
        <v>100</v>
      </c>
      <c r="C57" s="213">
        <f t="shared" si="1"/>
        <v>80100</v>
      </c>
      <c r="D57" s="213">
        <v>80100</v>
      </c>
      <c r="E57" s="213">
        <v>0</v>
      </c>
      <c r="F57" s="213">
        <v>0</v>
      </c>
    </row>
    <row r="58" spans="1:6" ht="45.6" customHeight="1">
      <c r="A58" s="184">
        <v>21081100</v>
      </c>
      <c r="B58" s="184" t="s">
        <v>146</v>
      </c>
      <c r="C58" s="94">
        <f t="shared" si="1"/>
        <v>14000</v>
      </c>
      <c r="D58" s="94">
        <v>14000</v>
      </c>
      <c r="E58" s="94">
        <v>0</v>
      </c>
      <c r="F58" s="94">
        <v>0</v>
      </c>
    </row>
    <row r="59" spans="1:6" ht="90.6" customHeight="1">
      <c r="A59" s="184">
        <v>21081500</v>
      </c>
      <c r="B59" s="184" t="s">
        <v>147</v>
      </c>
      <c r="C59" s="94">
        <f t="shared" si="1"/>
        <v>66100</v>
      </c>
      <c r="D59" s="94">
        <v>66100</v>
      </c>
      <c r="E59" s="94">
        <v>0</v>
      </c>
      <c r="F59" s="94">
        <v>0</v>
      </c>
    </row>
    <row r="60" spans="1:6" ht="61.15" customHeight="1">
      <c r="A60" s="265">
        <v>22000000</v>
      </c>
      <c r="B60" s="265" t="s">
        <v>91</v>
      </c>
      <c r="C60" s="213">
        <f t="shared" si="1"/>
        <v>1356912</v>
      </c>
      <c r="D60" s="213">
        <v>1356912</v>
      </c>
      <c r="E60" s="213">
        <v>0</v>
      </c>
      <c r="F60" s="213">
        <v>0</v>
      </c>
    </row>
    <row r="61" spans="1:6" ht="60.6" customHeight="1">
      <c r="A61" s="265">
        <v>22010000</v>
      </c>
      <c r="B61" s="265" t="s">
        <v>92</v>
      </c>
      <c r="C61" s="213">
        <f t="shared" si="1"/>
        <v>1162754</v>
      </c>
      <c r="D61" s="213">
        <v>1162754</v>
      </c>
      <c r="E61" s="213">
        <v>0</v>
      </c>
      <c r="F61" s="213">
        <v>0</v>
      </c>
    </row>
    <row r="62" spans="1:6" ht="82.15" customHeight="1">
      <c r="A62" s="184">
        <v>22010300</v>
      </c>
      <c r="B62" s="184" t="s">
        <v>148</v>
      </c>
      <c r="C62" s="94">
        <f t="shared" si="1"/>
        <v>75700</v>
      </c>
      <c r="D62" s="94">
        <v>75700</v>
      </c>
      <c r="E62" s="94">
        <v>0</v>
      </c>
      <c r="F62" s="94">
        <v>0</v>
      </c>
    </row>
    <row r="63" spans="1:6" ht="48.6" customHeight="1">
      <c r="A63" s="184">
        <v>22012500</v>
      </c>
      <c r="B63" s="184" t="s">
        <v>93</v>
      </c>
      <c r="C63" s="94">
        <f t="shared" si="1"/>
        <v>843754</v>
      </c>
      <c r="D63" s="94">
        <v>843754</v>
      </c>
      <c r="E63" s="94">
        <v>0</v>
      </c>
      <c r="F63" s="94">
        <v>0</v>
      </c>
    </row>
    <row r="64" spans="1:6" ht="73.900000000000006" customHeight="1">
      <c r="A64" s="184">
        <v>22012600</v>
      </c>
      <c r="B64" s="184" t="s">
        <v>149</v>
      </c>
      <c r="C64" s="94">
        <f t="shared" si="1"/>
        <v>243300</v>
      </c>
      <c r="D64" s="94">
        <v>243300</v>
      </c>
      <c r="E64" s="94">
        <v>0</v>
      </c>
      <c r="F64" s="94">
        <v>0</v>
      </c>
    </row>
    <row r="65" spans="1:6" ht="81.599999999999994" customHeight="1">
      <c r="A65" s="265">
        <v>22080000</v>
      </c>
      <c r="B65" s="265" t="s">
        <v>94</v>
      </c>
      <c r="C65" s="213">
        <f t="shared" si="1"/>
        <v>159958</v>
      </c>
      <c r="D65" s="213">
        <v>159958</v>
      </c>
      <c r="E65" s="213">
        <v>0</v>
      </c>
      <c r="F65" s="213">
        <v>0</v>
      </c>
    </row>
    <row r="66" spans="1:6" ht="84" customHeight="1">
      <c r="A66" s="184">
        <v>22080400</v>
      </c>
      <c r="B66" s="184" t="s">
        <v>95</v>
      </c>
      <c r="C66" s="94">
        <f t="shared" si="1"/>
        <v>159958</v>
      </c>
      <c r="D66" s="94">
        <v>159958</v>
      </c>
      <c r="E66" s="94">
        <v>0</v>
      </c>
      <c r="F66" s="94">
        <v>0</v>
      </c>
    </row>
    <row r="67" spans="1:6" ht="36.6" customHeight="1">
      <c r="A67" s="265">
        <v>22090000</v>
      </c>
      <c r="B67" s="265" t="s">
        <v>96</v>
      </c>
      <c r="C67" s="213">
        <f t="shared" si="1"/>
        <v>34200</v>
      </c>
      <c r="D67" s="213">
        <v>34200</v>
      </c>
      <c r="E67" s="213">
        <v>0</v>
      </c>
      <c r="F67" s="213">
        <v>0</v>
      </c>
    </row>
    <row r="68" spans="1:6" ht="91.9" customHeight="1">
      <c r="A68" s="184">
        <v>22090100</v>
      </c>
      <c r="B68" s="184" t="s">
        <v>97</v>
      </c>
      <c r="C68" s="94">
        <f t="shared" si="1"/>
        <v>28000</v>
      </c>
      <c r="D68" s="94">
        <v>28000</v>
      </c>
      <c r="E68" s="94">
        <v>0</v>
      </c>
      <c r="F68" s="94">
        <v>0</v>
      </c>
    </row>
    <row r="69" spans="1:6" ht="75.599999999999994" customHeight="1">
      <c r="A69" s="184">
        <v>22090400</v>
      </c>
      <c r="B69" s="184" t="s">
        <v>98</v>
      </c>
      <c r="C69" s="94">
        <f t="shared" si="1"/>
        <v>6200</v>
      </c>
      <c r="D69" s="94">
        <v>6200</v>
      </c>
      <c r="E69" s="94">
        <v>0</v>
      </c>
      <c r="F69" s="94">
        <v>0</v>
      </c>
    </row>
    <row r="70" spans="1:6" ht="43.15" customHeight="1">
      <c r="A70" s="265">
        <v>24000000</v>
      </c>
      <c r="B70" s="265" t="s">
        <v>99</v>
      </c>
      <c r="C70" s="213">
        <f t="shared" si="1"/>
        <v>86500</v>
      </c>
      <c r="D70" s="213">
        <v>14100</v>
      </c>
      <c r="E70" s="213">
        <v>72400</v>
      </c>
      <c r="F70" s="213">
        <v>28000</v>
      </c>
    </row>
    <row r="71" spans="1:6" ht="44.45" customHeight="1">
      <c r="A71" s="265">
        <v>24060000</v>
      </c>
      <c r="B71" s="265" t="s">
        <v>100</v>
      </c>
      <c r="C71" s="213">
        <f t="shared" si="1"/>
        <v>58500</v>
      </c>
      <c r="D71" s="213">
        <v>14100</v>
      </c>
      <c r="E71" s="213">
        <v>44400</v>
      </c>
      <c r="F71" s="213">
        <v>0</v>
      </c>
    </row>
    <row r="72" spans="1:6" ht="36" customHeight="1">
      <c r="A72" s="184">
        <v>24060300</v>
      </c>
      <c r="B72" s="184" t="s">
        <v>100</v>
      </c>
      <c r="C72" s="94">
        <f t="shared" si="1"/>
        <v>14100</v>
      </c>
      <c r="D72" s="94">
        <v>14100</v>
      </c>
      <c r="E72" s="94">
        <v>0</v>
      </c>
      <c r="F72" s="94">
        <v>0</v>
      </c>
    </row>
    <row r="73" spans="1:6" ht="87.6" customHeight="1">
      <c r="A73" s="184">
        <v>24062100</v>
      </c>
      <c r="B73" s="184" t="s">
        <v>699</v>
      </c>
      <c r="C73" s="94">
        <f t="shared" si="1"/>
        <v>44400</v>
      </c>
      <c r="D73" s="94">
        <v>0</v>
      </c>
      <c r="E73" s="94">
        <v>44400</v>
      </c>
      <c r="F73" s="94">
        <v>0</v>
      </c>
    </row>
    <row r="74" spans="1:6" ht="55.9" customHeight="1">
      <c r="A74" s="184">
        <v>24170000</v>
      </c>
      <c r="B74" s="184" t="s">
        <v>700</v>
      </c>
      <c r="C74" s="94">
        <f t="shared" si="1"/>
        <v>28000</v>
      </c>
      <c r="D74" s="94">
        <v>0</v>
      </c>
      <c r="E74" s="94">
        <v>28000</v>
      </c>
      <c r="F74" s="94">
        <v>28000</v>
      </c>
    </row>
    <row r="75" spans="1:6" ht="46.9" customHeight="1">
      <c r="A75" s="265">
        <v>25000000</v>
      </c>
      <c r="B75" s="265" t="s">
        <v>101</v>
      </c>
      <c r="C75" s="213">
        <f t="shared" ref="C75:C106" si="2">D75+E75</f>
        <v>2663800</v>
      </c>
      <c r="D75" s="213">
        <v>0</v>
      </c>
      <c r="E75" s="213">
        <v>2663800</v>
      </c>
      <c r="F75" s="213">
        <v>0</v>
      </c>
    </row>
    <row r="76" spans="1:6" ht="68.45" customHeight="1">
      <c r="A76" s="265">
        <v>25010000</v>
      </c>
      <c r="B76" s="265" t="s">
        <v>102</v>
      </c>
      <c r="C76" s="213">
        <f t="shared" si="2"/>
        <v>2663800</v>
      </c>
      <c r="D76" s="213">
        <v>0</v>
      </c>
      <c r="E76" s="213">
        <v>2663800</v>
      </c>
      <c r="F76" s="213">
        <v>0</v>
      </c>
    </row>
    <row r="77" spans="1:6" ht="71.45" customHeight="1">
      <c r="A77" s="184">
        <v>25010100</v>
      </c>
      <c r="B77" s="184" t="s">
        <v>103</v>
      </c>
      <c r="C77" s="94">
        <f t="shared" si="2"/>
        <v>2228700</v>
      </c>
      <c r="D77" s="94">
        <v>0</v>
      </c>
      <c r="E77" s="94">
        <v>2228700</v>
      </c>
      <c r="F77" s="94">
        <v>0</v>
      </c>
    </row>
    <row r="78" spans="1:6" ht="34.15" customHeight="1">
      <c r="A78" s="184">
        <v>25010300</v>
      </c>
      <c r="B78" s="184" t="s">
        <v>104</v>
      </c>
      <c r="C78" s="94">
        <f t="shared" si="2"/>
        <v>415100</v>
      </c>
      <c r="D78" s="94">
        <v>0</v>
      </c>
      <c r="E78" s="94">
        <v>415100</v>
      </c>
      <c r="F78" s="94">
        <v>0</v>
      </c>
    </row>
    <row r="79" spans="1:6" ht="78" customHeight="1">
      <c r="A79" s="184">
        <v>25010400</v>
      </c>
      <c r="B79" s="184" t="s">
        <v>466</v>
      </c>
      <c r="C79" s="94">
        <f t="shared" si="2"/>
        <v>20000</v>
      </c>
      <c r="D79" s="94">
        <v>0</v>
      </c>
      <c r="E79" s="94">
        <v>20000</v>
      </c>
      <c r="F79" s="94">
        <v>0</v>
      </c>
    </row>
    <row r="80" spans="1:6" ht="39.6" customHeight="1">
      <c r="A80" s="265">
        <v>30000000</v>
      </c>
      <c r="B80" s="265" t="s">
        <v>150</v>
      </c>
      <c r="C80" s="213">
        <f t="shared" si="2"/>
        <v>923451</v>
      </c>
      <c r="D80" s="213">
        <v>1300</v>
      </c>
      <c r="E80" s="213">
        <v>922151</v>
      </c>
      <c r="F80" s="213">
        <v>922151</v>
      </c>
    </row>
    <row r="81" spans="1:18" ht="60.6" customHeight="1">
      <c r="A81" s="265">
        <v>31000000</v>
      </c>
      <c r="B81" s="265" t="s">
        <v>467</v>
      </c>
      <c r="C81" s="213">
        <f t="shared" si="2"/>
        <v>1300</v>
      </c>
      <c r="D81" s="213">
        <v>1300</v>
      </c>
      <c r="E81" s="213">
        <v>0</v>
      </c>
      <c r="F81" s="213">
        <v>0</v>
      </c>
    </row>
    <row r="82" spans="1:18" ht="141.6" customHeight="1">
      <c r="A82" s="265">
        <v>31010000</v>
      </c>
      <c r="B82" s="265" t="s">
        <v>151</v>
      </c>
      <c r="C82" s="213">
        <f t="shared" si="2"/>
        <v>1300</v>
      </c>
      <c r="D82" s="213">
        <v>1300</v>
      </c>
      <c r="E82" s="213">
        <v>0</v>
      </c>
      <c r="F82" s="213">
        <v>0</v>
      </c>
      <c r="L82" s="323" t="s">
        <v>278</v>
      </c>
      <c r="M82" s="324"/>
      <c r="N82" s="324"/>
      <c r="O82" s="324"/>
      <c r="P82" s="324"/>
    </row>
    <row r="83" spans="1:18" ht="118.15" customHeight="1">
      <c r="A83" s="184">
        <v>31010200</v>
      </c>
      <c r="B83" s="184" t="s">
        <v>152</v>
      </c>
      <c r="C83" s="94">
        <f t="shared" si="2"/>
        <v>1300</v>
      </c>
      <c r="D83" s="94">
        <v>1300</v>
      </c>
      <c r="E83" s="94">
        <v>0</v>
      </c>
      <c r="F83" s="94">
        <v>0</v>
      </c>
    </row>
    <row r="84" spans="1:18" ht="58.15" customHeight="1">
      <c r="A84" s="265">
        <v>33000000</v>
      </c>
      <c r="B84" s="265" t="s">
        <v>500</v>
      </c>
      <c r="C84" s="213">
        <f t="shared" si="2"/>
        <v>922151</v>
      </c>
      <c r="D84" s="213">
        <v>0</v>
      </c>
      <c r="E84" s="213">
        <v>922151</v>
      </c>
      <c r="F84" s="213">
        <v>922151</v>
      </c>
      <c r="M84" s="323" t="s">
        <v>276</v>
      </c>
      <c r="N84" s="324"/>
      <c r="O84" s="324"/>
      <c r="P84" s="324"/>
      <c r="Q84" s="324"/>
      <c r="R84" s="324"/>
    </row>
    <row r="85" spans="1:18" ht="39" customHeight="1">
      <c r="A85" s="265">
        <v>33010000</v>
      </c>
      <c r="B85" s="265" t="s">
        <v>501</v>
      </c>
      <c r="C85" s="213">
        <f t="shared" si="2"/>
        <v>922151</v>
      </c>
      <c r="D85" s="213">
        <v>0</v>
      </c>
      <c r="E85" s="213">
        <v>922151</v>
      </c>
      <c r="F85" s="213">
        <v>922151</v>
      </c>
      <c r="J85" s="325" t="s">
        <v>277</v>
      </c>
      <c r="K85" s="326"/>
      <c r="L85" s="326"/>
    </row>
    <row r="86" spans="1:18" ht="111.6" customHeight="1">
      <c r="A86" s="184">
        <v>33010100</v>
      </c>
      <c r="B86" s="184" t="s">
        <v>502</v>
      </c>
      <c r="C86" s="94">
        <f t="shared" si="2"/>
        <v>922151</v>
      </c>
      <c r="D86" s="94">
        <v>0</v>
      </c>
      <c r="E86" s="94">
        <v>922151</v>
      </c>
      <c r="F86" s="94">
        <v>922151</v>
      </c>
    </row>
    <row r="87" spans="1:18" ht="51.6" customHeight="1">
      <c r="A87" s="312" t="s">
        <v>153</v>
      </c>
      <c r="B87" s="313"/>
      <c r="C87" s="213">
        <f t="shared" si="2"/>
        <v>82079809.819999993</v>
      </c>
      <c r="D87" s="213">
        <v>78363900</v>
      </c>
      <c r="E87" s="213">
        <v>3715909.82</v>
      </c>
      <c r="F87" s="213">
        <v>950151</v>
      </c>
    </row>
    <row r="88" spans="1:18" ht="57" customHeight="1">
      <c r="A88" s="265">
        <v>40000000</v>
      </c>
      <c r="B88" s="265" t="s">
        <v>105</v>
      </c>
      <c r="C88" s="213">
        <f t="shared" si="2"/>
        <v>184156657.03999999</v>
      </c>
      <c r="D88" s="213">
        <v>181661586.03999999</v>
      </c>
      <c r="E88" s="213">
        <v>2495071</v>
      </c>
      <c r="F88" s="213">
        <v>2495071</v>
      </c>
    </row>
    <row r="89" spans="1:18" ht="48.6" customHeight="1">
      <c r="A89" s="265">
        <v>41000000</v>
      </c>
      <c r="B89" s="265" t="s">
        <v>106</v>
      </c>
      <c r="C89" s="213">
        <f t="shared" si="2"/>
        <v>184156657.03999999</v>
      </c>
      <c r="D89" s="213">
        <v>181661586.03999999</v>
      </c>
      <c r="E89" s="213">
        <v>2495071</v>
      </c>
      <c r="F89" s="213">
        <v>2495071</v>
      </c>
    </row>
    <row r="90" spans="1:18" ht="65.45" customHeight="1">
      <c r="A90" s="265">
        <v>41020000</v>
      </c>
      <c r="B90" s="265" t="s">
        <v>468</v>
      </c>
      <c r="C90" s="213">
        <f t="shared" si="2"/>
        <v>19099900</v>
      </c>
      <c r="D90" s="213">
        <v>19099900</v>
      </c>
      <c r="E90" s="213">
        <v>0</v>
      </c>
      <c r="F90" s="213">
        <v>0</v>
      </c>
    </row>
    <row r="91" spans="1:18" ht="49.9" customHeight="1">
      <c r="A91" s="184">
        <v>41020100</v>
      </c>
      <c r="B91" s="184" t="s">
        <v>107</v>
      </c>
      <c r="C91" s="94">
        <f t="shared" si="2"/>
        <v>19099900</v>
      </c>
      <c r="D91" s="94">
        <v>19099900</v>
      </c>
      <c r="E91" s="94">
        <v>0</v>
      </c>
      <c r="F91" s="94">
        <v>0</v>
      </c>
    </row>
    <row r="92" spans="1:18" ht="61.15" customHeight="1">
      <c r="A92" s="265">
        <v>41030000</v>
      </c>
      <c r="B92" s="265" t="s">
        <v>279</v>
      </c>
      <c r="C92" s="213">
        <f t="shared" si="2"/>
        <v>131279100</v>
      </c>
      <c r="D92" s="213">
        <v>131279100</v>
      </c>
      <c r="E92" s="213">
        <v>0</v>
      </c>
      <c r="F92" s="213">
        <v>0</v>
      </c>
    </row>
    <row r="93" spans="1:18" ht="76.150000000000006" customHeight="1">
      <c r="A93" s="184">
        <v>41033200</v>
      </c>
      <c r="B93" s="184" t="s">
        <v>564</v>
      </c>
      <c r="C93" s="94">
        <f t="shared" si="2"/>
        <v>17618600</v>
      </c>
      <c r="D93" s="94">
        <v>17618600</v>
      </c>
      <c r="E93" s="94">
        <v>0</v>
      </c>
      <c r="F93" s="94">
        <v>0</v>
      </c>
    </row>
    <row r="94" spans="1:18" ht="67.900000000000006" customHeight="1">
      <c r="A94" s="184">
        <v>41033900</v>
      </c>
      <c r="B94" s="184" t="s">
        <v>108</v>
      </c>
      <c r="C94" s="94">
        <f t="shared" si="2"/>
        <v>82984800</v>
      </c>
      <c r="D94" s="94">
        <v>82984800</v>
      </c>
      <c r="E94" s="94">
        <v>0</v>
      </c>
      <c r="F94" s="94">
        <v>0</v>
      </c>
    </row>
    <row r="95" spans="1:18" ht="58.9" customHeight="1">
      <c r="A95" s="184">
        <v>41034200</v>
      </c>
      <c r="B95" s="184" t="s">
        <v>109</v>
      </c>
      <c r="C95" s="94">
        <f t="shared" si="2"/>
        <v>26856700</v>
      </c>
      <c r="D95" s="94">
        <v>26856700</v>
      </c>
      <c r="E95" s="94">
        <v>0</v>
      </c>
      <c r="F95" s="94">
        <v>0</v>
      </c>
    </row>
    <row r="96" spans="1:18" ht="90.6" customHeight="1">
      <c r="A96" s="184">
        <v>41034500</v>
      </c>
      <c r="B96" s="184" t="s">
        <v>565</v>
      </c>
      <c r="C96" s="94">
        <f t="shared" si="2"/>
        <v>3819000</v>
      </c>
      <c r="D96" s="94">
        <v>3819000</v>
      </c>
      <c r="E96" s="94">
        <v>0</v>
      </c>
      <c r="F96" s="94">
        <v>0</v>
      </c>
    </row>
    <row r="97" spans="1:6" ht="55.15" customHeight="1">
      <c r="A97" s="265">
        <v>41040000</v>
      </c>
      <c r="B97" s="265" t="s">
        <v>469</v>
      </c>
      <c r="C97" s="213">
        <f t="shared" si="2"/>
        <v>16380594</v>
      </c>
      <c r="D97" s="213">
        <v>16380594</v>
      </c>
      <c r="E97" s="213">
        <v>0</v>
      </c>
      <c r="F97" s="213">
        <v>0</v>
      </c>
    </row>
    <row r="98" spans="1:6" ht="108" customHeight="1">
      <c r="A98" s="184">
        <v>41040200</v>
      </c>
      <c r="B98" s="184" t="s">
        <v>470</v>
      </c>
      <c r="C98" s="94">
        <f t="shared" si="2"/>
        <v>16380594</v>
      </c>
      <c r="D98" s="94">
        <v>16380594</v>
      </c>
      <c r="E98" s="94">
        <v>0</v>
      </c>
      <c r="F98" s="94">
        <v>0</v>
      </c>
    </row>
    <row r="99" spans="1:6" ht="58.9" customHeight="1">
      <c r="A99" s="265">
        <v>41050000</v>
      </c>
      <c r="B99" s="265" t="s">
        <v>252</v>
      </c>
      <c r="C99" s="213">
        <f t="shared" si="2"/>
        <v>17397063.039999999</v>
      </c>
      <c r="D99" s="213">
        <v>14901992.039999999</v>
      </c>
      <c r="E99" s="213">
        <v>2495071</v>
      </c>
      <c r="F99" s="213">
        <v>2495071</v>
      </c>
    </row>
    <row r="100" spans="1:6" ht="148.9" customHeight="1">
      <c r="A100" s="184">
        <v>41050900</v>
      </c>
      <c r="B100" s="184" t="s">
        <v>720</v>
      </c>
      <c r="C100" s="94">
        <f t="shared" si="2"/>
        <v>219808</v>
      </c>
      <c r="D100" s="94">
        <v>219808</v>
      </c>
      <c r="E100" s="94">
        <v>0</v>
      </c>
      <c r="F100" s="94">
        <v>0</v>
      </c>
    </row>
    <row r="101" spans="1:6" ht="106.15" customHeight="1">
      <c r="A101" s="184">
        <v>41051200</v>
      </c>
      <c r="B101" s="184" t="s">
        <v>471</v>
      </c>
      <c r="C101" s="94">
        <f t="shared" si="2"/>
        <v>461750</v>
      </c>
      <c r="D101" s="94">
        <v>461750</v>
      </c>
      <c r="E101" s="94">
        <v>0</v>
      </c>
      <c r="F101" s="94">
        <v>0</v>
      </c>
    </row>
    <row r="102" spans="1:6" ht="105.6" customHeight="1">
      <c r="A102" s="184">
        <v>41051400</v>
      </c>
      <c r="B102" s="184" t="s">
        <v>530</v>
      </c>
      <c r="C102" s="94">
        <f t="shared" si="2"/>
        <v>1516300</v>
      </c>
      <c r="D102" s="94">
        <v>1516300</v>
      </c>
      <c r="E102" s="94">
        <v>0</v>
      </c>
      <c r="F102" s="94">
        <v>0</v>
      </c>
    </row>
    <row r="103" spans="1:6" ht="87" customHeight="1">
      <c r="A103" s="184">
        <v>41051500</v>
      </c>
      <c r="B103" s="184" t="s">
        <v>472</v>
      </c>
      <c r="C103" s="94">
        <f t="shared" si="2"/>
        <v>7676400</v>
      </c>
      <c r="D103" s="94">
        <v>7676400</v>
      </c>
      <c r="E103" s="94">
        <v>0</v>
      </c>
      <c r="F103" s="94">
        <v>0</v>
      </c>
    </row>
    <row r="104" spans="1:6" ht="102.6" customHeight="1">
      <c r="A104" s="184">
        <v>41051600</v>
      </c>
      <c r="B104" s="184" t="s">
        <v>503</v>
      </c>
      <c r="C104" s="94">
        <f t="shared" si="2"/>
        <v>32613</v>
      </c>
      <c r="D104" s="94">
        <v>32613</v>
      </c>
      <c r="E104" s="94">
        <v>0</v>
      </c>
      <c r="F104" s="94">
        <v>0</v>
      </c>
    </row>
    <row r="105" spans="1:6" ht="106.15" customHeight="1">
      <c r="A105" s="184">
        <v>41052000</v>
      </c>
      <c r="B105" s="184" t="s">
        <v>167</v>
      </c>
      <c r="C105" s="94">
        <f t="shared" si="2"/>
        <v>1030300</v>
      </c>
      <c r="D105" s="94">
        <v>1030300</v>
      </c>
      <c r="E105" s="94">
        <v>0</v>
      </c>
      <c r="F105" s="94">
        <v>0</v>
      </c>
    </row>
    <row r="106" spans="1:6" ht="61.15" customHeight="1">
      <c r="A106" s="184">
        <v>41053600</v>
      </c>
      <c r="B106" s="184" t="s">
        <v>531</v>
      </c>
      <c r="C106" s="94">
        <f t="shared" si="2"/>
        <v>80000</v>
      </c>
      <c r="D106" s="94">
        <v>0</v>
      </c>
      <c r="E106" s="94">
        <v>80000</v>
      </c>
      <c r="F106" s="94">
        <v>80000</v>
      </c>
    </row>
    <row r="107" spans="1:6" ht="49.15" customHeight="1">
      <c r="A107" s="184">
        <v>41053900</v>
      </c>
      <c r="B107" s="184" t="s">
        <v>168</v>
      </c>
      <c r="C107" s="94">
        <f>D107+E107</f>
        <v>5959892.04</v>
      </c>
      <c r="D107" s="94">
        <v>3544821.04</v>
      </c>
      <c r="E107" s="94">
        <v>2415071</v>
      </c>
      <c r="F107" s="94">
        <v>2415071</v>
      </c>
    </row>
    <row r="108" spans="1:6" ht="120" customHeight="1">
      <c r="A108" s="184">
        <v>41054100</v>
      </c>
      <c r="B108" s="184" t="s">
        <v>473</v>
      </c>
      <c r="C108" s="94">
        <f>D108+E108</f>
        <v>420000</v>
      </c>
      <c r="D108" s="94">
        <v>420000</v>
      </c>
      <c r="E108" s="94">
        <v>0</v>
      </c>
      <c r="F108" s="94">
        <v>0</v>
      </c>
    </row>
    <row r="109" spans="1:6" ht="49.15" customHeight="1">
      <c r="A109" s="312" t="s">
        <v>110</v>
      </c>
      <c r="B109" s="313"/>
      <c r="C109" s="213">
        <f>D109+E109</f>
        <v>266236466.85999998</v>
      </c>
      <c r="D109" s="213">
        <v>260025486.03999999</v>
      </c>
      <c r="E109" s="213">
        <v>6210980.8200000003</v>
      </c>
      <c r="F109" s="213">
        <v>3445222</v>
      </c>
    </row>
    <row r="110" spans="1:6">
      <c r="B110" s="146" t="s">
        <v>566</v>
      </c>
      <c r="C110" s="146"/>
      <c r="D110" s="146"/>
      <c r="E110" s="146"/>
      <c r="F110" s="146" t="s">
        <v>567</v>
      </c>
    </row>
  </sheetData>
  <mergeCells count="13">
    <mergeCell ref="M84:R84"/>
    <mergeCell ref="J85:L85"/>
    <mergeCell ref="L82:P82"/>
    <mergeCell ref="A109:B109"/>
    <mergeCell ref="A5:F5"/>
    <mergeCell ref="A7:A9"/>
    <mergeCell ref="B7:B9"/>
    <mergeCell ref="C7:C9"/>
    <mergeCell ref="D7:D9"/>
    <mergeCell ref="A87:B87"/>
    <mergeCell ref="E7:F7"/>
    <mergeCell ref="E8:E9"/>
    <mergeCell ref="F8:F9"/>
  </mergeCells>
  <phoneticPr fontId="55" type="noConversion"/>
  <conditionalFormatting sqref="C87 C11:F86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47" fitToHeight="4" orientation="portrait" r:id="rId1"/>
  <headerFooter alignWithMargins="0"/>
  <rowBreaks count="1" manualBreakCount="1">
    <brk id="60" max="6" man="1"/>
  </rowBreaks>
  <colBreaks count="1" manualBreakCount="1">
    <brk id="7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topLeftCell="A67" workbookViewId="0">
      <selection activeCell="G68" sqref="G68"/>
    </sheetView>
  </sheetViews>
  <sheetFormatPr defaultRowHeight="12.75"/>
  <cols>
    <col min="1" max="1" width="13.1640625" customWidth="1"/>
    <col min="2" max="2" width="14.1640625" customWidth="1"/>
    <col min="3" max="3" width="12.1640625" customWidth="1"/>
    <col min="4" max="4" width="39.1640625" customWidth="1"/>
    <col min="5" max="5" width="43.1640625" customWidth="1"/>
    <col min="6" max="6" width="17.6640625" customWidth="1"/>
    <col min="7" max="7" width="17" customWidth="1"/>
    <col min="8" max="8" width="22.1640625" customWidth="1"/>
    <col min="9" max="9" width="19" customWidth="1"/>
  </cols>
  <sheetData>
    <row r="1" spans="1:9">
      <c r="G1" s="349" t="s">
        <v>734</v>
      </c>
      <c r="H1" s="349"/>
      <c r="I1" s="349"/>
    </row>
    <row r="2" spans="1:9">
      <c r="G2" s="326"/>
      <c r="H2" s="326"/>
      <c r="I2" s="326"/>
    </row>
    <row r="3" spans="1:9" ht="37.9" customHeight="1">
      <c r="G3" s="326"/>
      <c r="H3" s="326"/>
      <c r="I3" s="326"/>
    </row>
    <row r="4" spans="1:9" ht="46.9" customHeight="1">
      <c r="A4" s="401" t="s">
        <v>447</v>
      </c>
      <c r="B4" s="401"/>
      <c r="C4" s="401"/>
      <c r="D4" s="401"/>
      <c r="E4" s="401"/>
      <c r="F4" s="401"/>
      <c r="G4" s="401"/>
      <c r="H4" s="401"/>
      <c r="I4" s="401"/>
    </row>
    <row r="5" spans="1:9" ht="18.75">
      <c r="A5" s="208"/>
      <c r="B5" s="208"/>
      <c r="C5" s="208"/>
      <c r="D5" s="208"/>
      <c r="E5" s="208"/>
      <c r="F5" s="208"/>
      <c r="G5" s="208"/>
      <c r="H5" s="208"/>
      <c r="I5" s="209" t="s">
        <v>66</v>
      </c>
    </row>
    <row r="6" spans="1:9">
      <c r="A6" s="402" t="s">
        <v>448</v>
      </c>
      <c r="B6" s="402" t="s">
        <v>449</v>
      </c>
      <c r="C6" s="402" t="s">
        <v>37</v>
      </c>
      <c r="D6" s="374" t="s">
        <v>450</v>
      </c>
      <c r="E6" s="398" t="s">
        <v>454</v>
      </c>
      <c r="F6" s="398" t="s">
        <v>451</v>
      </c>
      <c r="G6" s="398" t="s">
        <v>459</v>
      </c>
      <c r="H6" s="398" t="s">
        <v>452</v>
      </c>
      <c r="I6" s="400" t="s">
        <v>453</v>
      </c>
    </row>
    <row r="7" spans="1:9">
      <c r="A7" s="403"/>
      <c r="B7" s="403"/>
      <c r="C7" s="403"/>
      <c r="D7" s="405"/>
      <c r="E7" s="399"/>
      <c r="F7" s="399"/>
      <c r="G7" s="399"/>
      <c r="H7" s="399"/>
      <c r="I7" s="400"/>
    </row>
    <row r="8" spans="1:9">
      <c r="A8" s="403"/>
      <c r="B8" s="403"/>
      <c r="C8" s="403"/>
      <c r="D8" s="405"/>
      <c r="E8" s="399"/>
      <c r="F8" s="399"/>
      <c r="G8" s="399"/>
      <c r="H8" s="399"/>
      <c r="I8" s="400">
        <f>I9+I10</f>
        <v>0</v>
      </c>
    </row>
    <row r="9" spans="1:9">
      <c r="A9" s="403"/>
      <c r="B9" s="403"/>
      <c r="C9" s="403"/>
      <c r="D9" s="405"/>
      <c r="E9" s="399"/>
      <c r="F9" s="399"/>
      <c r="G9" s="399"/>
      <c r="H9" s="399"/>
      <c r="I9" s="400"/>
    </row>
    <row r="10" spans="1:9">
      <c r="A10" s="403"/>
      <c r="B10" s="403"/>
      <c r="C10" s="403"/>
      <c r="D10" s="405"/>
      <c r="E10" s="399"/>
      <c r="F10" s="399"/>
      <c r="G10" s="399"/>
      <c r="H10" s="399"/>
      <c r="I10" s="400"/>
    </row>
    <row r="11" spans="1:9" ht="53.45" customHeight="1">
      <c r="A11" s="404"/>
      <c r="B11" s="404"/>
      <c r="C11" s="404"/>
      <c r="D11" s="375"/>
      <c r="E11" s="367"/>
      <c r="F11" s="367"/>
      <c r="G11" s="367"/>
      <c r="H11" s="367"/>
      <c r="I11" s="400" t="e">
        <f>#REF!</f>
        <v>#REF!</v>
      </c>
    </row>
    <row r="12" spans="1:9" ht="45.6" customHeight="1">
      <c r="A12" s="215" t="s">
        <v>24</v>
      </c>
      <c r="B12" s="215"/>
      <c r="C12" s="215"/>
      <c r="D12" s="244" t="s">
        <v>121</v>
      </c>
      <c r="E12" s="245"/>
      <c r="F12" s="247">
        <f>F13</f>
        <v>13870320.290000003</v>
      </c>
      <c r="G12" s="247">
        <f>G13</f>
        <v>0</v>
      </c>
      <c r="H12" s="247">
        <f>H13</f>
        <v>0</v>
      </c>
      <c r="I12" s="247">
        <f>I13</f>
        <v>13870320.290000003</v>
      </c>
    </row>
    <row r="13" spans="1:9" ht="47.45" customHeight="1">
      <c r="A13" s="215" t="s">
        <v>15</v>
      </c>
      <c r="B13" s="215"/>
      <c r="C13" s="215"/>
      <c r="D13" s="244" t="s">
        <v>125</v>
      </c>
      <c r="E13" s="245"/>
      <c r="F13" s="247">
        <f>F14+F15+F16+F17+F18+F19+F22+F38+F47</f>
        <v>13870320.290000003</v>
      </c>
      <c r="G13" s="247">
        <f>G14+G15+G16+G17+G18+G19+G22+G38+G47</f>
        <v>0</v>
      </c>
      <c r="H13" s="247">
        <f>H14+H15+H16+H17+H18+H19+H22+H38+H47</f>
        <v>0</v>
      </c>
      <c r="I13" s="247">
        <f>I14+I15+I16+I17+I18+I19+I22+I38+I47</f>
        <v>13870320.290000003</v>
      </c>
    </row>
    <row r="14" spans="1:9" ht="118.9" customHeight="1">
      <c r="A14" s="206" t="s">
        <v>378</v>
      </c>
      <c r="B14" s="206" t="s">
        <v>379</v>
      </c>
      <c r="C14" s="207" t="s">
        <v>222</v>
      </c>
      <c r="D14" s="219" t="s">
        <v>380</v>
      </c>
      <c r="E14" s="245" t="s">
        <v>482</v>
      </c>
      <c r="F14" s="247">
        <v>20000</v>
      </c>
      <c r="G14" s="247">
        <v>0</v>
      </c>
      <c r="H14" s="247">
        <v>0</v>
      </c>
      <c r="I14" s="247">
        <v>20000</v>
      </c>
    </row>
    <row r="15" spans="1:9" ht="181.9" customHeight="1">
      <c r="A15" s="206"/>
      <c r="B15" s="206"/>
      <c r="C15" s="207"/>
      <c r="D15" s="219"/>
      <c r="E15" s="245" t="s">
        <v>743</v>
      </c>
      <c r="F15" s="247">
        <v>57358</v>
      </c>
      <c r="G15" s="247"/>
      <c r="H15" s="247"/>
      <c r="I15" s="247">
        <v>57358</v>
      </c>
    </row>
    <row r="16" spans="1:9" ht="99.6" customHeight="1">
      <c r="A16" s="206"/>
      <c r="B16" s="206"/>
      <c r="C16" s="207"/>
      <c r="D16" s="219"/>
      <c r="E16" s="245" t="s">
        <v>613</v>
      </c>
      <c r="F16" s="247">
        <v>6156</v>
      </c>
      <c r="G16" s="247"/>
      <c r="H16" s="247"/>
      <c r="I16" s="247">
        <v>6156</v>
      </c>
    </row>
    <row r="17" spans="1:9" ht="120.6" customHeight="1">
      <c r="A17" s="206"/>
      <c r="B17" s="206"/>
      <c r="C17" s="207"/>
      <c r="D17" s="219"/>
      <c r="E17" s="245" t="s">
        <v>614</v>
      </c>
      <c r="F17" s="247">
        <v>4203</v>
      </c>
      <c r="G17" s="247"/>
      <c r="H17" s="247"/>
      <c r="I17" s="247">
        <v>4203</v>
      </c>
    </row>
    <row r="18" spans="1:9" ht="91.9" customHeight="1">
      <c r="A18" s="206"/>
      <c r="B18" s="206"/>
      <c r="C18" s="207"/>
      <c r="D18" s="219"/>
      <c r="E18" s="245" t="s">
        <v>702</v>
      </c>
      <c r="F18" s="247">
        <v>6156</v>
      </c>
      <c r="G18" s="247"/>
      <c r="H18" s="247"/>
      <c r="I18" s="247">
        <v>6156</v>
      </c>
    </row>
    <row r="19" spans="1:9" ht="70.150000000000006" customHeight="1">
      <c r="A19" s="253" t="s">
        <v>603</v>
      </c>
      <c r="B19" s="253" t="s">
        <v>506</v>
      </c>
      <c r="C19" s="254"/>
      <c r="D19" s="255" t="s">
        <v>507</v>
      </c>
      <c r="E19" s="245"/>
      <c r="F19" s="247">
        <v>48016.800000000003</v>
      </c>
      <c r="G19" s="247"/>
      <c r="H19" s="247"/>
      <c r="I19" s="247">
        <v>48016.800000000003</v>
      </c>
    </row>
    <row r="20" spans="1:9" ht="82.9" customHeight="1">
      <c r="A20" s="256" t="s">
        <v>604</v>
      </c>
      <c r="B20" s="256" t="s">
        <v>605</v>
      </c>
      <c r="C20" s="257" t="s">
        <v>222</v>
      </c>
      <c r="D20" s="257" t="s">
        <v>606</v>
      </c>
      <c r="E20" s="245" t="s">
        <v>704</v>
      </c>
      <c r="F20" s="247">
        <v>24008.400000000001</v>
      </c>
      <c r="G20" s="247"/>
      <c r="H20" s="247"/>
      <c r="I20" s="247">
        <v>24008.400000000001</v>
      </c>
    </row>
    <row r="21" spans="1:9" ht="79.900000000000006" customHeight="1">
      <c r="A21" s="256"/>
      <c r="B21" s="256"/>
      <c r="C21" s="257"/>
      <c r="D21" s="257"/>
      <c r="E21" s="245" t="s">
        <v>703</v>
      </c>
      <c r="F21" s="247">
        <v>24008.400000000001</v>
      </c>
      <c r="G21" s="247"/>
      <c r="H21" s="247"/>
      <c r="I21" s="247">
        <v>24008.400000000001</v>
      </c>
    </row>
    <row r="22" spans="1:9" ht="42.6" customHeight="1">
      <c r="A22" s="206" t="s">
        <v>382</v>
      </c>
      <c r="B22" s="206" t="s">
        <v>383</v>
      </c>
      <c r="C22" s="210"/>
      <c r="D22" s="207" t="s">
        <v>384</v>
      </c>
      <c r="E22" s="215"/>
      <c r="F22" s="213">
        <f>F23+F24+F25+F26+F27+F28+F29+F30+F31+F32+F33+F34+F38+F39+F40+F41+F42+F43</f>
        <v>13013487.920000002</v>
      </c>
      <c r="G22" s="213">
        <f>G23+G24+G25+G26+G27+G28+G29+G30+G31+G32+G33+G34+G38+G39+G40+G41+G42+G43</f>
        <v>0</v>
      </c>
      <c r="H22" s="213">
        <f>H23+H24+H25+H26+H27+H28+H29+H30+H31+H32+H33+H34+H38+H39+H40+H41+H42+H43</f>
        <v>0</v>
      </c>
      <c r="I22" s="213">
        <f>I23+I24+I25+I26+I27+I28+I29+I30+I31+I32+I33+I34+I38+I39+I40+I41+I42+I43</f>
        <v>13013487.920000002</v>
      </c>
    </row>
    <row r="23" spans="1:9" ht="120.6" customHeight="1">
      <c r="A23" s="201" t="s">
        <v>558</v>
      </c>
      <c r="B23" s="201" t="s">
        <v>559</v>
      </c>
      <c r="C23" s="202" t="s">
        <v>387</v>
      </c>
      <c r="D23" s="202" t="s">
        <v>560</v>
      </c>
      <c r="E23" s="111" t="s">
        <v>544</v>
      </c>
      <c r="F23" s="213">
        <v>1557588.23</v>
      </c>
      <c r="G23" s="213"/>
      <c r="H23" s="213"/>
      <c r="I23" s="213">
        <f>F23</f>
        <v>1557588.23</v>
      </c>
    </row>
    <row r="24" spans="1:9" ht="88.9" customHeight="1">
      <c r="A24" s="206"/>
      <c r="B24" s="206"/>
      <c r="C24" s="210"/>
      <c r="D24" s="207"/>
      <c r="E24" s="111" t="s">
        <v>545</v>
      </c>
      <c r="F24" s="213">
        <v>1075190.8400000001</v>
      </c>
      <c r="G24" s="213"/>
      <c r="H24" s="213"/>
      <c r="I24" s="213">
        <f t="shared" ref="I24:I37" si="0">F24</f>
        <v>1075190.8400000001</v>
      </c>
    </row>
    <row r="25" spans="1:9" ht="96.6" customHeight="1">
      <c r="A25" s="206"/>
      <c r="B25" s="206"/>
      <c r="C25" s="210"/>
      <c r="D25" s="207"/>
      <c r="E25" s="111" t="s">
        <v>546</v>
      </c>
      <c r="F25" s="213">
        <v>908875.25</v>
      </c>
      <c r="G25" s="213"/>
      <c r="H25" s="213"/>
      <c r="I25" s="213">
        <f t="shared" si="0"/>
        <v>908875.25</v>
      </c>
    </row>
    <row r="26" spans="1:9" ht="99" customHeight="1">
      <c r="A26" s="206"/>
      <c r="B26" s="206"/>
      <c r="C26" s="210"/>
      <c r="D26" s="207"/>
      <c r="E26" s="111" t="s">
        <v>547</v>
      </c>
      <c r="F26" s="213">
        <v>241231.67</v>
      </c>
      <c r="G26" s="213"/>
      <c r="H26" s="213"/>
      <c r="I26" s="213">
        <f t="shared" si="0"/>
        <v>241231.67</v>
      </c>
    </row>
    <row r="27" spans="1:9" ht="103.15" customHeight="1">
      <c r="A27" s="206"/>
      <c r="B27" s="206"/>
      <c r="C27" s="210"/>
      <c r="D27" s="207"/>
      <c r="E27" s="111" t="s">
        <v>548</v>
      </c>
      <c r="F27" s="213">
        <v>172662.9</v>
      </c>
      <c r="G27" s="213"/>
      <c r="H27" s="213"/>
      <c r="I27" s="213">
        <f t="shared" si="0"/>
        <v>172662.9</v>
      </c>
    </row>
    <row r="28" spans="1:9" ht="127.9" customHeight="1">
      <c r="A28" s="206"/>
      <c r="B28" s="206"/>
      <c r="C28" s="210"/>
      <c r="D28" s="207"/>
      <c r="E28" s="111" t="s">
        <v>549</v>
      </c>
      <c r="F28" s="213">
        <v>567141.32999999996</v>
      </c>
      <c r="G28" s="213"/>
      <c r="H28" s="213"/>
      <c r="I28" s="213">
        <f t="shared" si="0"/>
        <v>567141.32999999996</v>
      </c>
    </row>
    <row r="29" spans="1:9" ht="117.6" customHeight="1">
      <c r="A29" s="206"/>
      <c r="B29" s="206"/>
      <c r="C29" s="210"/>
      <c r="D29" s="207"/>
      <c r="E29" s="111" t="s">
        <v>550</v>
      </c>
      <c r="F29" s="213">
        <v>670300.80000000005</v>
      </c>
      <c r="G29" s="213"/>
      <c r="H29" s="213"/>
      <c r="I29" s="213">
        <f t="shared" si="0"/>
        <v>670300.80000000005</v>
      </c>
    </row>
    <row r="30" spans="1:9" ht="68.45" customHeight="1">
      <c r="A30" s="206"/>
      <c r="B30" s="206"/>
      <c r="C30" s="210"/>
      <c r="D30" s="207"/>
      <c r="E30" s="111" t="s">
        <v>553</v>
      </c>
      <c r="F30" s="213">
        <v>5702240.8200000003</v>
      </c>
      <c r="G30" s="213"/>
      <c r="H30" s="213"/>
      <c r="I30" s="213">
        <f t="shared" si="0"/>
        <v>5702240.8200000003</v>
      </c>
    </row>
    <row r="31" spans="1:9" ht="78.599999999999994" customHeight="1">
      <c r="A31" s="206"/>
      <c r="B31" s="206"/>
      <c r="C31" s="210"/>
      <c r="D31" s="207"/>
      <c r="E31" s="111" t="s">
        <v>554</v>
      </c>
      <c r="F31" s="213">
        <v>78249.570000000007</v>
      </c>
      <c r="G31" s="213"/>
      <c r="H31" s="213"/>
      <c r="I31" s="213">
        <f t="shared" si="0"/>
        <v>78249.570000000007</v>
      </c>
    </row>
    <row r="32" spans="1:9" ht="72.599999999999994" customHeight="1">
      <c r="A32" s="206"/>
      <c r="B32" s="206"/>
      <c r="C32" s="210"/>
      <c r="D32" s="207"/>
      <c r="E32" s="111" t="s">
        <v>555</v>
      </c>
      <c r="F32" s="213">
        <v>456975.88</v>
      </c>
      <c r="G32" s="213"/>
      <c r="H32" s="213"/>
      <c r="I32" s="213">
        <f t="shared" si="0"/>
        <v>456975.88</v>
      </c>
    </row>
    <row r="33" spans="1:9" ht="79.150000000000006" customHeight="1">
      <c r="A33" s="206"/>
      <c r="B33" s="206"/>
      <c r="C33" s="210"/>
      <c r="D33" s="207"/>
      <c r="E33" s="111" t="s">
        <v>556</v>
      </c>
      <c r="F33" s="213">
        <v>393352.5</v>
      </c>
      <c r="G33" s="213"/>
      <c r="H33" s="213"/>
      <c r="I33" s="213">
        <f t="shared" si="0"/>
        <v>393352.5</v>
      </c>
    </row>
    <row r="34" spans="1:9" ht="73.150000000000006" customHeight="1">
      <c r="A34" s="206"/>
      <c r="B34" s="206"/>
      <c r="C34" s="210"/>
      <c r="D34" s="207"/>
      <c r="E34" s="111" t="s">
        <v>557</v>
      </c>
      <c r="F34" s="213">
        <v>134602.59</v>
      </c>
      <c r="G34" s="213"/>
      <c r="H34" s="213"/>
      <c r="I34" s="213">
        <f t="shared" si="0"/>
        <v>134602.59</v>
      </c>
    </row>
    <row r="35" spans="1:9" ht="73.150000000000006" customHeight="1">
      <c r="A35" s="206"/>
      <c r="B35" s="206"/>
      <c r="C35" s="210"/>
      <c r="D35" s="207"/>
      <c r="E35" s="111" t="s">
        <v>726</v>
      </c>
      <c r="F35" s="213">
        <v>199835.1</v>
      </c>
      <c r="G35" s="213"/>
      <c r="H35" s="213"/>
      <c r="I35" s="213">
        <f t="shared" si="0"/>
        <v>199835.1</v>
      </c>
    </row>
    <row r="36" spans="1:9" ht="73.150000000000006" customHeight="1">
      <c r="A36" s="206"/>
      <c r="B36" s="206"/>
      <c r="C36" s="210"/>
      <c r="D36" s="207"/>
      <c r="E36" s="111" t="s">
        <v>727</v>
      </c>
      <c r="F36" s="213">
        <v>542073.41</v>
      </c>
      <c r="G36" s="213"/>
      <c r="H36" s="213"/>
      <c r="I36" s="213">
        <f t="shared" si="0"/>
        <v>542073.41</v>
      </c>
    </row>
    <row r="37" spans="1:9" ht="73.150000000000006" customHeight="1">
      <c r="A37" s="206"/>
      <c r="B37" s="206"/>
      <c r="C37" s="210"/>
      <c r="D37" s="207"/>
      <c r="E37" s="111"/>
      <c r="F37" s="213">
        <f>F23+F24+F25+F26+F27+F29+F30+F31+F32+F33+F34+F35+F36+F28</f>
        <v>12700320.890000002</v>
      </c>
      <c r="G37" s="213"/>
      <c r="H37" s="213"/>
      <c r="I37" s="213">
        <f t="shared" si="0"/>
        <v>12700320.890000002</v>
      </c>
    </row>
    <row r="38" spans="1:9" ht="124.15" customHeight="1">
      <c r="A38" s="211" t="s">
        <v>385</v>
      </c>
      <c r="B38" s="211" t="s">
        <v>386</v>
      </c>
      <c r="C38" s="212" t="s">
        <v>387</v>
      </c>
      <c r="D38" s="212" t="s">
        <v>388</v>
      </c>
      <c r="E38" s="216" t="s">
        <v>455</v>
      </c>
      <c r="F38" s="217">
        <v>510942.57</v>
      </c>
      <c r="G38" s="217"/>
      <c r="H38" s="217"/>
      <c r="I38" s="217">
        <v>510942.57</v>
      </c>
    </row>
    <row r="39" spans="1:9" ht="79.150000000000006" customHeight="1">
      <c r="A39" s="211"/>
      <c r="B39" s="211"/>
      <c r="C39" s="212"/>
      <c r="D39" s="212"/>
      <c r="E39" s="216" t="s">
        <v>456</v>
      </c>
      <c r="F39" s="217">
        <v>29132.97</v>
      </c>
      <c r="G39" s="217"/>
      <c r="H39" s="217"/>
      <c r="I39" s="217">
        <v>29132.97</v>
      </c>
    </row>
    <row r="40" spans="1:9" ht="169.9" customHeight="1">
      <c r="A40" s="211"/>
      <c r="B40" s="211"/>
      <c r="C40" s="212"/>
      <c r="D40" s="212"/>
      <c r="E40" s="111" t="s">
        <v>540</v>
      </c>
      <c r="F40" s="217">
        <v>46350</v>
      </c>
      <c r="G40" s="217"/>
      <c r="H40" s="217"/>
      <c r="I40" s="217">
        <v>46350</v>
      </c>
    </row>
    <row r="41" spans="1:9" ht="118.9" customHeight="1">
      <c r="A41" s="211"/>
      <c r="B41" s="211"/>
      <c r="C41" s="212"/>
      <c r="D41" s="212"/>
      <c r="E41" s="111" t="s">
        <v>710</v>
      </c>
      <c r="F41" s="217">
        <v>144200</v>
      </c>
      <c r="G41" s="217"/>
      <c r="H41" s="217"/>
      <c r="I41" s="217">
        <v>144200</v>
      </c>
    </row>
    <row r="42" spans="1:9" ht="118.9" customHeight="1">
      <c r="A42" s="211"/>
      <c r="B42" s="211"/>
      <c r="C42" s="212"/>
      <c r="D42" s="212"/>
      <c r="E42" s="111" t="s">
        <v>717</v>
      </c>
      <c r="F42" s="217">
        <v>206000</v>
      </c>
      <c r="G42" s="217"/>
      <c r="H42" s="217"/>
      <c r="I42" s="217">
        <v>206000</v>
      </c>
    </row>
    <row r="43" spans="1:9" ht="118.9" customHeight="1">
      <c r="A43" s="211"/>
      <c r="B43" s="211"/>
      <c r="C43" s="212"/>
      <c r="D43" s="212"/>
      <c r="E43" s="111" t="s">
        <v>716</v>
      </c>
      <c r="F43" s="217">
        <v>118450</v>
      </c>
      <c r="G43" s="217"/>
      <c r="H43" s="217"/>
      <c r="I43" s="217">
        <v>118450</v>
      </c>
    </row>
    <row r="44" spans="1:9" ht="97.15" customHeight="1">
      <c r="A44" s="211"/>
      <c r="B44" s="211"/>
      <c r="C44" s="212"/>
      <c r="D44" s="212"/>
      <c r="E44" s="111" t="s">
        <v>728</v>
      </c>
      <c r="F44" s="217">
        <v>114330</v>
      </c>
      <c r="G44" s="217"/>
      <c r="H44" s="217"/>
      <c r="I44" s="217">
        <v>114330</v>
      </c>
    </row>
    <row r="45" spans="1:9" ht="97.15" customHeight="1">
      <c r="A45" s="211"/>
      <c r="B45" s="211"/>
      <c r="C45" s="212"/>
      <c r="D45" s="212"/>
      <c r="E45" s="111" t="s">
        <v>729</v>
      </c>
      <c r="F45" s="217">
        <v>36050</v>
      </c>
      <c r="G45" s="217"/>
      <c r="H45" s="217"/>
      <c r="I45" s="217">
        <v>36050</v>
      </c>
    </row>
    <row r="46" spans="1:9" ht="153" customHeight="1">
      <c r="A46" s="211"/>
      <c r="B46" s="211"/>
      <c r="C46" s="212"/>
      <c r="D46" s="212"/>
      <c r="E46" s="111" t="s">
        <v>730</v>
      </c>
      <c r="F46" s="217">
        <v>51500</v>
      </c>
      <c r="G46" s="217"/>
      <c r="H46" s="217"/>
      <c r="I46" s="217">
        <v>51500</v>
      </c>
    </row>
    <row r="47" spans="1:9" ht="72" customHeight="1">
      <c r="A47" s="206" t="s">
        <v>392</v>
      </c>
      <c r="B47" s="206" t="s">
        <v>393</v>
      </c>
      <c r="C47" s="210"/>
      <c r="D47" s="207" t="s">
        <v>394</v>
      </c>
      <c r="E47" s="216"/>
      <c r="F47" s="218">
        <f>F48</f>
        <v>204000</v>
      </c>
      <c r="G47" s="218">
        <f>G48</f>
        <v>0</v>
      </c>
      <c r="H47" s="218">
        <f>H48</f>
        <v>0</v>
      </c>
      <c r="I47" s="218">
        <f>I48</f>
        <v>204000</v>
      </c>
    </row>
    <row r="48" spans="1:9" ht="118.9" customHeight="1">
      <c r="A48" s="211" t="s">
        <v>395</v>
      </c>
      <c r="B48" s="211" t="s">
        <v>396</v>
      </c>
      <c r="C48" s="212" t="s">
        <v>397</v>
      </c>
      <c r="D48" s="212" t="s">
        <v>398</v>
      </c>
      <c r="E48" s="216" t="s">
        <v>457</v>
      </c>
      <c r="F48" s="217">
        <v>204000</v>
      </c>
      <c r="G48" s="217"/>
      <c r="H48" s="217"/>
      <c r="I48" s="217">
        <v>204000</v>
      </c>
    </row>
    <row r="49" spans="1:9" ht="63" customHeight="1">
      <c r="A49" s="206" t="s">
        <v>195</v>
      </c>
      <c r="B49" s="246"/>
      <c r="C49" s="210"/>
      <c r="D49" s="219" t="s">
        <v>132</v>
      </c>
      <c r="E49" s="216"/>
      <c r="F49" s="218">
        <f>F50</f>
        <v>7369809.1099999994</v>
      </c>
      <c r="G49" s="218">
        <f>G50</f>
        <v>0</v>
      </c>
      <c r="H49" s="218">
        <f>H50</f>
        <v>0</v>
      </c>
      <c r="I49" s="218">
        <f>I50</f>
        <v>7369809.1099999994</v>
      </c>
    </row>
    <row r="50" spans="1:9" ht="63" customHeight="1">
      <c r="A50" s="206" t="s">
        <v>196</v>
      </c>
      <c r="B50" s="246"/>
      <c r="C50" s="210"/>
      <c r="D50" s="219" t="s">
        <v>132</v>
      </c>
      <c r="E50" s="216"/>
      <c r="F50" s="218">
        <f>F51+F53</f>
        <v>7369809.1099999994</v>
      </c>
      <c r="G50" s="218">
        <f>G51+G53</f>
        <v>0</v>
      </c>
      <c r="H50" s="218">
        <f>H51+H53</f>
        <v>0</v>
      </c>
      <c r="I50" s="218">
        <f>I51+I53</f>
        <v>7369809.1099999994</v>
      </c>
    </row>
    <row r="51" spans="1:9" ht="63" customHeight="1">
      <c r="A51" s="206" t="s">
        <v>505</v>
      </c>
      <c r="B51" s="206" t="s">
        <v>506</v>
      </c>
      <c r="C51" s="210"/>
      <c r="D51" s="219" t="s">
        <v>507</v>
      </c>
      <c r="E51" s="216"/>
      <c r="F51" s="218">
        <v>30000</v>
      </c>
      <c r="G51" s="218"/>
      <c r="H51" s="218"/>
      <c r="I51" s="218">
        <v>30000</v>
      </c>
    </row>
    <row r="52" spans="1:9" ht="84" customHeight="1">
      <c r="A52" s="211" t="s">
        <v>508</v>
      </c>
      <c r="B52" s="211" t="s">
        <v>509</v>
      </c>
      <c r="C52" s="212" t="s">
        <v>222</v>
      </c>
      <c r="D52" s="248" t="s">
        <v>510</v>
      </c>
      <c r="E52" s="216" t="s">
        <v>511</v>
      </c>
      <c r="F52" s="217">
        <v>30000</v>
      </c>
      <c r="G52" s="217"/>
      <c r="H52" s="217"/>
      <c r="I52" s="217">
        <v>30000</v>
      </c>
    </row>
    <row r="53" spans="1:9" ht="55.9" customHeight="1">
      <c r="A53" s="197" t="s">
        <v>561</v>
      </c>
      <c r="B53" s="197" t="s">
        <v>383</v>
      </c>
      <c r="C53" s="198"/>
      <c r="D53" s="200" t="s">
        <v>384</v>
      </c>
      <c r="E53" s="216"/>
      <c r="F53" s="218">
        <f>F54+F55+F56+F57+F58+F59+F60+F61+F62+F63+F64</f>
        <v>7339809.1099999994</v>
      </c>
      <c r="G53" s="218">
        <f>G54+G55+G56+G57+G58+G59+G60+G61+G62+G63+G64</f>
        <v>0</v>
      </c>
      <c r="H53" s="218">
        <f>H54+H55+H56+H57+H58+H59+H60+H61+H62+H63+H64</f>
        <v>0</v>
      </c>
      <c r="I53" s="218">
        <f>I54+I55+I56+I57+I58+I59+I60+I61+I62+I63+I64</f>
        <v>7339809.1099999994</v>
      </c>
    </row>
    <row r="54" spans="1:9" ht="132.6" customHeight="1">
      <c r="A54" s="201" t="s">
        <v>562</v>
      </c>
      <c r="B54" s="201" t="s">
        <v>559</v>
      </c>
      <c r="C54" s="202" t="s">
        <v>387</v>
      </c>
      <c r="D54" s="202" t="s">
        <v>560</v>
      </c>
      <c r="E54" s="111" t="s">
        <v>551</v>
      </c>
      <c r="F54" s="213">
        <v>2092596.29</v>
      </c>
      <c r="G54" s="213"/>
      <c r="H54" s="213"/>
      <c r="I54" s="213">
        <v>2092596.29</v>
      </c>
    </row>
    <row r="55" spans="1:9" ht="131.44999999999999" customHeight="1">
      <c r="A55" s="211"/>
      <c r="B55" s="211"/>
      <c r="C55" s="212"/>
      <c r="D55" s="248"/>
      <c r="E55" s="111" t="s">
        <v>552</v>
      </c>
      <c r="F55" s="213">
        <v>2825682.82</v>
      </c>
      <c r="G55" s="213"/>
      <c r="H55" s="213"/>
      <c r="I55" s="213">
        <v>2825682.82</v>
      </c>
    </row>
    <row r="56" spans="1:9" ht="130.9" customHeight="1">
      <c r="A56" s="201" t="s">
        <v>563</v>
      </c>
      <c r="B56" s="201" t="s">
        <v>386</v>
      </c>
      <c r="C56" s="202" t="s">
        <v>387</v>
      </c>
      <c r="D56" s="202" t="s">
        <v>388</v>
      </c>
      <c r="E56" s="111" t="s">
        <v>541</v>
      </c>
      <c r="F56" s="217">
        <v>26780</v>
      </c>
      <c r="G56" s="217"/>
      <c r="H56" s="217"/>
      <c r="I56" s="217">
        <v>26780</v>
      </c>
    </row>
    <row r="57" spans="1:9" ht="151.15" customHeight="1">
      <c r="A57" s="211"/>
      <c r="B57" s="211"/>
      <c r="C57" s="212"/>
      <c r="D57" s="248"/>
      <c r="E57" s="111" t="s">
        <v>542</v>
      </c>
      <c r="F57" s="217">
        <v>82400</v>
      </c>
      <c r="G57" s="217"/>
      <c r="H57" s="217"/>
      <c r="I57" s="217">
        <v>82400</v>
      </c>
    </row>
    <row r="58" spans="1:9" ht="108" customHeight="1">
      <c r="A58" s="211"/>
      <c r="B58" s="211"/>
      <c r="C58" s="212"/>
      <c r="D58" s="248"/>
      <c r="E58" s="111" t="s">
        <v>543</v>
      </c>
      <c r="F58" s="217">
        <v>1055750</v>
      </c>
      <c r="G58" s="217"/>
      <c r="H58" s="217"/>
      <c r="I58" s="217">
        <v>1055750</v>
      </c>
    </row>
    <row r="59" spans="1:9" ht="108" customHeight="1">
      <c r="A59" s="211"/>
      <c r="B59" s="211"/>
      <c r="C59" s="212"/>
      <c r="D59" s="248"/>
      <c r="E59" s="111" t="s">
        <v>711</v>
      </c>
      <c r="F59" s="217">
        <v>206000</v>
      </c>
      <c r="G59" s="217"/>
      <c r="H59" s="217"/>
      <c r="I59" s="217">
        <v>206000</v>
      </c>
    </row>
    <row r="60" spans="1:9" ht="108" customHeight="1">
      <c r="A60" s="211"/>
      <c r="B60" s="211"/>
      <c r="C60" s="212"/>
      <c r="D60" s="248"/>
      <c r="E60" s="111" t="s">
        <v>712</v>
      </c>
      <c r="F60" s="217">
        <v>103000</v>
      </c>
      <c r="G60" s="217"/>
      <c r="H60" s="217"/>
      <c r="I60" s="217">
        <v>103000</v>
      </c>
    </row>
    <row r="61" spans="1:9" ht="108" customHeight="1">
      <c r="A61" s="211"/>
      <c r="B61" s="211"/>
      <c r="C61" s="212"/>
      <c r="D61" s="248"/>
      <c r="E61" s="111" t="s">
        <v>713</v>
      </c>
      <c r="F61" s="217">
        <v>303850</v>
      </c>
      <c r="G61" s="217"/>
      <c r="H61" s="217"/>
      <c r="I61" s="217">
        <v>303850</v>
      </c>
    </row>
    <row r="62" spans="1:9" ht="108" customHeight="1">
      <c r="A62" s="211"/>
      <c r="B62" s="211"/>
      <c r="C62" s="212"/>
      <c r="D62" s="248"/>
      <c r="E62" s="111" t="s">
        <v>714</v>
      </c>
      <c r="F62" s="217">
        <v>298700</v>
      </c>
      <c r="G62" s="217"/>
      <c r="H62" s="217"/>
      <c r="I62" s="217">
        <v>298700</v>
      </c>
    </row>
    <row r="63" spans="1:9" ht="108" customHeight="1">
      <c r="A63" s="211"/>
      <c r="B63" s="211"/>
      <c r="C63" s="212"/>
      <c r="D63" s="248"/>
      <c r="E63" s="111" t="s">
        <v>715</v>
      </c>
      <c r="F63" s="217">
        <v>103000</v>
      </c>
      <c r="G63" s="217"/>
      <c r="H63" s="217"/>
      <c r="I63" s="217">
        <v>103000</v>
      </c>
    </row>
    <row r="64" spans="1:9" ht="108" customHeight="1">
      <c r="A64" s="211"/>
      <c r="B64" s="211"/>
      <c r="C64" s="212"/>
      <c r="D64" s="248"/>
      <c r="E64" s="111" t="s">
        <v>718</v>
      </c>
      <c r="F64" s="217">
        <v>242050</v>
      </c>
      <c r="G64" s="217"/>
      <c r="H64" s="217"/>
      <c r="I64" s="217">
        <v>242050</v>
      </c>
    </row>
    <row r="65" spans="1:9" ht="90.6" customHeight="1">
      <c r="A65" s="211"/>
      <c r="B65" s="211"/>
      <c r="C65" s="212"/>
      <c r="D65" s="248"/>
      <c r="E65" s="111" t="s">
        <v>731</v>
      </c>
      <c r="F65" s="217">
        <v>103000</v>
      </c>
      <c r="G65" s="217"/>
      <c r="H65" s="217"/>
      <c r="I65" s="217">
        <v>103000</v>
      </c>
    </row>
    <row r="66" spans="1:9" ht="57" customHeight="1">
      <c r="A66" s="298" t="s">
        <v>426</v>
      </c>
      <c r="B66" s="299"/>
      <c r="C66" s="300"/>
      <c r="D66" s="301" t="s">
        <v>127</v>
      </c>
      <c r="E66" s="111"/>
      <c r="F66" s="217">
        <f>F67</f>
        <v>15450</v>
      </c>
      <c r="G66" s="217"/>
      <c r="H66" s="217"/>
      <c r="I66" s="217">
        <f>I67</f>
        <v>15450</v>
      </c>
    </row>
    <row r="67" spans="1:9" ht="58.15" customHeight="1">
      <c r="A67" s="298" t="s">
        <v>427</v>
      </c>
      <c r="B67" s="299"/>
      <c r="C67" s="300"/>
      <c r="D67" s="301" t="s">
        <v>127</v>
      </c>
      <c r="E67" s="111"/>
      <c r="F67" s="217">
        <f>F68</f>
        <v>15450</v>
      </c>
      <c r="G67" s="217"/>
      <c r="H67" s="217"/>
      <c r="I67" s="217">
        <f>I68</f>
        <v>15450</v>
      </c>
    </row>
    <row r="68" spans="1:9" ht="108" customHeight="1">
      <c r="A68" s="201">
        <v>1017363</v>
      </c>
      <c r="B68" s="201" t="s">
        <v>386</v>
      </c>
      <c r="C68" s="202" t="s">
        <v>387</v>
      </c>
      <c r="D68" s="202" t="s">
        <v>388</v>
      </c>
      <c r="E68" s="111" t="s">
        <v>732</v>
      </c>
      <c r="F68" s="217">
        <v>15450</v>
      </c>
      <c r="G68" s="217"/>
      <c r="H68" s="217"/>
      <c r="I68" s="217">
        <v>15450</v>
      </c>
    </row>
    <row r="69" spans="1:9" ht="18.75">
      <c r="A69" s="308"/>
      <c r="B69" s="308"/>
      <c r="C69" s="308"/>
      <c r="D69" s="308" t="s">
        <v>9</v>
      </c>
      <c r="E69" s="308"/>
      <c r="F69" s="309">
        <f>F13+F49</f>
        <v>21240129.400000002</v>
      </c>
      <c r="G69" s="309">
        <f>G13+G49</f>
        <v>0</v>
      </c>
      <c r="H69" s="309">
        <f>H13+H49</f>
        <v>0</v>
      </c>
      <c r="I69" s="309">
        <f>I13+I49</f>
        <v>21240129.400000002</v>
      </c>
    </row>
    <row r="71" spans="1:9" ht="18.75">
      <c r="D71" s="195" t="s">
        <v>566</v>
      </c>
      <c r="E71" s="195"/>
      <c r="F71" s="195"/>
      <c r="G71" s="195"/>
      <c r="H71" s="195" t="s">
        <v>567</v>
      </c>
    </row>
    <row r="72" spans="1:9" ht="18.75">
      <c r="D72" s="195"/>
      <c r="E72" s="195"/>
      <c r="F72" s="195"/>
      <c r="G72" s="195"/>
      <c r="H72" s="195"/>
    </row>
  </sheetData>
  <mergeCells count="11">
    <mergeCell ref="G6:G11"/>
    <mergeCell ref="H6:H11"/>
    <mergeCell ref="I6:I11"/>
    <mergeCell ref="G1:I3"/>
    <mergeCell ref="A4:I4"/>
    <mergeCell ref="A6:A11"/>
    <mergeCell ref="B6:B11"/>
    <mergeCell ref="C6:C11"/>
    <mergeCell ref="D6:D11"/>
    <mergeCell ref="E6:E11"/>
    <mergeCell ref="F6:F11"/>
  </mergeCells>
  <pageMargins left="0.70866141732283472" right="0.70866141732283472" top="0.35433070866141736" bottom="0.35433070866141736" header="0.31496062992125984" footer="0.31496062992125984"/>
  <pageSetup paperSize="9" scale="7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8"/>
  <sheetViews>
    <sheetView view="pageBreakPreview" topLeftCell="A142" zoomScale="88" zoomScaleSheetLayoutView="88" workbookViewId="0">
      <selection activeCell="B10" sqref="B10"/>
    </sheetView>
  </sheetViews>
  <sheetFormatPr defaultColWidth="10.6640625" defaultRowHeight="18.75"/>
  <cols>
    <col min="1" max="1" width="25.83203125" style="104" customWidth="1"/>
    <col min="2" max="2" width="60.1640625" style="104" customWidth="1"/>
    <col min="3" max="3" width="21.33203125" style="104" customWidth="1"/>
    <col min="4" max="4" width="24.83203125" style="104" customWidth="1"/>
    <col min="5" max="5" width="22.83203125" style="104" customWidth="1"/>
    <col min="6" max="6" width="19.6640625" style="104" hidden="1" customWidth="1"/>
    <col min="7" max="7" width="16" style="104" hidden="1" customWidth="1"/>
    <col min="8" max="8" width="19.1640625" style="104" customWidth="1"/>
    <col min="9" max="9" width="20" style="104" customWidth="1"/>
    <col min="10" max="11" width="11.5" style="104" bestFit="1" customWidth="1"/>
    <col min="12" max="16384" width="10.6640625" style="104"/>
  </cols>
  <sheetData>
    <row r="1" spans="1:43" s="98" customFormat="1" ht="20.25" customHeight="1">
      <c r="A1" s="97"/>
      <c r="B1" s="97"/>
      <c r="C1" s="97"/>
      <c r="E1" s="101" t="s">
        <v>245</v>
      </c>
      <c r="G1" s="101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s="98" customFormat="1" ht="103.5" customHeight="1">
      <c r="A2" s="100"/>
      <c r="B2" s="100"/>
      <c r="C2" s="100"/>
      <c r="D2" s="330" t="s">
        <v>741</v>
      </c>
      <c r="E2" s="331"/>
      <c r="G2" s="101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1:43" s="98" customFormat="1" ht="18" customHeight="1">
      <c r="A3" s="100"/>
      <c r="B3" s="100"/>
      <c r="C3" s="100"/>
      <c r="D3" s="101"/>
      <c r="E3" s="104"/>
      <c r="G3" s="10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3" s="98" customFormat="1" ht="18" customHeight="1">
      <c r="A4" s="100"/>
      <c r="B4" s="100"/>
      <c r="C4" s="100"/>
      <c r="D4" s="87"/>
      <c r="E4" s="87"/>
      <c r="F4" s="87"/>
      <c r="G4" s="10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</row>
    <row r="5" spans="1:43" s="98" customFormat="1" ht="37.5" customHeight="1">
      <c r="A5" s="332" t="s">
        <v>246</v>
      </c>
      <c r="B5" s="332"/>
      <c r="C5" s="332"/>
      <c r="D5" s="332"/>
      <c r="E5" s="332"/>
      <c r="F5" s="332"/>
      <c r="G5" s="127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</row>
    <row r="6" spans="1:43" ht="16.5" customHeight="1">
      <c r="A6" s="102"/>
      <c r="B6" s="102"/>
      <c r="C6" s="102"/>
      <c r="D6" s="102"/>
      <c r="E6" s="128" t="s">
        <v>59</v>
      </c>
      <c r="F6" s="103"/>
      <c r="G6" s="129"/>
    </row>
    <row r="7" spans="1:43" ht="54.75" customHeight="1">
      <c r="A7" s="106" t="s">
        <v>247</v>
      </c>
      <c r="B7" s="106" t="s">
        <v>61</v>
      </c>
      <c r="C7" s="106" t="s">
        <v>9</v>
      </c>
      <c r="D7" s="107" t="s">
        <v>62</v>
      </c>
      <c r="E7" s="107" t="s">
        <v>63</v>
      </c>
      <c r="F7" s="103"/>
      <c r="G7" s="129"/>
    </row>
    <row r="8" spans="1:43" ht="18" customHeight="1">
      <c r="A8" s="106">
        <v>1</v>
      </c>
      <c r="B8" s="106">
        <v>2</v>
      </c>
      <c r="C8" s="106">
        <v>3</v>
      </c>
      <c r="D8" s="107">
        <v>4</v>
      </c>
      <c r="E8" s="107">
        <v>5</v>
      </c>
      <c r="F8" s="103"/>
      <c r="G8" s="129"/>
    </row>
    <row r="9" spans="1:43" ht="43.15" customHeight="1">
      <c r="A9" s="333" t="s">
        <v>243</v>
      </c>
      <c r="B9" s="108" t="s">
        <v>474</v>
      </c>
      <c r="C9" s="109">
        <v>307822</v>
      </c>
      <c r="D9" s="109">
        <v>307822</v>
      </c>
      <c r="E9" s="109"/>
      <c r="F9" s="110"/>
      <c r="G9" s="110"/>
    </row>
    <row r="10" spans="1:43" ht="58.9" customHeight="1">
      <c r="A10" s="333"/>
      <c r="B10" s="108" t="s">
        <v>248</v>
      </c>
      <c r="C10" s="109">
        <v>59200</v>
      </c>
      <c r="D10" s="109">
        <v>59200</v>
      </c>
      <c r="E10" s="109"/>
      <c r="F10" s="121"/>
      <c r="G10" s="121"/>
      <c r="H10" s="132"/>
      <c r="I10" s="132"/>
      <c r="J10" s="135"/>
    </row>
    <row r="11" spans="1:43" s="114" customFormat="1" ht="31.9" customHeight="1">
      <c r="A11" s="333"/>
      <c r="B11" s="111" t="s">
        <v>249</v>
      </c>
      <c r="C11" s="92">
        <v>49700</v>
      </c>
      <c r="D11" s="92">
        <v>49700</v>
      </c>
      <c r="E11" s="109"/>
      <c r="F11" s="130" t="e">
        <f>SUM(#REF!)</f>
        <v>#REF!</v>
      </c>
      <c r="G11" s="131" t="e">
        <f>SUM(#REF!)</f>
        <v>#REF!</v>
      </c>
      <c r="H11" s="132"/>
      <c r="I11" s="132"/>
      <c r="J11" s="133"/>
    </row>
    <row r="12" spans="1:43" s="114" customFormat="1" ht="27.6" customHeight="1">
      <c r="A12" s="334"/>
      <c r="B12" s="111" t="s">
        <v>270</v>
      </c>
      <c r="C12" s="92">
        <v>17500</v>
      </c>
      <c r="D12" s="92">
        <v>17500</v>
      </c>
      <c r="E12" s="109"/>
      <c r="F12" s="112"/>
      <c r="G12" s="112"/>
      <c r="H12" s="132"/>
      <c r="I12" s="132"/>
      <c r="J12" s="133"/>
    </row>
    <row r="13" spans="1:43" s="114" customFormat="1" ht="112.5">
      <c r="A13" s="334"/>
      <c r="B13" s="111" t="s">
        <v>250</v>
      </c>
      <c r="C13" s="92">
        <v>18044.7</v>
      </c>
      <c r="D13" s="92">
        <v>18044.7</v>
      </c>
      <c r="E13" s="109"/>
      <c r="F13" s="112"/>
      <c r="G13" s="112"/>
      <c r="H13" s="132"/>
      <c r="I13" s="132"/>
      <c r="J13" s="133"/>
    </row>
    <row r="14" spans="1:43" s="114" customFormat="1" ht="27" customHeight="1">
      <c r="A14" s="334"/>
      <c r="B14" s="111" t="s">
        <v>269</v>
      </c>
      <c r="C14" s="92">
        <v>10000</v>
      </c>
      <c r="D14" s="92">
        <v>10000</v>
      </c>
      <c r="E14" s="109"/>
      <c r="F14" s="112"/>
      <c r="G14" s="112"/>
      <c r="H14" s="132"/>
      <c r="I14" s="132"/>
      <c r="J14" s="133"/>
    </row>
    <row r="15" spans="1:43" s="114" customFormat="1" ht="40.9" customHeight="1">
      <c r="A15" s="334"/>
      <c r="B15" s="111" t="s">
        <v>271</v>
      </c>
      <c r="C15" s="92">
        <v>244600</v>
      </c>
      <c r="D15" s="92">
        <v>244600</v>
      </c>
      <c r="E15" s="109"/>
      <c r="F15" s="112"/>
      <c r="G15" s="112"/>
      <c r="H15" s="132"/>
      <c r="I15" s="132"/>
      <c r="J15" s="133"/>
    </row>
    <row r="16" spans="1:43" s="114" customFormat="1" ht="44.45" customHeight="1">
      <c r="A16" s="334"/>
      <c r="B16" s="111" t="s">
        <v>272</v>
      </c>
      <c r="C16" s="92">
        <v>520835</v>
      </c>
      <c r="D16" s="92">
        <v>520835</v>
      </c>
      <c r="E16" s="109"/>
      <c r="F16" s="112"/>
      <c r="G16" s="112"/>
      <c r="H16" s="132"/>
      <c r="I16" s="132"/>
      <c r="J16" s="133"/>
    </row>
    <row r="17" spans="1:10" s="114" customFormat="1" ht="112.5">
      <c r="A17" s="334"/>
      <c r="B17" s="111" t="s">
        <v>539</v>
      </c>
      <c r="C17" s="92">
        <v>130745.26</v>
      </c>
      <c r="D17" s="92">
        <v>130745.26</v>
      </c>
      <c r="E17" s="109"/>
      <c r="F17" s="112"/>
      <c r="G17" s="112"/>
      <c r="H17" s="132"/>
      <c r="I17" s="132"/>
      <c r="J17" s="133"/>
    </row>
    <row r="18" spans="1:10" s="114" customFormat="1" ht="93.75">
      <c r="A18" s="334"/>
      <c r="B18" s="111" t="s">
        <v>568</v>
      </c>
      <c r="C18" s="92">
        <v>25213</v>
      </c>
      <c r="D18" s="92">
        <v>25213</v>
      </c>
      <c r="E18" s="109"/>
      <c r="F18" s="112"/>
      <c r="G18" s="112"/>
      <c r="H18" s="132"/>
      <c r="I18" s="132"/>
      <c r="J18" s="133"/>
    </row>
    <row r="19" spans="1:10" s="114" customFormat="1" ht="75">
      <c r="A19" s="334"/>
      <c r="B19" s="111" t="s">
        <v>723</v>
      </c>
      <c r="C19" s="92">
        <v>10000</v>
      </c>
      <c r="D19" s="92">
        <v>10000</v>
      </c>
      <c r="E19" s="109"/>
      <c r="F19" s="112"/>
      <c r="G19" s="112"/>
      <c r="H19" s="132"/>
      <c r="I19" s="132"/>
      <c r="J19" s="133"/>
    </row>
    <row r="20" spans="1:10" s="114" customFormat="1" ht="24.6" customHeight="1">
      <c r="A20" s="335"/>
      <c r="B20" s="244" t="s">
        <v>64</v>
      </c>
      <c r="C20" s="223">
        <f>C9+C10+C11+C12+C13+C14+C15+C16+C17+C18+C19</f>
        <v>1393659.96</v>
      </c>
      <c r="D20" s="223">
        <f>D9+D10+D11+D12+D13+D14+D15+D16+D17+D18+D19</f>
        <v>1393659.96</v>
      </c>
      <c r="E20" s="223">
        <f>E9+E10+E11+E12+E13+E14+E15+E16+E17+E18+E19</f>
        <v>0</v>
      </c>
      <c r="F20" s="112"/>
      <c r="G20" s="112"/>
      <c r="H20" s="132"/>
      <c r="I20" s="132"/>
      <c r="J20" s="133"/>
    </row>
    <row r="21" spans="1:10" s="114" customFormat="1" ht="110.45" customHeight="1">
      <c r="A21" s="333" t="s">
        <v>251</v>
      </c>
      <c r="B21" s="111" t="s">
        <v>572</v>
      </c>
      <c r="C21" s="275">
        <v>153097</v>
      </c>
      <c r="D21" s="275"/>
      <c r="E21" s="94">
        <v>153097</v>
      </c>
      <c r="F21" s="112"/>
      <c r="G21" s="112"/>
      <c r="H21" s="132"/>
      <c r="I21" s="132"/>
      <c r="J21" s="133"/>
    </row>
    <row r="22" spans="1:10" s="114" customFormat="1" ht="60.6" customHeight="1">
      <c r="A22" s="336"/>
      <c r="B22" s="111" t="s">
        <v>573</v>
      </c>
      <c r="C22" s="275">
        <v>180000</v>
      </c>
      <c r="D22" s="275"/>
      <c r="E22" s="94">
        <v>180000</v>
      </c>
      <c r="F22" s="112"/>
      <c r="G22" s="112"/>
      <c r="H22" s="132"/>
      <c r="I22" s="134"/>
      <c r="J22" s="133"/>
    </row>
    <row r="23" spans="1:10" s="114" customFormat="1" ht="48" customHeight="1">
      <c r="A23" s="336"/>
      <c r="B23" s="279" t="s">
        <v>290</v>
      </c>
      <c r="C23" s="94">
        <v>20000</v>
      </c>
      <c r="D23" s="94">
        <v>20000</v>
      </c>
      <c r="E23" s="94"/>
      <c r="F23" s="112"/>
      <c r="G23" s="112"/>
      <c r="H23" s="132"/>
      <c r="I23" s="134"/>
      <c r="J23" s="133"/>
    </row>
    <row r="24" spans="1:10" s="114" customFormat="1" ht="41.45" customHeight="1">
      <c r="A24" s="336"/>
      <c r="B24" s="279" t="s">
        <v>291</v>
      </c>
      <c r="C24" s="94">
        <v>10000</v>
      </c>
      <c r="D24" s="94">
        <v>10000</v>
      </c>
      <c r="E24" s="94"/>
      <c r="F24" s="112"/>
      <c r="G24" s="112"/>
      <c r="H24" s="132"/>
      <c r="I24" s="134"/>
      <c r="J24" s="133"/>
    </row>
    <row r="25" spans="1:10" s="114" customFormat="1" ht="41.45" customHeight="1">
      <c r="A25" s="336"/>
      <c r="B25" s="279" t="s">
        <v>292</v>
      </c>
      <c r="C25" s="94">
        <v>27000</v>
      </c>
      <c r="D25" s="94">
        <v>27000</v>
      </c>
      <c r="E25" s="94"/>
      <c r="F25" s="112"/>
      <c r="G25" s="112"/>
      <c r="H25" s="132"/>
      <c r="I25" s="134"/>
      <c r="J25" s="133"/>
    </row>
    <row r="26" spans="1:10" s="114" customFormat="1" ht="41.45" customHeight="1">
      <c r="A26" s="336"/>
      <c r="B26" s="111" t="s">
        <v>293</v>
      </c>
      <c r="C26" s="94">
        <v>32000</v>
      </c>
      <c r="D26" s="94">
        <v>32000</v>
      </c>
      <c r="E26" s="94"/>
      <c r="F26" s="112"/>
      <c r="G26" s="112"/>
      <c r="H26" s="132"/>
      <c r="I26" s="134"/>
      <c r="J26" s="133"/>
    </row>
    <row r="27" spans="1:10" s="114" customFormat="1" ht="41.45" customHeight="1">
      <c r="A27" s="336"/>
      <c r="B27" s="111" t="s">
        <v>294</v>
      </c>
      <c r="C27" s="94">
        <v>8000</v>
      </c>
      <c r="D27" s="94"/>
      <c r="E27" s="94">
        <v>8000</v>
      </c>
      <c r="F27" s="112"/>
      <c r="G27" s="112"/>
      <c r="H27" s="132"/>
      <c r="I27" s="134"/>
      <c r="J27" s="133"/>
    </row>
    <row r="28" spans="1:10" s="114" customFormat="1" ht="61.9" customHeight="1">
      <c r="A28" s="336"/>
      <c r="B28" s="279" t="s">
        <v>295</v>
      </c>
      <c r="C28" s="94">
        <v>250000</v>
      </c>
      <c r="D28" s="94"/>
      <c r="E28" s="94">
        <v>250000</v>
      </c>
      <c r="F28" s="112"/>
      <c r="G28" s="112"/>
      <c r="H28" s="132"/>
      <c r="I28" s="134"/>
      <c r="J28" s="133"/>
    </row>
    <row r="29" spans="1:10" s="114" customFormat="1" ht="60.6" customHeight="1">
      <c r="A29" s="336"/>
      <c r="B29" s="111" t="s">
        <v>296</v>
      </c>
      <c r="C29" s="94">
        <v>150000</v>
      </c>
      <c r="D29" s="94">
        <v>150000</v>
      </c>
      <c r="E29" s="94"/>
      <c r="F29" s="112"/>
      <c r="G29" s="112"/>
      <c r="H29" s="132"/>
      <c r="I29" s="134"/>
      <c r="J29" s="133"/>
    </row>
    <row r="30" spans="1:10" s="114" customFormat="1" ht="41.45" customHeight="1">
      <c r="A30" s="336"/>
      <c r="B30" s="111" t="s">
        <v>297</v>
      </c>
      <c r="C30" s="94">
        <v>3000</v>
      </c>
      <c r="D30" s="94">
        <v>3000</v>
      </c>
      <c r="E30" s="276"/>
      <c r="F30" s="112"/>
      <c r="G30" s="112"/>
      <c r="H30" s="132"/>
      <c r="I30" s="134"/>
      <c r="J30" s="133"/>
    </row>
    <row r="31" spans="1:10" s="114" customFormat="1" ht="41.45" customHeight="1">
      <c r="A31" s="336"/>
      <c r="B31" s="111" t="s">
        <v>298</v>
      </c>
      <c r="C31" s="94">
        <v>10000</v>
      </c>
      <c r="D31" s="94"/>
      <c r="E31" s="276">
        <v>10000</v>
      </c>
      <c r="F31" s="112"/>
      <c r="G31" s="112"/>
      <c r="H31" s="132"/>
      <c r="I31" s="134"/>
      <c r="J31" s="133"/>
    </row>
    <row r="32" spans="1:10" s="114" customFormat="1" ht="41.45" customHeight="1">
      <c r="A32" s="336"/>
      <c r="B32" s="111" t="s">
        <v>299</v>
      </c>
      <c r="C32" s="94">
        <v>20000</v>
      </c>
      <c r="D32" s="94">
        <v>12000</v>
      </c>
      <c r="E32" s="276">
        <v>8000</v>
      </c>
      <c r="F32" s="112"/>
      <c r="G32" s="112"/>
      <c r="H32" s="132"/>
      <c r="I32" s="134"/>
      <c r="J32" s="133"/>
    </row>
    <row r="33" spans="1:10" s="114" customFormat="1" ht="43.15" customHeight="1">
      <c r="A33" s="336"/>
      <c r="B33" s="111" t="s">
        <v>300</v>
      </c>
      <c r="C33" s="94">
        <v>6000</v>
      </c>
      <c r="D33" s="94">
        <v>6000</v>
      </c>
      <c r="E33" s="276"/>
      <c r="F33" s="112"/>
      <c r="G33" s="112"/>
      <c r="H33" s="132"/>
      <c r="I33" s="134"/>
      <c r="J33" s="133"/>
    </row>
    <row r="34" spans="1:10" s="114" customFormat="1" ht="56.45" customHeight="1">
      <c r="A34" s="336"/>
      <c r="B34" s="111" t="s">
        <v>301</v>
      </c>
      <c r="C34" s="94">
        <v>13000</v>
      </c>
      <c r="D34" s="94">
        <v>13000</v>
      </c>
      <c r="E34" s="276"/>
      <c r="F34" s="112"/>
      <c r="G34" s="112"/>
      <c r="H34" s="132"/>
      <c r="I34" s="134"/>
      <c r="J34" s="133"/>
    </row>
    <row r="35" spans="1:10" s="114" customFormat="1" ht="57" customHeight="1">
      <c r="A35" s="336"/>
      <c r="B35" s="111" t="s">
        <v>302</v>
      </c>
      <c r="C35" s="94">
        <v>25000</v>
      </c>
      <c r="D35" s="94">
        <v>25000</v>
      </c>
      <c r="E35" s="276"/>
      <c r="F35" s="112"/>
      <c r="G35" s="112"/>
      <c r="H35" s="132"/>
      <c r="I35" s="134"/>
      <c r="J35" s="133"/>
    </row>
    <row r="36" spans="1:10" s="114" customFormat="1" ht="64.150000000000006" customHeight="1">
      <c r="A36" s="336"/>
      <c r="B36" s="111" t="s">
        <v>303</v>
      </c>
      <c r="C36" s="94">
        <v>10000</v>
      </c>
      <c r="D36" s="94">
        <v>10000</v>
      </c>
      <c r="E36" s="276"/>
      <c r="F36" s="112"/>
      <c r="G36" s="112"/>
      <c r="H36" s="132"/>
      <c r="I36" s="134"/>
      <c r="J36" s="133"/>
    </row>
    <row r="37" spans="1:10" s="114" customFormat="1" ht="41.45" customHeight="1">
      <c r="A37" s="336"/>
      <c r="B37" s="111" t="s">
        <v>304</v>
      </c>
      <c r="C37" s="94">
        <v>27000</v>
      </c>
      <c r="D37" s="94"/>
      <c r="E37" s="276">
        <v>27000</v>
      </c>
      <c r="F37" s="112"/>
      <c r="G37" s="112"/>
      <c r="H37" s="132"/>
      <c r="I37" s="134"/>
      <c r="J37" s="133"/>
    </row>
    <row r="38" spans="1:10" s="114" customFormat="1" ht="77.45" customHeight="1">
      <c r="A38" s="336"/>
      <c r="B38" s="111" t="s">
        <v>305</v>
      </c>
      <c r="C38" s="94">
        <v>5000</v>
      </c>
      <c r="D38" s="94">
        <v>5000</v>
      </c>
      <c r="E38" s="276"/>
      <c r="F38" s="112"/>
      <c r="G38" s="112"/>
      <c r="H38" s="132"/>
      <c r="I38" s="134"/>
      <c r="J38" s="133"/>
    </row>
    <row r="39" spans="1:10" s="114" customFormat="1" ht="80.45" customHeight="1">
      <c r="A39" s="336"/>
      <c r="B39" s="111" t="s">
        <v>306</v>
      </c>
      <c r="C39" s="275">
        <v>20000</v>
      </c>
      <c r="D39" s="275"/>
      <c r="E39" s="94">
        <v>20000</v>
      </c>
      <c r="F39" s="112"/>
      <c r="G39" s="112"/>
      <c r="H39" s="132"/>
      <c r="I39" s="134"/>
      <c r="J39" s="133"/>
    </row>
    <row r="40" spans="1:10" s="114" customFormat="1" ht="126" customHeight="1">
      <c r="A40" s="336"/>
      <c r="B40" s="111" t="s">
        <v>307</v>
      </c>
      <c r="C40" s="275">
        <v>19400</v>
      </c>
      <c r="D40" s="275"/>
      <c r="E40" s="275">
        <v>19400</v>
      </c>
      <c r="F40" s="112"/>
      <c r="G40" s="112"/>
      <c r="H40" s="132"/>
      <c r="I40" s="134"/>
      <c r="J40" s="133"/>
    </row>
    <row r="41" spans="1:10" s="114" customFormat="1" ht="62.45" customHeight="1">
      <c r="A41" s="336"/>
      <c r="B41" s="111" t="s">
        <v>308</v>
      </c>
      <c r="C41" s="275">
        <v>7132</v>
      </c>
      <c r="D41" s="275">
        <v>7132</v>
      </c>
      <c r="E41" s="275">
        <v>0</v>
      </c>
      <c r="F41" s="112"/>
      <c r="G41" s="112"/>
      <c r="H41" s="132"/>
      <c r="I41" s="134"/>
      <c r="J41" s="133"/>
    </row>
    <row r="42" spans="1:10" s="114" customFormat="1" ht="41.45" customHeight="1">
      <c r="A42" s="336"/>
      <c r="B42" s="111" t="s">
        <v>309</v>
      </c>
      <c r="C42" s="275">
        <v>36000</v>
      </c>
      <c r="D42" s="275"/>
      <c r="E42" s="275">
        <v>36000</v>
      </c>
      <c r="F42" s="112"/>
      <c r="G42" s="112"/>
      <c r="H42" s="132"/>
      <c r="I42" s="134"/>
      <c r="J42" s="133"/>
    </row>
    <row r="43" spans="1:10" s="114" customFormat="1" ht="41.45" customHeight="1">
      <c r="A43" s="336"/>
      <c r="B43" s="111" t="s">
        <v>310</v>
      </c>
      <c r="C43" s="275">
        <v>16500</v>
      </c>
      <c r="D43" s="275">
        <v>16500</v>
      </c>
      <c r="E43" s="94"/>
      <c r="F43" s="112"/>
      <c r="G43" s="112"/>
      <c r="H43" s="132"/>
      <c r="I43" s="134"/>
      <c r="J43" s="133"/>
    </row>
    <row r="44" spans="1:10" s="114" customFormat="1" ht="41.45" customHeight="1">
      <c r="A44" s="336"/>
      <c r="B44" s="111" t="s">
        <v>311</v>
      </c>
      <c r="C44" s="275">
        <v>38000</v>
      </c>
      <c r="D44" s="275"/>
      <c r="E44" s="275">
        <v>38000</v>
      </c>
      <c r="F44" s="112"/>
      <c r="G44" s="112"/>
      <c r="H44" s="132"/>
      <c r="I44" s="134"/>
      <c r="J44" s="133"/>
    </row>
    <row r="45" spans="1:10" s="114" customFormat="1" ht="43.15" customHeight="1">
      <c r="A45" s="336"/>
      <c r="B45" s="111" t="s">
        <v>312</v>
      </c>
      <c r="C45" s="275">
        <v>8000</v>
      </c>
      <c r="D45" s="275"/>
      <c r="E45" s="275">
        <v>8000</v>
      </c>
      <c r="F45" s="112"/>
      <c r="G45" s="112"/>
      <c r="H45" s="132"/>
      <c r="I45" s="134"/>
      <c r="J45" s="133"/>
    </row>
    <row r="46" spans="1:10" s="114" customFormat="1" ht="41.45" customHeight="1">
      <c r="A46" s="336"/>
      <c r="B46" s="111" t="s">
        <v>313</v>
      </c>
      <c r="C46" s="275">
        <v>8000</v>
      </c>
      <c r="D46" s="275"/>
      <c r="E46" s="94">
        <v>8000</v>
      </c>
      <c r="F46" s="112"/>
      <c r="G46" s="112"/>
      <c r="H46" s="132"/>
      <c r="I46" s="134"/>
      <c r="J46" s="133"/>
    </row>
    <row r="47" spans="1:10" s="114" customFormat="1" ht="41.45" customHeight="1">
      <c r="A47" s="336"/>
      <c r="B47" s="111" t="s">
        <v>314</v>
      </c>
      <c r="C47" s="275">
        <v>7000</v>
      </c>
      <c r="D47" s="275">
        <v>7000</v>
      </c>
      <c r="E47" s="94"/>
      <c r="F47" s="112"/>
      <c r="G47" s="112"/>
      <c r="H47" s="132"/>
      <c r="I47" s="134"/>
      <c r="J47" s="133"/>
    </row>
    <row r="48" spans="1:10" s="114" customFormat="1" ht="41.45" customHeight="1">
      <c r="A48" s="336"/>
      <c r="B48" s="111" t="s">
        <v>315</v>
      </c>
      <c r="C48" s="275">
        <v>8000</v>
      </c>
      <c r="D48" s="275"/>
      <c r="E48" s="94">
        <v>8000</v>
      </c>
      <c r="F48" s="112"/>
      <c r="G48" s="112"/>
      <c r="H48" s="132"/>
      <c r="I48" s="134"/>
      <c r="J48" s="133"/>
    </row>
    <row r="49" spans="1:10" s="114" customFormat="1" ht="41.45" customHeight="1">
      <c r="A49" s="336"/>
      <c r="B49" s="111" t="s">
        <v>316</v>
      </c>
      <c r="C49" s="275">
        <v>6000</v>
      </c>
      <c r="D49" s="275">
        <v>6000</v>
      </c>
      <c r="E49" s="94"/>
      <c r="F49" s="112"/>
      <c r="G49" s="112"/>
      <c r="H49" s="132"/>
      <c r="I49" s="134"/>
      <c r="J49" s="133"/>
    </row>
    <row r="50" spans="1:10" s="114" customFormat="1" ht="41.45" customHeight="1">
      <c r="A50" s="336"/>
      <c r="B50" s="111" t="s">
        <v>317</v>
      </c>
      <c r="C50" s="275">
        <v>15000</v>
      </c>
      <c r="D50" s="275">
        <v>15000</v>
      </c>
      <c r="E50" s="94"/>
      <c r="F50" s="112"/>
      <c r="G50" s="112"/>
      <c r="H50" s="132"/>
      <c r="I50" s="134"/>
      <c r="J50" s="133"/>
    </row>
    <row r="51" spans="1:10" s="114" customFormat="1" ht="41.45" customHeight="1">
      <c r="A51" s="336"/>
      <c r="B51" s="111" t="s">
        <v>318</v>
      </c>
      <c r="C51" s="275">
        <v>4980</v>
      </c>
      <c r="D51" s="275">
        <v>4980</v>
      </c>
      <c r="E51" s="94"/>
      <c r="F51" s="112"/>
      <c r="G51" s="112"/>
      <c r="H51" s="132"/>
      <c r="I51" s="134"/>
      <c r="J51" s="133"/>
    </row>
    <row r="52" spans="1:10" s="114" customFormat="1" ht="41.45" customHeight="1">
      <c r="A52" s="336"/>
      <c r="B52" s="111" t="s">
        <v>319</v>
      </c>
      <c r="C52" s="275">
        <v>2840</v>
      </c>
      <c r="D52" s="275">
        <v>2840</v>
      </c>
      <c r="E52" s="94"/>
      <c r="F52" s="112"/>
      <c r="G52" s="112"/>
      <c r="H52" s="132"/>
      <c r="I52" s="134"/>
      <c r="J52" s="133"/>
    </row>
    <row r="53" spans="1:10" s="114" customFormat="1" ht="41.45" customHeight="1">
      <c r="A53" s="336"/>
      <c r="B53" s="111" t="s">
        <v>320</v>
      </c>
      <c r="C53" s="275">
        <v>13000</v>
      </c>
      <c r="D53" s="275">
        <v>5700</v>
      </c>
      <c r="E53" s="94">
        <v>7300</v>
      </c>
      <c r="F53" s="112"/>
      <c r="G53" s="112"/>
      <c r="H53" s="132"/>
      <c r="I53" s="134"/>
      <c r="J53" s="133"/>
    </row>
    <row r="54" spans="1:10" s="114" customFormat="1" ht="41.45" customHeight="1">
      <c r="A54" s="336"/>
      <c r="B54" s="111" t="s">
        <v>321</v>
      </c>
      <c r="C54" s="275">
        <v>7000</v>
      </c>
      <c r="D54" s="275">
        <v>7000</v>
      </c>
      <c r="E54" s="94"/>
      <c r="F54" s="112"/>
      <c r="G54" s="112"/>
      <c r="H54" s="132"/>
      <c r="I54" s="134"/>
      <c r="J54" s="133"/>
    </row>
    <row r="55" spans="1:10" s="114" customFormat="1" ht="41.45" customHeight="1">
      <c r="A55" s="336"/>
      <c r="B55" s="111" t="s">
        <v>322</v>
      </c>
      <c r="C55" s="275">
        <v>12000</v>
      </c>
      <c r="D55" s="275">
        <v>12000</v>
      </c>
      <c r="E55" s="94"/>
      <c r="F55" s="112"/>
      <c r="G55" s="112"/>
      <c r="H55" s="132"/>
      <c r="I55" s="134"/>
      <c r="J55" s="133"/>
    </row>
    <row r="56" spans="1:10" s="114" customFormat="1" ht="41.45" customHeight="1">
      <c r="A56" s="336"/>
      <c r="B56" s="111" t="s">
        <v>323</v>
      </c>
      <c r="C56" s="275">
        <v>12000</v>
      </c>
      <c r="D56" s="275"/>
      <c r="E56" s="275">
        <v>12000</v>
      </c>
      <c r="F56" s="112"/>
      <c r="G56" s="112"/>
      <c r="H56" s="132"/>
      <c r="I56" s="134"/>
      <c r="J56" s="133"/>
    </row>
    <row r="57" spans="1:10" s="114" customFormat="1" ht="51.6" customHeight="1">
      <c r="A57" s="336"/>
      <c r="B57" s="111" t="s">
        <v>324</v>
      </c>
      <c r="C57" s="275">
        <v>12233</v>
      </c>
      <c r="D57" s="275"/>
      <c r="E57" s="275">
        <v>12233</v>
      </c>
      <c r="F57" s="112"/>
      <c r="G57" s="112"/>
      <c r="H57" s="132"/>
      <c r="I57" s="134"/>
      <c r="J57" s="133"/>
    </row>
    <row r="58" spans="1:10" s="114" customFormat="1" ht="85.15" customHeight="1">
      <c r="A58" s="336"/>
      <c r="B58" s="111" t="s">
        <v>325</v>
      </c>
      <c r="C58" s="275">
        <v>20000</v>
      </c>
      <c r="D58" s="275"/>
      <c r="E58" s="275">
        <v>20000</v>
      </c>
      <c r="F58" s="112"/>
      <c r="G58" s="112"/>
      <c r="H58" s="132"/>
      <c r="I58" s="134"/>
      <c r="J58" s="133"/>
    </row>
    <row r="59" spans="1:10" s="114" customFormat="1" ht="98.45" customHeight="1">
      <c r="A59" s="336"/>
      <c r="B59" s="111" t="s">
        <v>574</v>
      </c>
      <c r="C59" s="275">
        <v>5000</v>
      </c>
      <c r="D59" s="275">
        <v>0</v>
      </c>
      <c r="E59" s="94">
        <v>5000</v>
      </c>
      <c r="F59" s="112"/>
      <c r="G59" s="112"/>
      <c r="H59" s="132"/>
      <c r="I59" s="134"/>
      <c r="J59" s="133"/>
    </row>
    <row r="60" spans="1:10" s="114" customFormat="1" ht="41.45" customHeight="1">
      <c r="A60" s="336"/>
      <c r="B60" s="111" t="s">
        <v>326</v>
      </c>
      <c r="C60" s="275">
        <v>8000</v>
      </c>
      <c r="D60" s="275"/>
      <c r="E60" s="275">
        <v>8000</v>
      </c>
      <c r="F60" s="112"/>
      <c r="G60" s="112"/>
      <c r="H60" s="132"/>
      <c r="I60" s="134"/>
      <c r="J60" s="133"/>
    </row>
    <row r="61" spans="1:10" s="114" customFormat="1" ht="45" customHeight="1">
      <c r="A61" s="336"/>
      <c r="B61" s="111" t="s">
        <v>327</v>
      </c>
      <c r="C61" s="275">
        <v>8000</v>
      </c>
      <c r="D61" s="275"/>
      <c r="E61" s="275">
        <v>8000</v>
      </c>
      <c r="F61" s="112"/>
      <c r="G61" s="112"/>
      <c r="H61" s="132"/>
      <c r="I61" s="134"/>
      <c r="J61" s="133"/>
    </row>
    <row r="62" spans="1:10" s="114" customFormat="1" ht="52.15" customHeight="1">
      <c r="A62" s="336"/>
      <c r="B62" s="111" t="s">
        <v>328</v>
      </c>
      <c r="C62" s="275">
        <v>10000</v>
      </c>
      <c r="D62" s="275">
        <v>10000</v>
      </c>
      <c r="E62" s="94"/>
      <c r="F62" s="112"/>
      <c r="G62" s="112"/>
      <c r="H62" s="132"/>
      <c r="I62" s="134"/>
      <c r="J62" s="133"/>
    </row>
    <row r="63" spans="1:10" s="114" customFormat="1" ht="52.9" customHeight="1">
      <c r="A63" s="336"/>
      <c r="B63" s="111" t="s">
        <v>329</v>
      </c>
      <c r="C63" s="275">
        <v>7000</v>
      </c>
      <c r="D63" s="275">
        <v>7000</v>
      </c>
      <c r="E63" s="94"/>
      <c r="F63" s="112"/>
      <c r="G63" s="112"/>
      <c r="H63" s="132"/>
      <c r="I63" s="134"/>
      <c r="J63" s="133"/>
    </row>
    <row r="64" spans="1:10" s="114" customFormat="1" ht="41.45" customHeight="1">
      <c r="A64" s="336"/>
      <c r="B64" s="111" t="s">
        <v>330</v>
      </c>
      <c r="C64" s="275">
        <v>2225</v>
      </c>
      <c r="D64" s="275">
        <v>2225</v>
      </c>
      <c r="E64" s="94"/>
      <c r="F64" s="112"/>
      <c r="G64" s="112"/>
      <c r="H64" s="132"/>
      <c r="I64" s="134"/>
      <c r="J64" s="133"/>
    </row>
    <row r="65" spans="1:10" s="114" customFormat="1" ht="62.45" customHeight="1">
      <c r="A65" s="336"/>
      <c r="B65" s="111" t="s">
        <v>331</v>
      </c>
      <c r="C65" s="275">
        <v>3000</v>
      </c>
      <c r="D65" s="275">
        <v>3000</v>
      </c>
      <c r="E65" s="94"/>
      <c r="F65" s="112"/>
      <c r="G65" s="112"/>
      <c r="H65" s="132"/>
      <c r="I65" s="134"/>
      <c r="J65" s="133"/>
    </row>
    <row r="66" spans="1:10" s="114" customFormat="1" ht="68.45" customHeight="1">
      <c r="A66" s="336"/>
      <c r="B66" s="111" t="s">
        <v>332</v>
      </c>
      <c r="C66" s="275">
        <v>10000</v>
      </c>
      <c r="D66" s="275">
        <v>10000</v>
      </c>
      <c r="E66" s="94"/>
      <c r="F66" s="112"/>
      <c r="G66" s="112"/>
      <c r="H66" s="132"/>
      <c r="I66" s="134"/>
      <c r="J66" s="133"/>
    </row>
    <row r="67" spans="1:10" s="114" customFormat="1" ht="52.15" customHeight="1">
      <c r="A67" s="336"/>
      <c r="B67" s="111" t="s">
        <v>333</v>
      </c>
      <c r="C67" s="275">
        <v>45000</v>
      </c>
      <c r="D67" s="275"/>
      <c r="E67" s="94">
        <v>45000</v>
      </c>
      <c r="F67" s="112"/>
      <c r="G67" s="112"/>
      <c r="H67" s="132"/>
      <c r="I67" s="134"/>
      <c r="J67" s="133"/>
    </row>
    <row r="68" spans="1:10" s="114" customFormat="1" ht="66" customHeight="1">
      <c r="A68" s="336"/>
      <c r="B68" s="111" t="s">
        <v>334</v>
      </c>
      <c r="C68" s="275">
        <v>10000</v>
      </c>
      <c r="D68" s="275">
        <v>10000</v>
      </c>
      <c r="E68" s="94"/>
      <c r="F68" s="112"/>
      <c r="G68" s="112"/>
      <c r="H68" s="132"/>
      <c r="I68" s="134"/>
      <c r="J68" s="133"/>
    </row>
    <row r="69" spans="1:10" s="114" customFormat="1" ht="85.9" customHeight="1">
      <c r="A69" s="336"/>
      <c r="B69" s="279" t="s">
        <v>528</v>
      </c>
      <c r="C69" s="277">
        <v>65000</v>
      </c>
      <c r="D69" s="277">
        <v>65000</v>
      </c>
      <c r="E69" s="277"/>
      <c r="F69" s="112"/>
      <c r="G69" s="112"/>
      <c r="H69" s="132"/>
      <c r="I69" s="134"/>
      <c r="J69" s="133"/>
    </row>
    <row r="70" spans="1:10" s="114" customFormat="1" ht="96.6" customHeight="1">
      <c r="A70" s="336"/>
      <c r="B70" s="111" t="s">
        <v>529</v>
      </c>
      <c r="C70" s="275">
        <v>30000</v>
      </c>
      <c r="D70" s="275"/>
      <c r="E70" s="94">
        <v>30000</v>
      </c>
      <c r="F70" s="112"/>
      <c r="G70" s="112"/>
      <c r="H70" s="132"/>
      <c r="I70" s="134"/>
      <c r="J70" s="133"/>
    </row>
    <row r="71" spans="1:10" s="114" customFormat="1" ht="60.6" customHeight="1">
      <c r="A71" s="336"/>
      <c r="B71" s="111" t="s">
        <v>575</v>
      </c>
      <c r="C71" s="278">
        <v>18000</v>
      </c>
      <c r="D71" s="278">
        <v>18000</v>
      </c>
      <c r="E71" s="278"/>
      <c r="F71" s="112"/>
      <c r="G71" s="112"/>
      <c r="H71" s="132"/>
      <c r="I71" s="134"/>
      <c r="J71" s="133"/>
    </row>
    <row r="72" spans="1:10" s="114" customFormat="1" ht="59.45" customHeight="1">
      <c r="A72" s="336"/>
      <c r="B72" s="111" t="s">
        <v>576</v>
      </c>
      <c r="C72" s="278">
        <v>20350</v>
      </c>
      <c r="D72" s="278">
        <v>20350</v>
      </c>
      <c r="E72" s="278"/>
      <c r="F72" s="112"/>
      <c r="G72" s="112"/>
      <c r="H72" s="132"/>
      <c r="I72" s="134"/>
      <c r="J72" s="133"/>
    </row>
    <row r="73" spans="1:10" s="114" customFormat="1" ht="58.9" customHeight="1">
      <c r="A73" s="336"/>
      <c r="B73" s="111" t="s">
        <v>577</v>
      </c>
      <c r="C73" s="278">
        <v>20000</v>
      </c>
      <c r="D73" s="278">
        <v>20000</v>
      </c>
      <c r="E73" s="278"/>
      <c r="F73" s="112"/>
      <c r="G73" s="112"/>
      <c r="H73" s="132"/>
      <c r="I73" s="134"/>
      <c r="J73" s="133"/>
    </row>
    <row r="74" spans="1:10" s="114" customFormat="1" ht="54" customHeight="1">
      <c r="A74" s="336"/>
      <c r="B74" s="111" t="s">
        <v>578</v>
      </c>
      <c r="C74" s="278">
        <v>20000</v>
      </c>
      <c r="D74" s="278">
        <v>20000</v>
      </c>
      <c r="E74" s="278"/>
      <c r="F74" s="112"/>
      <c r="G74" s="112"/>
      <c r="H74" s="132"/>
      <c r="I74" s="134"/>
      <c r="J74" s="133"/>
    </row>
    <row r="75" spans="1:10" s="114" customFormat="1" ht="58.9" customHeight="1">
      <c r="A75" s="336"/>
      <c r="B75" s="111" t="s">
        <v>579</v>
      </c>
      <c r="C75" s="278">
        <v>30000</v>
      </c>
      <c r="D75" s="278"/>
      <c r="E75" s="278">
        <v>30000</v>
      </c>
      <c r="F75" s="112"/>
      <c r="G75" s="112"/>
      <c r="H75" s="132"/>
      <c r="I75" s="134"/>
      <c r="J75" s="133"/>
    </row>
    <row r="76" spans="1:10" s="114" customFormat="1" ht="55.15" customHeight="1">
      <c r="A76" s="336"/>
      <c r="B76" s="111" t="s">
        <v>580</v>
      </c>
      <c r="C76" s="278">
        <v>20000</v>
      </c>
      <c r="D76" s="278">
        <v>20000</v>
      </c>
      <c r="E76" s="278"/>
      <c r="F76" s="112"/>
      <c r="G76" s="112"/>
      <c r="H76" s="132"/>
      <c r="I76" s="134"/>
      <c r="J76" s="133"/>
    </row>
    <row r="77" spans="1:10" s="114" customFormat="1" ht="75.599999999999994" customHeight="1">
      <c r="A77" s="336"/>
      <c r="B77" s="111" t="s">
        <v>581</v>
      </c>
      <c r="C77" s="278">
        <v>100000</v>
      </c>
      <c r="D77" s="278">
        <v>100000</v>
      </c>
      <c r="E77" s="278"/>
      <c r="F77" s="112"/>
      <c r="G77" s="112"/>
      <c r="H77" s="132"/>
      <c r="I77" s="134"/>
      <c r="J77" s="133"/>
    </row>
    <row r="78" spans="1:10" s="114" customFormat="1" ht="60" customHeight="1">
      <c r="A78" s="336"/>
      <c r="B78" s="111" t="s">
        <v>582</v>
      </c>
      <c r="C78" s="275">
        <v>10000</v>
      </c>
      <c r="D78" s="275">
        <v>10000</v>
      </c>
      <c r="E78" s="94"/>
      <c r="F78" s="112"/>
      <c r="G78" s="112"/>
      <c r="H78" s="132"/>
      <c r="I78" s="134"/>
      <c r="J78" s="133"/>
    </row>
    <row r="79" spans="1:10" s="114" customFormat="1" ht="75.599999999999994" customHeight="1">
      <c r="A79" s="336"/>
      <c r="B79" s="111" t="s">
        <v>583</v>
      </c>
      <c r="C79" s="275">
        <v>19500</v>
      </c>
      <c r="D79" s="275">
        <v>9800</v>
      </c>
      <c r="E79" s="94">
        <v>9700</v>
      </c>
      <c r="F79" s="112"/>
      <c r="G79" s="112"/>
      <c r="H79" s="132"/>
      <c r="I79" s="134"/>
      <c r="J79" s="133"/>
    </row>
    <row r="80" spans="1:10" s="114" customFormat="1" ht="55.15" customHeight="1">
      <c r="A80" s="336"/>
      <c r="B80" s="111" t="s">
        <v>584</v>
      </c>
      <c r="C80" s="275">
        <v>5500</v>
      </c>
      <c r="D80" s="275">
        <v>5500</v>
      </c>
      <c r="E80" s="94"/>
      <c r="F80" s="112"/>
      <c r="G80" s="112"/>
      <c r="H80" s="132"/>
      <c r="I80" s="134"/>
      <c r="J80" s="133"/>
    </row>
    <row r="81" spans="1:10" s="114" customFormat="1" ht="75.599999999999994" customHeight="1">
      <c r="A81" s="336"/>
      <c r="B81" s="111" t="s">
        <v>585</v>
      </c>
      <c r="C81" s="275">
        <v>5485</v>
      </c>
      <c r="D81" s="275">
        <v>5485</v>
      </c>
      <c r="E81" s="94"/>
      <c r="F81" s="112"/>
      <c r="G81" s="112"/>
      <c r="H81" s="132"/>
      <c r="I81" s="134"/>
      <c r="J81" s="133"/>
    </row>
    <row r="82" spans="1:10" s="114" customFormat="1" ht="97.15" customHeight="1">
      <c r="A82" s="336"/>
      <c r="B82" s="111" t="s">
        <v>586</v>
      </c>
      <c r="C82" s="275">
        <v>16000</v>
      </c>
      <c r="D82" s="275">
        <v>4000</v>
      </c>
      <c r="E82" s="94">
        <v>12000</v>
      </c>
      <c r="F82" s="112"/>
      <c r="G82" s="112"/>
      <c r="H82" s="132"/>
      <c r="I82" s="134"/>
      <c r="J82" s="133"/>
    </row>
    <row r="83" spans="1:10" s="114" customFormat="1" ht="60.6" customHeight="1">
      <c r="A83" s="336"/>
      <c r="B83" s="111" t="s">
        <v>587</v>
      </c>
      <c r="C83" s="275">
        <v>16800</v>
      </c>
      <c r="D83" s="275">
        <v>16800</v>
      </c>
      <c r="E83" s="94"/>
      <c r="F83" s="112"/>
      <c r="G83" s="112"/>
      <c r="H83" s="132"/>
      <c r="I83" s="134"/>
      <c r="J83" s="133"/>
    </row>
    <row r="84" spans="1:10" s="114" customFormat="1" ht="75.599999999999994" customHeight="1">
      <c r="A84" s="336"/>
      <c r="B84" s="111" t="s">
        <v>588</v>
      </c>
      <c r="C84" s="277">
        <v>300000</v>
      </c>
      <c r="D84" s="94"/>
      <c r="E84" s="94">
        <v>300000</v>
      </c>
      <c r="F84" s="112"/>
      <c r="G84" s="112"/>
      <c r="H84" s="132"/>
      <c r="I84" s="134"/>
      <c r="J84" s="133"/>
    </row>
    <row r="85" spans="1:10" s="114" customFormat="1" ht="75.599999999999994" customHeight="1">
      <c r="A85" s="336"/>
      <c r="B85" s="279" t="s">
        <v>589</v>
      </c>
      <c r="C85" s="275">
        <v>50000</v>
      </c>
      <c r="D85" s="275">
        <v>50000</v>
      </c>
      <c r="E85" s="94"/>
      <c r="F85" s="112"/>
      <c r="G85" s="112"/>
      <c r="H85" s="132"/>
      <c r="I85" s="134"/>
      <c r="J85" s="133"/>
    </row>
    <row r="86" spans="1:10" s="114" customFormat="1" ht="75.599999999999994" customHeight="1">
      <c r="A86" s="336"/>
      <c r="B86" s="111" t="s">
        <v>622</v>
      </c>
      <c r="C86" s="275">
        <v>8000</v>
      </c>
      <c r="D86" s="275"/>
      <c r="E86" s="94">
        <v>8000</v>
      </c>
      <c r="F86" s="112"/>
      <c r="G86" s="112"/>
      <c r="H86" s="132"/>
      <c r="I86" s="134"/>
      <c r="J86" s="133"/>
    </row>
    <row r="87" spans="1:10" s="114" customFormat="1" ht="75.599999999999994" customHeight="1">
      <c r="A87" s="336"/>
      <c r="B87" s="111" t="s">
        <v>623</v>
      </c>
      <c r="C87" s="275">
        <v>2905</v>
      </c>
      <c r="D87" s="275">
        <v>2905</v>
      </c>
      <c r="E87" s="94"/>
      <c r="F87" s="112"/>
      <c r="G87" s="112"/>
      <c r="H87" s="132"/>
      <c r="I87" s="134"/>
      <c r="J87" s="133"/>
    </row>
    <row r="88" spans="1:10" s="114" customFormat="1" ht="75.599999999999994" customHeight="1">
      <c r="A88" s="336"/>
      <c r="B88" s="111" t="s">
        <v>624</v>
      </c>
      <c r="C88" s="275">
        <v>5000</v>
      </c>
      <c r="D88" s="275">
        <v>5000</v>
      </c>
      <c r="E88" s="94"/>
      <c r="F88" s="112"/>
      <c r="G88" s="112"/>
      <c r="H88" s="132"/>
      <c r="I88" s="134"/>
      <c r="J88" s="133"/>
    </row>
    <row r="89" spans="1:10" s="114" customFormat="1" ht="75.599999999999994" customHeight="1">
      <c r="A89" s="336"/>
      <c r="B89" s="111" t="s">
        <v>625</v>
      </c>
      <c r="C89" s="275">
        <v>3000</v>
      </c>
      <c r="D89" s="275">
        <v>3000</v>
      </c>
      <c r="E89" s="94"/>
      <c r="F89" s="112"/>
      <c r="G89" s="112"/>
      <c r="H89" s="132"/>
      <c r="I89" s="134"/>
      <c r="J89" s="133"/>
    </row>
    <row r="90" spans="1:10" s="114" customFormat="1" ht="75.599999999999994" customHeight="1">
      <c r="A90" s="336"/>
      <c r="B90" s="111" t="s">
        <v>626</v>
      </c>
      <c r="C90" s="275">
        <v>1500</v>
      </c>
      <c r="D90" s="275">
        <v>1500</v>
      </c>
      <c r="E90" s="94"/>
      <c r="F90" s="112"/>
      <c r="G90" s="112"/>
      <c r="H90" s="132"/>
      <c r="I90" s="134"/>
      <c r="J90" s="133"/>
    </row>
    <row r="91" spans="1:10" s="114" customFormat="1" ht="75.599999999999994" customHeight="1">
      <c r="A91" s="336"/>
      <c r="B91" s="111" t="s">
        <v>627</v>
      </c>
      <c r="C91" s="275">
        <v>7000</v>
      </c>
      <c r="D91" s="275"/>
      <c r="E91" s="94">
        <v>7000</v>
      </c>
      <c r="F91" s="112"/>
      <c r="G91" s="112"/>
      <c r="H91" s="132"/>
      <c r="I91" s="134"/>
      <c r="J91" s="133"/>
    </row>
    <row r="92" spans="1:10" s="114" customFormat="1" ht="75.599999999999994" customHeight="1">
      <c r="A92" s="336"/>
      <c r="B92" s="111" t="s">
        <v>628</v>
      </c>
      <c r="C92" s="275">
        <v>12000</v>
      </c>
      <c r="D92" s="275">
        <v>2000</v>
      </c>
      <c r="E92" s="94">
        <v>10000</v>
      </c>
      <c r="F92" s="112"/>
      <c r="G92" s="112"/>
      <c r="H92" s="132"/>
      <c r="I92" s="134"/>
      <c r="J92" s="133"/>
    </row>
    <row r="93" spans="1:10" s="114" customFormat="1" ht="75.599999999999994" customHeight="1">
      <c r="A93" s="336"/>
      <c r="B93" s="111" t="s">
        <v>629</v>
      </c>
      <c r="C93" s="275">
        <v>12000</v>
      </c>
      <c r="D93" s="275"/>
      <c r="E93" s="94">
        <v>12000</v>
      </c>
      <c r="F93" s="112"/>
      <c r="G93" s="112"/>
      <c r="H93" s="132"/>
      <c r="I93" s="134"/>
      <c r="J93" s="133"/>
    </row>
    <row r="94" spans="1:10" s="114" customFormat="1" ht="75.599999999999994" customHeight="1">
      <c r="A94" s="336"/>
      <c r="B94" s="111" t="s">
        <v>630</v>
      </c>
      <c r="C94" s="275">
        <v>11500</v>
      </c>
      <c r="D94" s="275">
        <v>11500</v>
      </c>
      <c r="E94" s="94"/>
      <c r="F94" s="112"/>
      <c r="G94" s="112"/>
      <c r="H94" s="132"/>
      <c r="I94" s="134"/>
      <c r="J94" s="133"/>
    </row>
    <row r="95" spans="1:10" s="114" customFormat="1" ht="75.599999999999994" customHeight="1">
      <c r="A95" s="336"/>
      <c r="B95" s="111" t="s">
        <v>631</v>
      </c>
      <c r="C95" s="275">
        <v>6000</v>
      </c>
      <c r="D95" s="275"/>
      <c r="E95" s="94">
        <v>6000</v>
      </c>
      <c r="F95" s="112"/>
      <c r="G95" s="112"/>
      <c r="H95" s="132"/>
      <c r="I95" s="134"/>
      <c r="J95" s="133"/>
    </row>
    <row r="96" spans="1:10" s="114" customFormat="1" ht="75.599999999999994" customHeight="1">
      <c r="A96" s="336"/>
      <c r="B96" s="111" t="s">
        <v>632</v>
      </c>
      <c r="C96" s="275">
        <v>8000</v>
      </c>
      <c r="D96" s="275"/>
      <c r="E96" s="94">
        <v>8000</v>
      </c>
      <c r="F96" s="112"/>
      <c r="G96" s="112"/>
      <c r="H96" s="132"/>
      <c r="I96" s="134"/>
      <c r="J96" s="133"/>
    </row>
    <row r="97" spans="1:10" s="114" customFormat="1" ht="75.599999999999994" customHeight="1">
      <c r="A97" s="336"/>
      <c r="B97" s="111" t="s">
        <v>633</v>
      </c>
      <c r="C97" s="275">
        <v>7000</v>
      </c>
      <c r="D97" s="275">
        <v>7000</v>
      </c>
      <c r="E97" s="94"/>
      <c r="F97" s="112"/>
      <c r="G97" s="112"/>
      <c r="H97" s="132"/>
      <c r="I97" s="134"/>
      <c r="J97" s="133"/>
    </row>
    <row r="98" spans="1:10" s="114" customFormat="1" ht="75.599999999999994" customHeight="1">
      <c r="A98" s="336"/>
      <c r="B98" s="111" t="s">
        <v>634</v>
      </c>
      <c r="C98" s="275">
        <v>5000</v>
      </c>
      <c r="D98" s="275">
        <v>5000</v>
      </c>
      <c r="E98" s="94"/>
      <c r="F98" s="112"/>
      <c r="G98" s="112"/>
      <c r="H98" s="132"/>
      <c r="I98" s="134"/>
      <c r="J98" s="133"/>
    </row>
    <row r="99" spans="1:10" s="114" customFormat="1" ht="75.599999999999994" customHeight="1">
      <c r="A99" s="336"/>
      <c r="B99" s="111" t="s">
        <v>635</v>
      </c>
      <c r="C99" s="275">
        <v>7000</v>
      </c>
      <c r="D99" s="275">
        <v>7000</v>
      </c>
      <c r="E99" s="94"/>
      <c r="F99" s="112"/>
      <c r="G99" s="112"/>
      <c r="H99" s="132"/>
      <c r="I99" s="134"/>
      <c r="J99" s="133"/>
    </row>
    <row r="100" spans="1:10" s="114" customFormat="1" ht="75.599999999999994" customHeight="1">
      <c r="A100" s="336"/>
      <c r="B100" s="111" t="s">
        <v>636</v>
      </c>
      <c r="C100" s="275">
        <v>12900</v>
      </c>
      <c r="D100" s="275"/>
      <c r="E100" s="94">
        <v>12900</v>
      </c>
      <c r="F100" s="112"/>
      <c r="G100" s="112"/>
      <c r="H100" s="132"/>
      <c r="I100" s="134"/>
      <c r="J100" s="133"/>
    </row>
    <row r="101" spans="1:10" s="114" customFormat="1" ht="75.599999999999994" customHeight="1">
      <c r="A101" s="336"/>
      <c r="B101" s="111" t="s">
        <v>637</v>
      </c>
      <c r="C101" s="275">
        <v>7000</v>
      </c>
      <c r="D101" s="275">
        <v>7000</v>
      </c>
      <c r="E101" s="94"/>
      <c r="F101" s="112"/>
      <c r="G101" s="112"/>
      <c r="H101" s="132"/>
      <c r="I101" s="134"/>
      <c r="J101" s="133"/>
    </row>
    <row r="102" spans="1:10" s="114" customFormat="1" ht="75.599999999999994" customHeight="1">
      <c r="A102" s="336"/>
      <c r="B102" s="111" t="s">
        <v>638</v>
      </c>
      <c r="C102" s="275">
        <v>7000</v>
      </c>
      <c r="D102" s="275"/>
      <c r="E102" s="94">
        <v>7000</v>
      </c>
      <c r="F102" s="112"/>
      <c r="G102" s="112"/>
      <c r="H102" s="132"/>
      <c r="I102" s="134"/>
      <c r="J102" s="133"/>
    </row>
    <row r="103" spans="1:10" s="114" customFormat="1" ht="75.599999999999994" customHeight="1">
      <c r="A103" s="336"/>
      <c r="B103" s="111" t="s">
        <v>639</v>
      </c>
      <c r="C103" s="275">
        <v>13500</v>
      </c>
      <c r="D103" s="275">
        <v>13500</v>
      </c>
      <c r="E103" s="94"/>
      <c r="F103" s="112"/>
      <c r="G103" s="112"/>
      <c r="H103" s="132"/>
      <c r="I103" s="134"/>
      <c r="J103" s="133"/>
    </row>
    <row r="104" spans="1:10" s="114" customFormat="1" ht="75.599999999999994" customHeight="1">
      <c r="A104" s="336"/>
      <c r="B104" s="111" t="s">
        <v>640</v>
      </c>
      <c r="C104" s="275">
        <v>10000</v>
      </c>
      <c r="D104" s="275">
        <v>10000</v>
      </c>
      <c r="E104" s="94"/>
      <c r="F104" s="112"/>
      <c r="G104" s="112"/>
      <c r="H104" s="132"/>
      <c r="I104" s="134"/>
      <c r="J104" s="133"/>
    </row>
    <row r="105" spans="1:10" s="114" customFormat="1" ht="75.599999999999994" customHeight="1">
      <c r="A105" s="336"/>
      <c r="B105" s="111" t="s">
        <v>641</v>
      </c>
      <c r="C105" s="275">
        <v>23000</v>
      </c>
      <c r="D105" s="275">
        <v>23000</v>
      </c>
      <c r="E105" s="94"/>
      <c r="F105" s="112"/>
      <c r="G105" s="112"/>
      <c r="H105" s="132"/>
      <c r="I105" s="134"/>
      <c r="J105" s="133"/>
    </row>
    <row r="106" spans="1:10" s="114" customFormat="1" ht="75.599999999999994" customHeight="1">
      <c r="A106" s="336"/>
      <c r="B106" s="111" t="s">
        <v>642</v>
      </c>
      <c r="C106" s="275">
        <v>10000</v>
      </c>
      <c r="D106" s="275">
        <v>10000</v>
      </c>
      <c r="E106" s="94"/>
      <c r="F106" s="112"/>
      <c r="G106" s="112"/>
      <c r="H106" s="132"/>
      <c r="I106" s="134"/>
      <c r="J106" s="133"/>
    </row>
    <row r="107" spans="1:10" s="114" customFormat="1" ht="75.599999999999994" customHeight="1">
      <c r="A107" s="336"/>
      <c r="B107" s="111" t="s">
        <v>643</v>
      </c>
      <c r="C107" s="275">
        <v>6000</v>
      </c>
      <c r="D107" s="275">
        <v>6000</v>
      </c>
      <c r="E107" s="94"/>
      <c r="F107" s="112"/>
      <c r="G107" s="112"/>
      <c r="H107" s="132"/>
      <c r="I107" s="134"/>
      <c r="J107" s="133"/>
    </row>
    <row r="108" spans="1:10" s="114" customFormat="1" ht="75.599999999999994" customHeight="1">
      <c r="A108" s="336"/>
      <c r="B108" s="111" t="s">
        <v>644</v>
      </c>
      <c r="C108" s="275">
        <v>2300</v>
      </c>
      <c r="D108" s="275">
        <v>2300</v>
      </c>
      <c r="E108" s="94"/>
      <c r="F108" s="112"/>
      <c r="G108" s="112"/>
      <c r="H108" s="132"/>
      <c r="I108" s="134"/>
      <c r="J108" s="133"/>
    </row>
    <row r="109" spans="1:10" s="114" customFormat="1" ht="75.599999999999994" customHeight="1">
      <c r="A109" s="336"/>
      <c r="B109" s="111" t="s">
        <v>645</v>
      </c>
      <c r="C109" s="275">
        <v>10000</v>
      </c>
      <c r="D109" s="275"/>
      <c r="E109" s="94">
        <v>10000</v>
      </c>
      <c r="F109" s="112"/>
      <c r="G109" s="112"/>
      <c r="H109" s="132"/>
      <c r="I109" s="134"/>
      <c r="J109" s="133"/>
    </row>
    <row r="110" spans="1:10" s="114" customFormat="1" ht="51" customHeight="1">
      <c r="A110" s="336"/>
      <c r="B110" s="111" t="s">
        <v>653</v>
      </c>
      <c r="C110" s="94">
        <v>10000</v>
      </c>
      <c r="D110" s="94">
        <v>10000</v>
      </c>
      <c r="E110" s="94"/>
      <c r="F110" s="112"/>
      <c r="G110" s="112"/>
      <c r="H110" s="132"/>
      <c r="I110" s="134"/>
      <c r="J110" s="133"/>
    </row>
    <row r="111" spans="1:10" s="114" customFormat="1" ht="62.45" customHeight="1">
      <c r="A111" s="336"/>
      <c r="B111" s="111" t="s">
        <v>654</v>
      </c>
      <c r="C111" s="94">
        <v>30000</v>
      </c>
      <c r="D111" s="94"/>
      <c r="E111" s="94">
        <v>30000</v>
      </c>
      <c r="F111" s="112"/>
      <c r="G111" s="112"/>
      <c r="H111" s="132"/>
      <c r="I111" s="134"/>
      <c r="J111" s="133"/>
    </row>
    <row r="112" spans="1:10" s="114" customFormat="1" ht="65.45" customHeight="1">
      <c r="A112" s="336"/>
      <c r="B112" s="111" t="s">
        <v>655</v>
      </c>
      <c r="C112" s="278">
        <v>25000</v>
      </c>
      <c r="D112" s="94"/>
      <c r="E112" s="94">
        <v>25000</v>
      </c>
      <c r="F112" s="112"/>
      <c r="G112" s="112"/>
      <c r="H112" s="132"/>
      <c r="I112" s="134"/>
      <c r="J112" s="133"/>
    </row>
    <row r="113" spans="1:10" s="114" customFormat="1" ht="64.900000000000006" customHeight="1">
      <c r="A113" s="336"/>
      <c r="B113" s="111" t="s">
        <v>656</v>
      </c>
      <c r="C113" s="278">
        <v>8000</v>
      </c>
      <c r="D113" s="94">
        <v>8000</v>
      </c>
      <c r="E113" s="94"/>
      <c r="F113" s="112"/>
      <c r="G113" s="112"/>
      <c r="H113" s="132"/>
      <c r="I113" s="134"/>
      <c r="J113" s="133"/>
    </row>
    <row r="114" spans="1:10" s="114" customFormat="1" ht="57" customHeight="1">
      <c r="A114" s="336"/>
      <c r="B114" s="111" t="s">
        <v>657</v>
      </c>
      <c r="C114" s="94">
        <v>20000</v>
      </c>
      <c r="D114" s="94">
        <v>20000</v>
      </c>
      <c r="E114" s="94"/>
      <c r="F114" s="112"/>
      <c r="G114" s="112"/>
      <c r="H114" s="132"/>
      <c r="I114" s="134"/>
      <c r="J114" s="133"/>
    </row>
    <row r="115" spans="1:10" s="114" customFormat="1" ht="116.45" customHeight="1">
      <c r="A115" s="336"/>
      <c r="B115" s="111" t="s">
        <v>658</v>
      </c>
      <c r="C115" s="94">
        <v>23700</v>
      </c>
      <c r="D115" s="94">
        <v>15000</v>
      </c>
      <c r="E115" s="94">
        <v>8700</v>
      </c>
      <c r="F115" s="112"/>
      <c r="G115" s="112"/>
      <c r="H115" s="132"/>
      <c r="I115" s="134"/>
      <c r="J115" s="133"/>
    </row>
    <row r="116" spans="1:10" s="114" customFormat="1" ht="55.9" customHeight="1">
      <c r="A116" s="336"/>
      <c r="B116" s="111" t="s">
        <v>659</v>
      </c>
      <c r="C116" s="94">
        <v>10000</v>
      </c>
      <c r="D116" s="94">
        <v>10000</v>
      </c>
      <c r="E116" s="94"/>
      <c r="F116" s="112"/>
      <c r="G116" s="112"/>
      <c r="H116" s="132"/>
      <c r="I116" s="134"/>
      <c r="J116" s="133"/>
    </row>
    <row r="117" spans="1:10" s="114" customFormat="1" ht="55.15" customHeight="1">
      <c r="A117" s="336"/>
      <c r="B117" s="111" t="s">
        <v>660</v>
      </c>
      <c r="C117" s="94">
        <v>26000</v>
      </c>
      <c r="D117" s="94"/>
      <c r="E117" s="94">
        <v>26000</v>
      </c>
      <c r="F117" s="112"/>
      <c r="G117" s="112"/>
      <c r="H117" s="132"/>
      <c r="I117" s="134"/>
      <c r="J117" s="133"/>
    </row>
    <row r="118" spans="1:10" s="114" customFormat="1" ht="59.45" customHeight="1">
      <c r="A118" s="336"/>
      <c r="B118" s="111" t="s">
        <v>661</v>
      </c>
      <c r="C118" s="94">
        <v>12000</v>
      </c>
      <c r="D118" s="94">
        <v>12000</v>
      </c>
      <c r="E118" s="94"/>
      <c r="F118" s="112"/>
      <c r="G118" s="112"/>
      <c r="H118" s="132"/>
      <c r="I118" s="134"/>
      <c r="J118" s="133"/>
    </row>
    <row r="119" spans="1:10" s="114" customFormat="1" ht="61.15" customHeight="1">
      <c r="A119" s="336"/>
      <c r="B119" s="111" t="s">
        <v>662</v>
      </c>
      <c r="C119" s="94">
        <v>15000</v>
      </c>
      <c r="D119" s="94">
        <v>15000</v>
      </c>
      <c r="E119" s="94"/>
      <c r="F119" s="112"/>
      <c r="G119" s="112"/>
      <c r="H119" s="132"/>
      <c r="I119" s="134"/>
      <c r="J119" s="133"/>
    </row>
    <row r="120" spans="1:10" s="114" customFormat="1" ht="66" customHeight="1">
      <c r="A120" s="336"/>
      <c r="B120" s="111" t="s">
        <v>663</v>
      </c>
      <c r="C120" s="94">
        <v>10000</v>
      </c>
      <c r="D120" s="94">
        <v>10000</v>
      </c>
      <c r="E120" s="94"/>
      <c r="F120" s="112"/>
      <c r="G120" s="112"/>
      <c r="H120" s="132"/>
      <c r="I120" s="134"/>
      <c r="J120" s="133"/>
    </row>
    <row r="121" spans="1:10" s="114" customFormat="1" ht="58.9" customHeight="1">
      <c r="A121" s="336"/>
      <c r="B121" s="111" t="s">
        <v>664</v>
      </c>
      <c r="C121" s="94">
        <v>59000</v>
      </c>
      <c r="D121" s="94">
        <v>16000</v>
      </c>
      <c r="E121" s="94">
        <v>43000</v>
      </c>
      <c r="F121" s="112"/>
      <c r="G121" s="112"/>
      <c r="H121" s="132"/>
      <c r="I121" s="134"/>
      <c r="J121" s="133"/>
    </row>
    <row r="122" spans="1:10" s="114" customFormat="1" ht="59.45" customHeight="1">
      <c r="A122" s="336"/>
      <c r="B122" s="111" t="s">
        <v>665</v>
      </c>
      <c r="C122" s="94">
        <v>11000</v>
      </c>
      <c r="D122" s="94">
        <v>11000</v>
      </c>
      <c r="E122" s="94"/>
      <c r="F122" s="112"/>
      <c r="G122" s="112"/>
      <c r="H122" s="132"/>
      <c r="I122" s="134"/>
      <c r="J122" s="133"/>
    </row>
    <row r="123" spans="1:10" s="114" customFormat="1" ht="75.599999999999994" customHeight="1">
      <c r="A123" s="336"/>
      <c r="B123" s="111" t="s">
        <v>666</v>
      </c>
      <c r="C123" s="94">
        <v>32792</v>
      </c>
      <c r="D123" s="94"/>
      <c r="E123" s="94">
        <v>32792</v>
      </c>
      <c r="F123" s="112"/>
      <c r="G123" s="112"/>
      <c r="H123" s="132"/>
      <c r="I123" s="134"/>
      <c r="J123" s="133"/>
    </row>
    <row r="124" spans="1:10" s="114" customFormat="1" ht="75.599999999999994" customHeight="1">
      <c r="A124" s="336"/>
      <c r="B124" s="111" t="s">
        <v>667</v>
      </c>
      <c r="C124" s="94">
        <v>17208</v>
      </c>
      <c r="D124" s="94"/>
      <c r="E124" s="94">
        <v>17208</v>
      </c>
      <c r="F124" s="112"/>
      <c r="G124" s="112"/>
      <c r="H124" s="132"/>
      <c r="I124" s="134"/>
      <c r="J124" s="133"/>
    </row>
    <row r="125" spans="1:10" s="114" customFormat="1" ht="75.599999999999994" customHeight="1">
      <c r="A125" s="336"/>
      <c r="B125" s="111" t="s">
        <v>668</v>
      </c>
      <c r="C125" s="94">
        <v>50000</v>
      </c>
      <c r="D125" s="94"/>
      <c r="E125" s="94">
        <v>50000</v>
      </c>
      <c r="F125" s="112"/>
      <c r="G125" s="112"/>
      <c r="H125" s="132"/>
      <c r="I125" s="134"/>
      <c r="J125" s="133"/>
    </row>
    <row r="126" spans="1:10" s="114" customFormat="1" ht="75.599999999999994" customHeight="1">
      <c r="A126" s="336"/>
      <c r="B126" s="280" t="s">
        <v>669</v>
      </c>
      <c r="C126" s="281">
        <v>7000</v>
      </c>
      <c r="D126" s="275">
        <v>7000</v>
      </c>
      <c r="E126" s="94"/>
      <c r="F126" s="112"/>
      <c r="G126" s="112"/>
      <c r="H126" s="132"/>
      <c r="I126" s="134"/>
      <c r="J126" s="133"/>
    </row>
    <row r="127" spans="1:10" s="114" customFormat="1" ht="75.599999999999994" customHeight="1">
      <c r="A127" s="336"/>
      <c r="B127" s="280" t="s">
        <v>670</v>
      </c>
      <c r="C127" s="275">
        <v>12000</v>
      </c>
      <c r="D127" s="275">
        <v>2000</v>
      </c>
      <c r="E127" s="275">
        <v>10000</v>
      </c>
      <c r="F127" s="112"/>
      <c r="G127" s="112"/>
      <c r="H127" s="132"/>
      <c r="I127" s="134"/>
      <c r="J127" s="133"/>
    </row>
    <row r="128" spans="1:10" s="114" customFormat="1" ht="75.599999999999994" customHeight="1">
      <c r="A128" s="336"/>
      <c r="B128" s="111" t="s">
        <v>671</v>
      </c>
      <c r="C128" s="275">
        <v>24000</v>
      </c>
      <c r="D128" s="275">
        <v>24000</v>
      </c>
      <c r="E128" s="94"/>
      <c r="F128" s="112"/>
      <c r="G128" s="112"/>
      <c r="H128" s="132"/>
      <c r="I128" s="134"/>
      <c r="J128" s="133"/>
    </row>
    <row r="129" spans="1:10" s="114" customFormat="1" ht="75.599999999999994" customHeight="1">
      <c r="A129" s="336"/>
      <c r="B129" s="111" t="s">
        <v>672</v>
      </c>
      <c r="C129" s="228">
        <v>7000</v>
      </c>
      <c r="D129" s="228">
        <v>7000</v>
      </c>
      <c r="E129" s="228"/>
      <c r="F129" s="112"/>
      <c r="G129" s="112"/>
      <c r="H129" s="132"/>
      <c r="I129" s="134"/>
      <c r="J129" s="133"/>
    </row>
    <row r="130" spans="1:10" s="114" customFormat="1" ht="55.9" customHeight="1">
      <c r="A130" s="336"/>
      <c r="B130" s="111" t="s">
        <v>673</v>
      </c>
      <c r="C130" s="94">
        <v>6000</v>
      </c>
      <c r="D130" s="94"/>
      <c r="E130" s="94">
        <v>6000</v>
      </c>
      <c r="F130" s="112"/>
      <c r="G130" s="112"/>
      <c r="H130" s="132"/>
      <c r="I130" s="134"/>
      <c r="J130" s="133"/>
    </row>
    <row r="131" spans="1:10" s="114" customFormat="1" ht="54" customHeight="1">
      <c r="A131" s="336"/>
      <c r="B131" s="111" t="s">
        <v>674</v>
      </c>
      <c r="C131" s="275">
        <v>12000</v>
      </c>
      <c r="D131" s="275"/>
      <c r="E131" s="94">
        <v>12000</v>
      </c>
      <c r="F131" s="112"/>
      <c r="G131" s="112"/>
      <c r="H131" s="132"/>
      <c r="I131" s="134"/>
      <c r="J131" s="133"/>
    </row>
    <row r="132" spans="1:10" s="114" customFormat="1" ht="75.599999999999994" customHeight="1">
      <c r="A132" s="336"/>
      <c r="B132" s="111" t="s">
        <v>675</v>
      </c>
      <c r="C132" s="228">
        <v>8000</v>
      </c>
      <c r="D132" s="228"/>
      <c r="E132" s="228">
        <v>8000</v>
      </c>
      <c r="F132" s="112"/>
      <c r="G132" s="112"/>
      <c r="H132" s="132"/>
      <c r="I132" s="134"/>
      <c r="J132" s="133"/>
    </row>
    <row r="133" spans="1:10" s="114" customFormat="1" ht="64.150000000000006" customHeight="1">
      <c r="A133" s="336"/>
      <c r="B133" s="111" t="s">
        <v>676</v>
      </c>
      <c r="C133" s="94">
        <v>8000</v>
      </c>
      <c r="D133" s="94">
        <v>8000</v>
      </c>
      <c r="E133" s="94"/>
      <c r="F133" s="112"/>
      <c r="G133" s="112"/>
      <c r="H133" s="132"/>
      <c r="I133" s="134"/>
      <c r="J133" s="133"/>
    </row>
    <row r="134" spans="1:10" s="114" customFormat="1" ht="61.15" customHeight="1">
      <c r="A134" s="336"/>
      <c r="B134" s="111" t="s">
        <v>677</v>
      </c>
      <c r="C134" s="275">
        <v>8000</v>
      </c>
      <c r="D134" s="275"/>
      <c r="E134" s="94">
        <v>8000</v>
      </c>
      <c r="F134" s="112"/>
      <c r="G134" s="112"/>
      <c r="H134" s="132"/>
      <c r="I134" s="134"/>
      <c r="J134" s="133"/>
    </row>
    <row r="135" spans="1:10" s="114" customFormat="1" ht="64.150000000000006" customHeight="1">
      <c r="A135" s="336"/>
      <c r="B135" s="111" t="s">
        <v>678</v>
      </c>
      <c r="C135" s="275">
        <v>7441</v>
      </c>
      <c r="D135" s="275">
        <v>7441</v>
      </c>
      <c r="E135" s="94"/>
      <c r="F135" s="112"/>
      <c r="G135" s="112"/>
      <c r="H135" s="132"/>
      <c r="I135" s="134"/>
      <c r="J135" s="133"/>
    </row>
    <row r="136" spans="1:10" s="114" customFormat="1" ht="61.15" customHeight="1">
      <c r="A136" s="336"/>
      <c r="B136" s="111" t="s">
        <v>679</v>
      </c>
      <c r="C136" s="275">
        <v>15000</v>
      </c>
      <c r="D136" s="275">
        <v>15000</v>
      </c>
      <c r="E136" s="94"/>
      <c r="F136" s="112"/>
      <c r="G136" s="112"/>
      <c r="H136" s="132"/>
      <c r="I136" s="134"/>
      <c r="J136" s="133"/>
    </row>
    <row r="137" spans="1:10" s="114" customFormat="1" ht="58.9" customHeight="1">
      <c r="A137" s="336"/>
      <c r="B137" s="111" t="s">
        <v>680</v>
      </c>
      <c r="C137" s="275">
        <v>40000</v>
      </c>
      <c r="D137" s="275">
        <v>40000</v>
      </c>
      <c r="E137" s="94"/>
      <c r="F137" s="112"/>
      <c r="G137" s="112"/>
      <c r="H137" s="132"/>
      <c r="I137" s="134"/>
      <c r="J137" s="133"/>
    </row>
    <row r="138" spans="1:10" s="114" customFormat="1" ht="75.599999999999994" customHeight="1">
      <c r="A138" s="336"/>
      <c r="B138" s="279" t="s">
        <v>681</v>
      </c>
      <c r="C138" s="277">
        <v>5700</v>
      </c>
      <c r="D138" s="277">
        <v>5700</v>
      </c>
      <c r="E138" s="277"/>
      <c r="F138" s="112"/>
      <c r="G138" s="112"/>
      <c r="H138" s="132"/>
      <c r="I138" s="134"/>
      <c r="J138" s="133"/>
    </row>
    <row r="139" spans="1:10" s="114" customFormat="1" ht="75.599999999999994" customHeight="1">
      <c r="A139" s="336"/>
      <c r="B139" s="279" t="s">
        <v>682</v>
      </c>
      <c r="C139" s="277">
        <v>47202</v>
      </c>
      <c r="D139" s="277"/>
      <c r="E139" s="277">
        <v>47202</v>
      </c>
      <c r="F139" s="112"/>
      <c r="G139" s="112"/>
      <c r="H139" s="132"/>
      <c r="I139" s="134"/>
      <c r="J139" s="133"/>
    </row>
    <row r="140" spans="1:10" s="114" customFormat="1" ht="75.599999999999994" customHeight="1">
      <c r="A140" s="336"/>
      <c r="B140" s="279" t="s">
        <v>683</v>
      </c>
      <c r="C140" s="277">
        <v>101539</v>
      </c>
      <c r="D140" s="277"/>
      <c r="E140" s="277">
        <v>101539</v>
      </c>
      <c r="F140" s="112"/>
      <c r="G140" s="112"/>
      <c r="H140" s="132"/>
      <c r="I140" s="134"/>
      <c r="J140" s="133"/>
    </row>
    <row r="141" spans="1:10" s="114" customFormat="1" ht="75.599999999999994" customHeight="1">
      <c r="A141" s="336"/>
      <c r="B141" s="111" t="s">
        <v>684</v>
      </c>
      <c r="C141" s="275">
        <v>23000</v>
      </c>
      <c r="D141" s="275"/>
      <c r="E141" s="94">
        <v>23000</v>
      </c>
      <c r="F141" s="112"/>
      <c r="G141" s="112"/>
      <c r="H141" s="132"/>
      <c r="I141" s="134"/>
      <c r="J141" s="133"/>
    </row>
    <row r="142" spans="1:10" s="114" customFormat="1" ht="55.15" customHeight="1">
      <c r="A142" s="336"/>
      <c r="B142" s="111" t="s">
        <v>685</v>
      </c>
      <c r="C142" s="275">
        <v>8000</v>
      </c>
      <c r="D142" s="275"/>
      <c r="E142" s="94">
        <v>8000</v>
      </c>
      <c r="F142" s="112"/>
      <c r="G142" s="112"/>
      <c r="H142" s="132"/>
      <c r="I142" s="134"/>
      <c r="J142" s="133"/>
    </row>
    <row r="143" spans="1:10" s="114" customFormat="1" ht="61.15" customHeight="1">
      <c r="A143" s="336"/>
      <c r="B143" s="111" t="s">
        <v>686</v>
      </c>
      <c r="C143" s="275">
        <v>5000</v>
      </c>
      <c r="D143" s="275">
        <v>5000</v>
      </c>
      <c r="E143" s="94"/>
      <c r="F143" s="112"/>
      <c r="G143" s="112"/>
      <c r="H143" s="132"/>
      <c r="I143" s="134"/>
      <c r="J143" s="133"/>
    </row>
    <row r="144" spans="1:10" s="114" customFormat="1" ht="75.599999999999994" customHeight="1">
      <c r="A144" s="336"/>
      <c r="B144" s="111" t="s">
        <v>687</v>
      </c>
      <c r="C144" s="275">
        <v>3000</v>
      </c>
      <c r="D144" s="275">
        <v>3000</v>
      </c>
      <c r="E144" s="94"/>
      <c r="F144" s="112"/>
      <c r="G144" s="112"/>
      <c r="H144" s="132"/>
      <c r="I144" s="134"/>
      <c r="J144" s="133"/>
    </row>
    <row r="145" spans="1:10" s="114" customFormat="1" ht="75.599999999999994" customHeight="1">
      <c r="A145" s="336"/>
      <c r="B145" s="111" t="s">
        <v>688</v>
      </c>
      <c r="C145" s="275">
        <v>29441</v>
      </c>
      <c r="D145" s="275">
        <v>29441</v>
      </c>
      <c r="E145" s="275"/>
      <c r="F145" s="112"/>
      <c r="G145" s="112"/>
      <c r="H145" s="132"/>
      <c r="I145" s="134"/>
      <c r="J145" s="133"/>
    </row>
    <row r="146" spans="1:10" s="114" customFormat="1" ht="55.15" customHeight="1">
      <c r="A146" s="336"/>
      <c r="B146" s="111" t="s">
        <v>721</v>
      </c>
      <c r="C146" s="275">
        <v>30000</v>
      </c>
      <c r="D146" s="275">
        <v>30000</v>
      </c>
      <c r="E146" s="275"/>
      <c r="F146" s="112"/>
      <c r="G146" s="112"/>
      <c r="H146" s="132"/>
      <c r="I146" s="134"/>
      <c r="J146" s="133"/>
    </row>
    <row r="147" spans="1:10" s="114" customFormat="1" ht="75.599999999999994" customHeight="1">
      <c r="A147" s="336"/>
      <c r="B147" s="111" t="s">
        <v>722</v>
      </c>
      <c r="C147" s="275">
        <v>580000</v>
      </c>
      <c r="D147" s="275"/>
      <c r="E147" s="275">
        <v>580000</v>
      </c>
      <c r="F147" s="112"/>
      <c r="G147" s="112"/>
      <c r="H147" s="132"/>
      <c r="I147" s="134"/>
      <c r="J147" s="133"/>
    </row>
    <row r="148" spans="1:10" s="114" customFormat="1" ht="58.9" customHeight="1">
      <c r="A148" s="336"/>
      <c r="B148" s="111" t="s">
        <v>733</v>
      </c>
      <c r="C148" s="275">
        <v>70000</v>
      </c>
      <c r="D148" s="275">
        <v>70000</v>
      </c>
      <c r="E148" s="275"/>
      <c r="F148" s="112"/>
      <c r="G148" s="112"/>
      <c r="H148" s="132"/>
      <c r="I148" s="134"/>
      <c r="J148" s="133"/>
    </row>
    <row r="149" spans="1:10" s="114" customFormat="1" ht="28.9" customHeight="1">
      <c r="A149" s="336"/>
      <c r="B149" s="244" t="s">
        <v>64</v>
      </c>
      <c r="C149" s="258">
        <f>SUM(C21:C148)</f>
        <v>3691670</v>
      </c>
      <c r="D149" s="258">
        <f>SUM(D21:D148)</f>
        <v>1301599</v>
      </c>
      <c r="E149" s="258">
        <f>SUM(E21:E147)</f>
        <v>2390071</v>
      </c>
      <c r="F149" s="112"/>
      <c r="G149" s="112"/>
      <c r="H149" s="132"/>
      <c r="I149" s="132"/>
      <c r="J149" s="133"/>
    </row>
    <row r="150" spans="1:10" s="114" customFormat="1" ht="132" customHeight="1">
      <c r="A150" s="327" t="s">
        <v>123</v>
      </c>
      <c r="B150" s="249" t="s">
        <v>335</v>
      </c>
      <c r="C150" s="192">
        <v>297000</v>
      </c>
      <c r="D150" s="192">
        <v>297000</v>
      </c>
      <c r="E150" s="258"/>
      <c r="F150" s="112"/>
      <c r="G150" s="112"/>
      <c r="H150" s="132"/>
      <c r="I150" s="132"/>
      <c r="J150" s="133"/>
    </row>
    <row r="151" spans="1:10" s="114" customFormat="1" ht="60.75">
      <c r="A151" s="328"/>
      <c r="B151" s="249" t="s">
        <v>336</v>
      </c>
      <c r="C151" s="192">
        <v>10000</v>
      </c>
      <c r="D151" s="192">
        <v>10000</v>
      </c>
      <c r="E151" s="258"/>
      <c r="F151" s="112"/>
      <c r="G151" s="112"/>
      <c r="H151" s="132"/>
      <c r="I151" s="132"/>
      <c r="J151" s="133"/>
    </row>
    <row r="152" spans="1:10" s="114" customFormat="1" ht="40.5">
      <c r="A152" s="328"/>
      <c r="B152" s="249" t="s">
        <v>338</v>
      </c>
      <c r="C152" s="192">
        <v>5000</v>
      </c>
      <c r="D152" s="192">
        <v>5000</v>
      </c>
      <c r="E152" s="258"/>
      <c r="F152" s="112"/>
      <c r="G152" s="112"/>
      <c r="H152" s="132"/>
      <c r="I152" s="132"/>
      <c r="J152" s="133"/>
    </row>
    <row r="153" spans="1:10" s="114" customFormat="1" ht="40.5">
      <c r="A153" s="328"/>
      <c r="B153" s="249" t="s">
        <v>337</v>
      </c>
      <c r="C153" s="192">
        <v>10000</v>
      </c>
      <c r="D153" s="192">
        <v>10000</v>
      </c>
      <c r="E153" s="258"/>
      <c r="F153" s="112"/>
      <c r="G153" s="112"/>
      <c r="H153" s="132"/>
      <c r="I153" s="132"/>
      <c r="J153" s="133"/>
    </row>
    <row r="154" spans="1:10" s="114" customFormat="1" ht="40.5">
      <c r="A154" s="328"/>
      <c r="B154" s="249" t="s">
        <v>442</v>
      </c>
      <c r="C154" s="192">
        <v>51260</v>
      </c>
      <c r="D154" s="192">
        <v>51260</v>
      </c>
      <c r="E154" s="258"/>
      <c r="F154" s="112"/>
      <c r="G154" s="112"/>
      <c r="H154" s="132"/>
      <c r="I154" s="132"/>
      <c r="J154" s="133"/>
    </row>
    <row r="155" spans="1:10" s="114" customFormat="1" ht="26.45" customHeight="1">
      <c r="A155" s="328"/>
      <c r="B155" s="249" t="s">
        <v>443</v>
      </c>
      <c r="C155" s="192">
        <v>52500</v>
      </c>
      <c r="D155" s="192">
        <v>52500</v>
      </c>
      <c r="E155" s="258"/>
      <c r="F155" s="112"/>
      <c r="G155" s="112"/>
      <c r="H155" s="132"/>
      <c r="I155" s="132"/>
      <c r="J155" s="133"/>
    </row>
    <row r="156" spans="1:10" s="114" customFormat="1" ht="49.9" customHeight="1">
      <c r="A156" s="328"/>
      <c r="B156" s="249" t="s">
        <v>444</v>
      </c>
      <c r="C156" s="192">
        <v>4000</v>
      </c>
      <c r="D156" s="192">
        <v>4000</v>
      </c>
      <c r="E156" s="258"/>
      <c r="F156" s="112"/>
      <c r="G156" s="112"/>
      <c r="H156" s="132"/>
      <c r="I156" s="132"/>
      <c r="J156" s="133"/>
    </row>
    <row r="157" spans="1:10" s="114" customFormat="1" ht="61.15" customHeight="1">
      <c r="A157" s="328"/>
      <c r="B157" s="249" t="s">
        <v>527</v>
      </c>
      <c r="C157" s="192">
        <v>5000</v>
      </c>
      <c r="D157" s="192">
        <v>5000</v>
      </c>
      <c r="E157" s="258"/>
      <c r="F157" s="112"/>
      <c r="G157" s="112"/>
      <c r="H157" s="132"/>
      <c r="I157" s="132"/>
      <c r="J157" s="133"/>
    </row>
    <row r="158" spans="1:10" s="114" customFormat="1" ht="91.15" customHeight="1">
      <c r="A158" s="328"/>
      <c r="B158" s="249" t="s">
        <v>705</v>
      </c>
      <c r="C158" s="192">
        <v>5000</v>
      </c>
      <c r="D158" s="192">
        <v>5000</v>
      </c>
      <c r="E158" s="258"/>
      <c r="F158" s="112"/>
      <c r="G158" s="112"/>
      <c r="H158" s="132"/>
      <c r="I158" s="132"/>
      <c r="J158" s="133"/>
    </row>
    <row r="159" spans="1:10" s="114" customFormat="1" ht="60" customHeight="1">
      <c r="A159" s="328"/>
      <c r="B159" s="249" t="s">
        <v>497</v>
      </c>
      <c r="C159" s="192">
        <v>7000</v>
      </c>
      <c r="D159" s="192">
        <v>7000</v>
      </c>
      <c r="E159" s="258"/>
      <c r="F159" s="112"/>
      <c r="G159" s="112"/>
      <c r="H159" s="132"/>
      <c r="I159" s="132"/>
      <c r="J159" s="133"/>
    </row>
    <row r="160" spans="1:10" s="114" customFormat="1" ht="56.45" customHeight="1">
      <c r="A160" s="328"/>
      <c r="B160" s="249" t="s">
        <v>498</v>
      </c>
      <c r="C160" s="192">
        <v>5000</v>
      </c>
      <c r="D160" s="192">
        <v>5000</v>
      </c>
      <c r="E160" s="258"/>
      <c r="F160" s="112"/>
      <c r="G160" s="112"/>
      <c r="H160" s="132"/>
      <c r="I160" s="132"/>
      <c r="J160" s="133"/>
    </row>
    <row r="161" spans="1:10" s="114" customFormat="1" ht="56.45" customHeight="1">
      <c r="A161" s="328"/>
      <c r="B161" s="249" t="s">
        <v>537</v>
      </c>
      <c r="C161" s="192">
        <v>15000</v>
      </c>
      <c r="D161" s="192"/>
      <c r="E161" s="258">
        <v>15000</v>
      </c>
      <c r="F161" s="112"/>
      <c r="G161" s="112"/>
      <c r="H161" s="132"/>
      <c r="I161" s="132"/>
      <c r="J161" s="133"/>
    </row>
    <row r="162" spans="1:10" s="114" customFormat="1" ht="56.45" customHeight="1">
      <c r="A162" s="328"/>
      <c r="B162" s="249" t="s">
        <v>569</v>
      </c>
      <c r="C162" s="192">
        <v>5000</v>
      </c>
      <c r="D162" s="192">
        <v>5000</v>
      </c>
      <c r="E162" s="258"/>
      <c r="F162" s="112"/>
      <c r="G162" s="112"/>
      <c r="H162" s="132"/>
      <c r="I162" s="132"/>
      <c r="J162" s="133"/>
    </row>
    <row r="163" spans="1:10" s="114" customFormat="1" ht="56.45" customHeight="1">
      <c r="A163" s="328"/>
      <c r="B163" s="249" t="s">
        <v>570</v>
      </c>
      <c r="C163" s="192">
        <v>5000</v>
      </c>
      <c r="D163" s="192">
        <v>5000</v>
      </c>
      <c r="E163" s="258"/>
      <c r="F163" s="112"/>
      <c r="G163" s="112"/>
      <c r="H163" s="132"/>
      <c r="I163" s="132"/>
      <c r="J163" s="133"/>
    </row>
    <row r="164" spans="1:10" s="114" customFormat="1" ht="66" customHeight="1">
      <c r="A164" s="328"/>
      <c r="B164" s="249" t="s">
        <v>571</v>
      </c>
      <c r="C164" s="192">
        <v>20000</v>
      </c>
      <c r="D164" s="192">
        <v>20000</v>
      </c>
      <c r="E164" s="258"/>
      <c r="F164" s="112"/>
      <c r="G164" s="112"/>
      <c r="H164" s="132"/>
      <c r="I164" s="132"/>
      <c r="J164" s="133"/>
    </row>
    <row r="165" spans="1:10" s="114" customFormat="1" ht="66" customHeight="1">
      <c r="A165" s="328"/>
      <c r="B165" s="249" t="s">
        <v>646</v>
      </c>
      <c r="C165" s="192">
        <v>10000</v>
      </c>
      <c r="D165" s="192">
        <v>10000</v>
      </c>
      <c r="E165" s="258"/>
      <c r="F165" s="112"/>
      <c r="G165" s="112"/>
      <c r="H165" s="132"/>
      <c r="I165" s="132"/>
      <c r="J165" s="133"/>
    </row>
    <row r="166" spans="1:10" s="114" customFormat="1" ht="66" customHeight="1">
      <c r="A166" s="328"/>
      <c r="B166" s="249" t="s">
        <v>724</v>
      </c>
      <c r="C166" s="192">
        <v>10000</v>
      </c>
      <c r="D166" s="192"/>
      <c r="E166" s="258">
        <v>10000</v>
      </c>
      <c r="F166" s="112"/>
      <c r="G166" s="112"/>
      <c r="H166" s="132"/>
      <c r="I166" s="132"/>
      <c r="J166" s="133"/>
    </row>
    <row r="167" spans="1:10" s="114" customFormat="1" ht="42.6" customHeight="1">
      <c r="A167" s="329"/>
      <c r="B167" s="244" t="s">
        <v>64</v>
      </c>
      <c r="C167" s="258">
        <f>SUM(C150:C166)</f>
        <v>516760</v>
      </c>
      <c r="D167" s="258">
        <f>SUM(D150:D166)</f>
        <v>491760</v>
      </c>
      <c r="E167" s="258">
        <f>SUM(E150:E166)</f>
        <v>25000</v>
      </c>
      <c r="F167" s="112"/>
      <c r="G167" s="112"/>
      <c r="H167" s="132"/>
      <c r="I167" s="132"/>
      <c r="J167" s="133"/>
    </row>
    <row r="168" spans="1:10" s="114" customFormat="1" ht="49.15" customHeight="1">
      <c r="A168" s="327" t="s">
        <v>445</v>
      </c>
      <c r="B168" s="249" t="s">
        <v>446</v>
      </c>
      <c r="C168" s="94">
        <v>140000</v>
      </c>
      <c r="D168" s="94">
        <v>140000</v>
      </c>
      <c r="E168" s="94"/>
      <c r="F168" s="112"/>
      <c r="G168" s="112"/>
      <c r="H168" s="132"/>
      <c r="I168" s="132"/>
      <c r="J168" s="133"/>
    </row>
    <row r="169" spans="1:10" s="114" customFormat="1" ht="45" customHeight="1">
      <c r="A169" s="329"/>
      <c r="B169" s="244" t="s">
        <v>64</v>
      </c>
      <c r="C169" s="258">
        <v>140000</v>
      </c>
      <c r="D169" s="258">
        <v>140000</v>
      </c>
      <c r="E169" s="258"/>
      <c r="F169" s="112"/>
      <c r="G169" s="112"/>
      <c r="H169" s="132"/>
      <c r="I169" s="132"/>
      <c r="J169" s="133"/>
    </row>
    <row r="170" spans="1:10" s="114" customFormat="1" ht="53.45" customHeight="1">
      <c r="A170" s="327" t="s">
        <v>460</v>
      </c>
      <c r="B170" s="111" t="s">
        <v>461</v>
      </c>
      <c r="C170" s="94">
        <v>88800</v>
      </c>
      <c r="D170" s="94">
        <v>88800</v>
      </c>
      <c r="E170" s="258"/>
      <c r="F170" s="112"/>
      <c r="G170" s="112"/>
      <c r="H170" s="132"/>
      <c r="I170" s="132"/>
      <c r="J170" s="133"/>
    </row>
    <row r="171" spans="1:10" s="114" customFormat="1" ht="107.45" customHeight="1">
      <c r="A171" s="328"/>
      <c r="B171" s="111" t="s">
        <v>706</v>
      </c>
      <c r="C171" s="94">
        <v>50243.08</v>
      </c>
      <c r="D171" s="94">
        <v>50243.08</v>
      </c>
      <c r="E171" s="94"/>
      <c r="F171" s="112"/>
      <c r="G171" s="112"/>
      <c r="H171" s="132"/>
      <c r="I171" s="132"/>
      <c r="J171" s="133"/>
    </row>
    <row r="172" spans="1:10" s="114" customFormat="1" ht="24" customHeight="1">
      <c r="A172" s="328"/>
      <c r="B172" s="111" t="s">
        <v>462</v>
      </c>
      <c r="C172" s="94">
        <v>26459</v>
      </c>
      <c r="D172" s="94">
        <v>26459</v>
      </c>
      <c r="E172" s="94"/>
      <c r="F172" s="112"/>
      <c r="G172" s="112"/>
      <c r="H172" s="132"/>
      <c r="I172" s="132"/>
      <c r="J172" s="133"/>
    </row>
    <row r="173" spans="1:10" s="114" customFormat="1" ht="23.45" customHeight="1">
      <c r="A173" s="328"/>
      <c r="B173" s="111" t="s">
        <v>463</v>
      </c>
      <c r="C173" s="94">
        <v>3000</v>
      </c>
      <c r="D173" s="94">
        <v>3000</v>
      </c>
      <c r="E173" s="94"/>
      <c r="F173" s="112"/>
      <c r="G173" s="112"/>
      <c r="H173" s="132"/>
      <c r="I173" s="132"/>
      <c r="J173" s="133"/>
    </row>
    <row r="174" spans="1:10" s="114" customFormat="1" ht="22.15" customHeight="1">
      <c r="A174" s="328"/>
      <c r="B174" s="111" t="s">
        <v>464</v>
      </c>
      <c r="C174" s="94">
        <v>13200</v>
      </c>
      <c r="D174" s="94">
        <v>13200</v>
      </c>
      <c r="E174" s="94"/>
      <c r="F174" s="112"/>
      <c r="G174" s="112"/>
      <c r="H174" s="132"/>
      <c r="I174" s="132"/>
      <c r="J174" s="133"/>
    </row>
    <row r="175" spans="1:10" s="114" customFormat="1" ht="117" customHeight="1">
      <c r="A175" s="328"/>
      <c r="B175" s="111" t="s">
        <v>538</v>
      </c>
      <c r="C175" s="94">
        <v>25400</v>
      </c>
      <c r="D175" s="94">
        <v>25400</v>
      </c>
      <c r="E175" s="94"/>
      <c r="F175" s="112"/>
      <c r="G175" s="112"/>
      <c r="H175" s="132"/>
      <c r="I175" s="132"/>
      <c r="J175" s="133"/>
    </row>
    <row r="176" spans="1:10" s="114" customFormat="1" ht="84" customHeight="1">
      <c r="A176" s="328"/>
      <c r="B176" s="111" t="s">
        <v>707</v>
      </c>
      <c r="C176" s="94">
        <v>5700</v>
      </c>
      <c r="D176" s="94">
        <v>5700</v>
      </c>
      <c r="E176" s="94"/>
      <c r="F176" s="112"/>
      <c r="G176" s="112"/>
      <c r="H176" s="132"/>
      <c r="I176" s="132"/>
      <c r="J176" s="133"/>
    </row>
    <row r="177" spans="1:10" s="114" customFormat="1" ht="70.150000000000006" customHeight="1">
      <c r="A177" s="328"/>
      <c r="B177" s="111" t="s">
        <v>708</v>
      </c>
      <c r="C177" s="94">
        <v>5000</v>
      </c>
      <c r="D177" s="94">
        <v>5000</v>
      </c>
      <c r="E177" s="94"/>
      <c r="F177" s="112"/>
      <c r="G177" s="112"/>
      <c r="H177" s="132"/>
      <c r="I177" s="132"/>
      <c r="J177" s="133"/>
    </row>
    <row r="178" spans="1:10" s="114" customFormat="1" ht="27" customHeight="1">
      <c r="A178" s="329"/>
      <c r="B178" s="259" t="s">
        <v>64</v>
      </c>
      <c r="C178" s="258">
        <f>C170+C171+C172+C173+C174+C175+C176+C177</f>
        <v>217802.08000000002</v>
      </c>
      <c r="D178" s="258">
        <f>D170+D171+D172+D173+D174+D175+D176+D177</f>
        <v>217802.08000000002</v>
      </c>
      <c r="E178" s="258">
        <f>E170+E171+E172+E173+E174+E175+E176+E177</f>
        <v>0</v>
      </c>
      <c r="F178" s="112"/>
      <c r="G178" s="112"/>
      <c r="H178" s="132"/>
      <c r="I178" s="132"/>
      <c r="J178" s="133"/>
    </row>
    <row r="179" spans="1:10" s="114" customFormat="1" ht="31.9" customHeight="1">
      <c r="A179" s="260" t="s">
        <v>244</v>
      </c>
      <c r="B179" s="261"/>
      <c r="C179" s="190">
        <f>C20+C149+C167+C169+C178</f>
        <v>5959892.04</v>
      </c>
      <c r="D179" s="190">
        <f>D20+D149+D167+D169+D178</f>
        <v>3544821.04</v>
      </c>
      <c r="E179" s="190">
        <f>E20+E149+E167+E169+E178</f>
        <v>2415071</v>
      </c>
      <c r="F179" s="112"/>
      <c r="G179" s="112"/>
      <c r="H179" s="132"/>
      <c r="I179" s="132"/>
      <c r="J179" s="133"/>
    </row>
    <row r="180" spans="1:10" s="114" customFormat="1">
      <c r="A180" s="104" t="s">
        <v>566</v>
      </c>
      <c r="B180" s="104"/>
      <c r="C180" s="117"/>
      <c r="D180" s="120" t="s">
        <v>567</v>
      </c>
      <c r="E180" s="112"/>
      <c r="F180" s="112"/>
      <c r="G180" s="113"/>
      <c r="H180" s="132"/>
      <c r="I180" s="133"/>
      <c r="J180" s="133"/>
    </row>
    <row r="181" spans="1:10" s="114" customFormat="1">
      <c r="A181" s="104"/>
      <c r="B181" s="117"/>
      <c r="C181" s="117"/>
      <c r="D181" s="117"/>
      <c r="E181" s="112"/>
      <c r="F181" s="112"/>
      <c r="G181" s="113"/>
      <c r="H181" s="134"/>
      <c r="I181" s="133"/>
      <c r="J181" s="133"/>
    </row>
    <row r="182" spans="1:10" s="114" customFormat="1">
      <c r="A182" s="104"/>
      <c r="B182" s="118"/>
      <c r="C182" s="119"/>
      <c r="D182" s="104"/>
      <c r="E182" s="120"/>
      <c r="F182" s="112"/>
      <c r="G182" s="112"/>
      <c r="H182" s="132"/>
      <c r="I182" s="132"/>
      <c r="J182" s="133"/>
    </row>
    <row r="183" spans="1:10">
      <c r="E183" s="117"/>
      <c r="F183" s="121"/>
      <c r="G183" s="121"/>
      <c r="H183" s="132"/>
      <c r="I183" s="132"/>
      <c r="J183" s="135"/>
    </row>
    <row r="184" spans="1:10">
      <c r="A184" s="118"/>
      <c r="C184" s="117"/>
      <c r="D184" s="117"/>
      <c r="E184" s="117"/>
      <c r="F184" s="121"/>
      <c r="G184" s="121"/>
      <c r="H184" s="132"/>
      <c r="I184" s="132"/>
      <c r="J184" s="135"/>
    </row>
    <row r="185" spans="1:10" s="114" customFormat="1">
      <c r="B185" s="104"/>
      <c r="C185" s="117"/>
      <c r="D185" s="117"/>
      <c r="E185" s="117"/>
      <c r="F185" s="122"/>
      <c r="G185" s="122"/>
      <c r="H185" s="132"/>
      <c r="I185" s="132"/>
      <c r="J185" s="133"/>
    </row>
    <row r="186" spans="1:10">
      <c r="C186" s="117"/>
      <c r="D186" s="117"/>
      <c r="E186" s="117"/>
      <c r="H186" s="135"/>
      <c r="I186" s="132"/>
      <c r="J186" s="135"/>
    </row>
    <row r="187" spans="1:10">
      <c r="B187" s="123"/>
      <c r="C187" s="124"/>
      <c r="D187" s="124"/>
      <c r="E187" s="124"/>
      <c r="H187" s="135"/>
      <c r="I187" s="132"/>
      <c r="J187" s="135"/>
    </row>
    <row r="188" spans="1:10">
      <c r="C188" s="117"/>
      <c r="D188" s="117"/>
      <c r="E188" s="117"/>
      <c r="H188" s="135"/>
      <c r="I188" s="132"/>
      <c r="J188" s="135"/>
    </row>
    <row r="189" spans="1:10">
      <c r="A189" s="123"/>
      <c r="C189" s="117"/>
      <c r="D189" s="117"/>
      <c r="E189" s="117"/>
      <c r="F189" s="98"/>
      <c r="H189" s="135"/>
      <c r="I189" s="132"/>
      <c r="J189" s="135"/>
    </row>
    <row r="190" spans="1:10">
      <c r="C190" s="117"/>
      <c r="D190" s="117"/>
      <c r="E190" s="117"/>
      <c r="H190" s="135"/>
      <c r="I190" s="132"/>
      <c r="J190" s="135"/>
    </row>
    <row r="191" spans="1:10">
      <c r="C191" s="117"/>
      <c r="D191" s="117"/>
      <c r="E191" s="117"/>
      <c r="H191" s="135"/>
      <c r="I191" s="132"/>
      <c r="J191" s="135"/>
    </row>
    <row r="192" spans="1:10">
      <c r="C192" s="117"/>
      <c r="D192" s="117"/>
      <c r="E192" s="117"/>
      <c r="H192" s="135"/>
      <c r="I192" s="132"/>
      <c r="J192" s="135"/>
    </row>
    <row r="193" spans="1:10">
      <c r="C193" s="117"/>
      <c r="D193" s="117"/>
      <c r="E193" s="117"/>
      <c r="H193" s="135"/>
      <c r="I193" s="132"/>
      <c r="J193" s="135"/>
    </row>
    <row r="194" spans="1:10" s="123" customFormat="1">
      <c r="A194" s="104"/>
      <c r="B194" s="104"/>
      <c r="C194" s="117"/>
      <c r="D194" s="117"/>
      <c r="E194" s="117"/>
    </row>
    <row r="195" spans="1:10">
      <c r="C195" s="117"/>
      <c r="D195" s="117"/>
      <c r="E195" s="117"/>
    </row>
    <row r="196" spans="1:10">
      <c r="C196" s="117"/>
      <c r="D196" s="117"/>
      <c r="E196" s="117"/>
    </row>
    <row r="197" spans="1:10">
      <c r="C197" s="117"/>
      <c r="D197" s="117"/>
      <c r="E197" s="117"/>
    </row>
    <row r="198" spans="1:10">
      <c r="C198" s="117"/>
      <c r="D198" s="117"/>
      <c r="E198" s="117"/>
    </row>
    <row r="199" spans="1:10">
      <c r="C199" s="117"/>
      <c r="D199" s="117"/>
      <c r="E199" s="117"/>
    </row>
    <row r="200" spans="1:10">
      <c r="C200" s="117"/>
      <c r="D200" s="117"/>
      <c r="E200" s="117"/>
    </row>
    <row r="201" spans="1:10">
      <c r="B201" s="125"/>
      <c r="C201" s="126"/>
      <c r="D201" s="126"/>
      <c r="E201" s="126"/>
    </row>
    <row r="203" spans="1:10">
      <c r="A203" s="125"/>
    </row>
    <row r="208" spans="1:10" s="125" customFormat="1">
      <c r="A208" s="104"/>
      <c r="B208" s="104"/>
      <c r="C208" s="104"/>
      <c r="D208" s="104"/>
      <c r="E208" s="104"/>
      <c r="F208" s="104"/>
      <c r="G208" s="104"/>
    </row>
  </sheetData>
  <mergeCells count="7">
    <mergeCell ref="A170:A178"/>
    <mergeCell ref="D2:E2"/>
    <mergeCell ref="A5:F5"/>
    <mergeCell ref="A9:A20"/>
    <mergeCell ref="A21:A149"/>
    <mergeCell ref="A150:A167"/>
    <mergeCell ref="A168:A169"/>
  </mergeCells>
  <phoneticPr fontId="2" type="noConversion"/>
  <pageMargins left="0.7" right="0.7" top="0.75" bottom="0.75" header="0.3" footer="0.3"/>
  <pageSetup paperSize="9" scale="56" orientation="portrait" r:id="rId1"/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43"/>
  <sheetViews>
    <sheetView view="pageBreakPreview" topLeftCell="A7" zoomScale="74" zoomScaleNormal="75" zoomScaleSheetLayoutView="74" workbookViewId="0">
      <selection activeCell="E8" sqref="E8:E9"/>
    </sheetView>
  </sheetViews>
  <sheetFormatPr defaultColWidth="10.6640625" defaultRowHeight="18.75"/>
  <cols>
    <col min="1" max="1" width="31.33203125" style="104" customWidth="1"/>
    <col min="2" max="2" width="24.33203125" style="104" customWidth="1"/>
    <col min="3" max="3" width="22.83203125" style="104" customWidth="1"/>
    <col min="4" max="4" width="20.83203125" style="104" customWidth="1"/>
    <col min="5" max="5" width="25.83203125" style="104" customWidth="1"/>
    <col min="6" max="7" width="21.33203125" style="104" customWidth="1"/>
    <col min="8" max="8" width="22.1640625" style="104" customWidth="1"/>
    <col min="9" max="9" width="19.6640625" style="104" hidden="1" customWidth="1"/>
    <col min="10" max="10" width="19.1640625" style="104" customWidth="1"/>
    <col min="11" max="11" width="20" style="104" customWidth="1"/>
    <col min="12" max="13" width="11.5" style="104" bestFit="1" customWidth="1"/>
    <col min="14" max="16384" width="10.6640625" style="104"/>
  </cols>
  <sheetData>
    <row r="1" spans="1:45" s="98" customFormat="1" ht="20.25" customHeight="1">
      <c r="A1" s="97"/>
      <c r="B1" s="97"/>
      <c r="C1" s="97"/>
      <c r="D1" s="97"/>
      <c r="E1" s="97"/>
      <c r="F1" s="97"/>
      <c r="G1" s="97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s="98" customFormat="1" ht="108.6" customHeight="1">
      <c r="A2" s="100"/>
      <c r="B2" s="100"/>
      <c r="C2" s="100"/>
      <c r="D2" s="100"/>
      <c r="E2" s="100"/>
      <c r="F2" s="330" t="s">
        <v>740</v>
      </c>
      <c r="G2" s="331"/>
      <c r="H2" s="187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</row>
    <row r="3" spans="1:45" s="98" customFormat="1" ht="18" customHeight="1">
      <c r="A3" s="100"/>
      <c r="B3" s="100"/>
      <c r="C3" s="100"/>
      <c r="D3" s="100"/>
      <c r="E3" s="100"/>
      <c r="F3" s="331"/>
      <c r="G3" s="331"/>
      <c r="H3" s="101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</row>
    <row r="4" spans="1:45" s="98" customFormat="1" ht="18" customHeight="1">
      <c r="A4" s="100"/>
      <c r="B4" s="100"/>
      <c r="C4" s="100"/>
      <c r="D4" s="100"/>
      <c r="E4" s="100"/>
      <c r="F4" s="100"/>
      <c r="G4" s="100"/>
      <c r="H4" s="87"/>
      <c r="I4" s="87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</row>
    <row r="5" spans="1:45" s="98" customFormat="1" ht="60.75" customHeight="1">
      <c r="A5" s="332" t="s">
        <v>283</v>
      </c>
      <c r="B5" s="332"/>
      <c r="C5" s="332"/>
      <c r="D5" s="332"/>
      <c r="E5" s="332"/>
      <c r="F5" s="332"/>
      <c r="G5" s="332"/>
      <c r="H5" s="332"/>
      <c r="I5" s="332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</row>
    <row r="6" spans="1:45" ht="16.5" customHeight="1">
      <c r="A6" s="102"/>
      <c r="B6" s="102"/>
      <c r="C6" s="102"/>
      <c r="D6" s="102"/>
      <c r="E6" s="102"/>
      <c r="F6" s="102"/>
      <c r="G6" s="102"/>
      <c r="H6" s="102" t="s">
        <v>59</v>
      </c>
      <c r="I6" s="103"/>
    </row>
    <row r="7" spans="1:45" ht="54.75" customHeight="1">
      <c r="A7" s="337" t="s">
        <v>237</v>
      </c>
      <c r="B7" s="340" t="s">
        <v>6</v>
      </c>
      <c r="C7" s="341"/>
      <c r="D7" s="341"/>
      <c r="E7" s="342"/>
      <c r="F7" s="342"/>
      <c r="G7" s="342"/>
      <c r="H7" s="343"/>
      <c r="I7" s="103"/>
    </row>
    <row r="8" spans="1:45" ht="44.45" customHeight="1">
      <c r="A8" s="338"/>
      <c r="B8" s="337" t="s">
        <v>166</v>
      </c>
      <c r="C8" s="340" t="s">
        <v>238</v>
      </c>
      <c r="D8" s="345"/>
      <c r="E8" s="337" t="s">
        <v>273</v>
      </c>
      <c r="F8" s="340" t="s">
        <v>238</v>
      </c>
      <c r="G8" s="345"/>
      <c r="H8" s="346" t="s">
        <v>9</v>
      </c>
      <c r="I8" s="103"/>
    </row>
    <row r="9" spans="1:45" ht="165.6" customHeight="1">
      <c r="A9" s="339"/>
      <c r="B9" s="344"/>
      <c r="C9" s="106" t="s">
        <v>239</v>
      </c>
      <c r="D9" s="106" t="s">
        <v>240</v>
      </c>
      <c r="E9" s="344"/>
      <c r="F9" s="105" t="s">
        <v>241</v>
      </c>
      <c r="G9" s="105" t="s">
        <v>242</v>
      </c>
      <c r="H9" s="347"/>
      <c r="I9" s="103"/>
    </row>
    <row r="10" spans="1:45" ht="18" customHeight="1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  <c r="H10" s="107">
        <v>9</v>
      </c>
      <c r="I10" s="103"/>
    </row>
    <row r="11" spans="1:45" ht="36.75" customHeight="1">
      <c r="A11" s="108" t="s">
        <v>243</v>
      </c>
      <c r="B11" s="109">
        <v>385494</v>
      </c>
      <c r="C11" s="109"/>
      <c r="D11" s="109">
        <v>385494</v>
      </c>
      <c r="E11" s="109">
        <v>4337900</v>
      </c>
      <c r="F11" s="109">
        <v>3553600</v>
      </c>
      <c r="G11" s="109">
        <v>784300</v>
      </c>
      <c r="H11" s="190">
        <f>B11+E11</f>
        <v>4723394</v>
      </c>
      <c r="I11" s="110"/>
    </row>
    <row r="12" spans="1:45" s="114" customFormat="1" ht="37.5">
      <c r="A12" s="111" t="s">
        <v>123</v>
      </c>
      <c r="B12" s="189">
        <v>204200</v>
      </c>
      <c r="C12" s="189"/>
      <c r="D12" s="189">
        <v>204200</v>
      </c>
      <c r="E12" s="94">
        <v>1291600</v>
      </c>
      <c r="F12" s="94">
        <v>961300</v>
      </c>
      <c r="G12" s="94">
        <v>318300</v>
      </c>
      <c r="H12" s="190">
        <f>B12+E12</f>
        <v>1495800</v>
      </c>
      <c r="I12" s="112"/>
      <c r="J12" s="132"/>
      <c r="K12" s="132"/>
      <c r="L12" s="133"/>
    </row>
    <row r="13" spans="1:45" s="114" customFormat="1">
      <c r="A13" s="188" t="s">
        <v>251</v>
      </c>
      <c r="B13" s="189">
        <v>15790900</v>
      </c>
      <c r="C13" s="189">
        <v>13684925</v>
      </c>
      <c r="D13" s="189">
        <v>2105975</v>
      </c>
      <c r="E13" s="94">
        <v>2046900</v>
      </c>
      <c r="F13" s="94"/>
      <c r="G13" s="94"/>
      <c r="H13" s="190">
        <f>B13+E13</f>
        <v>17837800</v>
      </c>
      <c r="I13" s="112"/>
      <c r="J13" s="132"/>
      <c r="K13" s="132"/>
      <c r="L13" s="133"/>
    </row>
    <row r="14" spans="1:45" s="114" customFormat="1">
      <c r="A14" s="115" t="s">
        <v>244</v>
      </c>
      <c r="B14" s="116">
        <f>B11+B12+B13</f>
        <v>16380594</v>
      </c>
      <c r="C14" s="116">
        <f t="shared" ref="C14:H14" si="0">C11+C12+C13</f>
        <v>13684925</v>
      </c>
      <c r="D14" s="116">
        <f t="shared" si="0"/>
        <v>2695669</v>
      </c>
      <c r="E14" s="116">
        <f t="shared" si="0"/>
        <v>7676400</v>
      </c>
      <c r="F14" s="116">
        <f t="shared" si="0"/>
        <v>4514900</v>
      </c>
      <c r="G14" s="116">
        <f t="shared" si="0"/>
        <v>1102600</v>
      </c>
      <c r="H14" s="116">
        <f t="shared" si="0"/>
        <v>24056994</v>
      </c>
      <c r="I14" s="112"/>
      <c r="J14" s="132"/>
      <c r="K14" s="132"/>
      <c r="L14" s="133"/>
    </row>
    <row r="15" spans="1:45" s="114" customFormat="1">
      <c r="A15" s="104"/>
      <c r="B15" s="117"/>
      <c r="C15" s="117"/>
      <c r="D15" s="117"/>
      <c r="E15" s="302"/>
      <c r="F15" s="117"/>
      <c r="G15" s="117"/>
      <c r="H15" s="117"/>
      <c r="I15" s="112"/>
      <c r="J15" s="132"/>
      <c r="K15" s="133"/>
      <c r="L15" s="133"/>
    </row>
    <row r="16" spans="1:45" s="114" customFormat="1">
      <c r="A16" s="104"/>
      <c r="B16" s="117"/>
      <c r="C16" s="117"/>
      <c r="D16" s="117"/>
      <c r="E16" s="302"/>
      <c r="F16" s="117"/>
      <c r="G16" s="117"/>
      <c r="H16" s="117"/>
      <c r="I16" s="112"/>
      <c r="J16" s="134"/>
      <c r="K16" s="133"/>
      <c r="L16" s="133"/>
    </row>
    <row r="17" spans="1:12" s="114" customFormat="1">
      <c r="A17" s="104"/>
      <c r="B17" s="118"/>
      <c r="C17" s="118"/>
      <c r="D17" s="118"/>
      <c r="E17" s="119"/>
      <c r="F17" s="119"/>
      <c r="G17" s="119"/>
      <c r="H17" s="104"/>
      <c r="I17" s="112"/>
      <c r="J17" s="132"/>
      <c r="K17" s="132"/>
      <c r="L17" s="133"/>
    </row>
    <row r="18" spans="1:12">
      <c r="A18" s="104" t="s">
        <v>566</v>
      </c>
      <c r="E18" s="117"/>
      <c r="F18" s="117"/>
      <c r="G18" s="117"/>
      <c r="H18" s="120" t="s">
        <v>567</v>
      </c>
      <c r="I18" s="121"/>
      <c r="J18" s="132"/>
      <c r="K18" s="132"/>
      <c r="L18" s="135"/>
    </row>
    <row r="19" spans="1:12">
      <c r="A19" s="118"/>
      <c r="E19" s="117"/>
      <c r="F19" s="117"/>
      <c r="G19" s="117"/>
      <c r="H19" s="117"/>
      <c r="I19" s="121"/>
      <c r="J19" s="132"/>
      <c r="K19" s="132"/>
      <c r="L19" s="135"/>
    </row>
    <row r="20" spans="1:12" s="114" customFormat="1">
      <c r="B20" s="104"/>
      <c r="C20" s="104"/>
      <c r="D20" s="104"/>
      <c r="E20" s="117"/>
      <c r="F20" s="117"/>
      <c r="G20" s="117"/>
      <c r="H20" s="117"/>
      <c r="I20" s="122"/>
      <c r="J20" s="132"/>
      <c r="K20" s="132"/>
      <c r="L20" s="133"/>
    </row>
    <row r="21" spans="1:12">
      <c r="E21" s="117"/>
      <c r="F21" s="117"/>
      <c r="G21" s="117"/>
      <c r="H21" s="117"/>
      <c r="J21" s="135"/>
      <c r="K21" s="132"/>
      <c r="L21" s="135"/>
    </row>
    <row r="22" spans="1:12">
      <c r="B22" s="123"/>
      <c r="C22" s="123"/>
      <c r="D22" s="123"/>
      <c r="E22" s="124"/>
      <c r="F22" s="124"/>
      <c r="G22" s="124"/>
      <c r="H22" s="124"/>
      <c r="J22" s="135"/>
      <c r="K22" s="132"/>
      <c r="L22" s="135"/>
    </row>
    <row r="23" spans="1:12">
      <c r="E23" s="117"/>
      <c r="F23" s="117"/>
      <c r="G23" s="117"/>
      <c r="H23" s="117"/>
      <c r="J23" s="135"/>
      <c r="K23" s="132"/>
      <c r="L23" s="135"/>
    </row>
    <row r="24" spans="1:12">
      <c r="A24" s="123"/>
      <c r="E24" s="117"/>
      <c r="F24" s="117"/>
      <c r="G24" s="117"/>
      <c r="H24" s="117"/>
      <c r="I24" s="98"/>
      <c r="J24" s="135"/>
      <c r="K24" s="132"/>
      <c r="L24" s="135"/>
    </row>
    <row r="25" spans="1:12">
      <c r="E25" s="117"/>
      <c r="F25" s="117"/>
      <c r="G25" s="117"/>
      <c r="H25" s="117"/>
      <c r="J25" s="135"/>
      <c r="K25" s="132"/>
      <c r="L25" s="135"/>
    </row>
    <row r="26" spans="1:12">
      <c r="E26" s="117"/>
      <c r="F26" s="117"/>
      <c r="G26" s="117"/>
      <c r="H26" s="117"/>
      <c r="J26" s="135"/>
      <c r="K26" s="132"/>
      <c r="L26" s="135"/>
    </row>
    <row r="27" spans="1:12">
      <c r="E27" s="117"/>
      <c r="F27" s="117"/>
      <c r="G27" s="117"/>
      <c r="H27" s="117"/>
      <c r="J27" s="135"/>
      <c r="K27" s="132"/>
      <c r="L27" s="135"/>
    </row>
    <row r="28" spans="1:12">
      <c r="E28" s="117"/>
      <c r="F28" s="117"/>
      <c r="G28" s="117"/>
      <c r="H28" s="117"/>
      <c r="J28" s="135"/>
      <c r="K28" s="132"/>
      <c r="L28" s="135"/>
    </row>
    <row r="29" spans="1:12" s="123" customFormat="1">
      <c r="A29" s="104"/>
      <c r="B29" s="104"/>
      <c r="C29" s="104"/>
      <c r="D29" s="104"/>
      <c r="E29" s="117"/>
      <c r="F29" s="117"/>
      <c r="G29" s="117"/>
      <c r="H29" s="117"/>
    </row>
    <row r="30" spans="1:12">
      <c r="E30" s="117"/>
      <c r="F30" s="117"/>
      <c r="G30" s="117"/>
      <c r="H30" s="117"/>
    </row>
    <row r="31" spans="1:12">
      <c r="E31" s="117"/>
      <c r="F31" s="117"/>
      <c r="G31" s="117"/>
      <c r="H31" s="117"/>
    </row>
    <row r="32" spans="1:12">
      <c r="E32" s="117"/>
      <c r="F32" s="117"/>
      <c r="G32" s="117"/>
      <c r="H32" s="117"/>
    </row>
    <row r="33" spans="1:9">
      <c r="E33" s="117"/>
      <c r="F33" s="117"/>
      <c r="G33" s="117"/>
      <c r="H33" s="117"/>
    </row>
    <row r="34" spans="1:9">
      <c r="E34" s="117"/>
      <c r="F34" s="117"/>
      <c r="G34" s="117"/>
      <c r="H34" s="117"/>
    </row>
    <row r="35" spans="1:9">
      <c r="E35" s="117"/>
      <c r="F35" s="117"/>
      <c r="G35" s="117"/>
      <c r="H35" s="117"/>
    </row>
    <row r="36" spans="1:9">
      <c r="B36" s="125"/>
      <c r="C36" s="125"/>
      <c r="D36" s="125"/>
      <c r="E36" s="126"/>
      <c r="F36" s="126"/>
      <c r="G36" s="126"/>
      <c r="H36" s="126"/>
    </row>
    <row r="38" spans="1:9">
      <c r="A38" s="125"/>
    </row>
    <row r="43" spans="1:9" s="125" customFormat="1">
      <c r="A43" s="104"/>
      <c r="B43" s="104"/>
      <c r="C43" s="104"/>
      <c r="D43" s="104"/>
      <c r="E43" s="104"/>
      <c r="F43" s="104"/>
      <c r="G43" s="104"/>
      <c r="H43" s="104"/>
      <c r="I43" s="104"/>
    </row>
  </sheetData>
  <mergeCells count="9">
    <mergeCell ref="F2:G3"/>
    <mergeCell ref="A5:I5"/>
    <mergeCell ref="A7:A9"/>
    <mergeCell ref="B7:H7"/>
    <mergeCell ref="B8:B9"/>
    <mergeCell ref="C8:D8"/>
    <mergeCell ref="E8:E9"/>
    <mergeCell ref="F8:G8"/>
    <mergeCell ref="H8:H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view="pageBreakPreview" topLeftCell="B19" zoomScaleSheetLayoutView="100" workbookViewId="0">
      <selection activeCell="C3" sqref="C3:F3"/>
    </sheetView>
  </sheetViews>
  <sheetFormatPr defaultColWidth="9.1640625" defaultRowHeight="12.75" customHeight="1"/>
  <cols>
    <col min="1" max="1" width="13.83203125" style="1" customWidth="1"/>
    <col min="2" max="2" width="74.33203125" style="1" customWidth="1"/>
    <col min="3" max="3" width="16.33203125" style="1" customWidth="1"/>
    <col min="4" max="4" width="19.83203125" style="1" customWidth="1"/>
    <col min="5" max="6" width="16.33203125" style="1" customWidth="1"/>
    <col min="7" max="12" width="9.1640625" style="1" customWidth="1"/>
    <col min="13" max="16384" width="9.1640625" style="2"/>
  </cols>
  <sheetData>
    <row r="1" spans="1:13" s="34" customFormat="1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78.75" customHeight="1">
      <c r="C3" s="349" t="s">
        <v>739</v>
      </c>
      <c r="D3" s="349"/>
      <c r="E3" s="349"/>
      <c r="F3" s="349"/>
      <c r="M3" s="1"/>
    </row>
    <row r="4" spans="1:13" ht="36" customHeight="1">
      <c r="A4" s="351" t="s">
        <v>236</v>
      </c>
      <c r="B4" s="351"/>
      <c r="C4" s="351"/>
      <c r="D4" s="351"/>
      <c r="E4" s="351"/>
      <c r="F4" s="351"/>
    </row>
    <row r="5" spans="1:13" ht="12.75" customHeight="1">
      <c r="A5" s="348"/>
      <c r="B5" s="348"/>
      <c r="C5" s="348"/>
      <c r="D5" s="348"/>
      <c r="E5" s="348"/>
      <c r="F5" s="39" t="s">
        <v>59</v>
      </c>
    </row>
    <row r="6" spans="1:13" s="26" customFormat="1" ht="24.75" customHeight="1">
      <c r="A6" s="350" t="s">
        <v>0</v>
      </c>
      <c r="B6" s="350" t="s">
        <v>1</v>
      </c>
      <c r="C6" s="350" t="s">
        <v>9</v>
      </c>
      <c r="D6" s="350" t="s">
        <v>6</v>
      </c>
      <c r="E6" s="350" t="s">
        <v>7</v>
      </c>
      <c r="F6" s="350"/>
      <c r="G6" s="25"/>
      <c r="H6" s="25"/>
      <c r="I6" s="25"/>
      <c r="J6" s="25"/>
      <c r="K6" s="25"/>
      <c r="L6" s="25"/>
    </row>
    <row r="7" spans="1:13" s="26" customFormat="1" ht="38.25" customHeight="1">
      <c r="A7" s="350"/>
      <c r="B7" s="350"/>
      <c r="C7" s="350"/>
      <c r="D7" s="350"/>
      <c r="E7" s="38" t="s">
        <v>9</v>
      </c>
      <c r="F7" s="37" t="s">
        <v>23</v>
      </c>
      <c r="G7" s="25"/>
      <c r="H7" s="25"/>
      <c r="I7" s="25"/>
      <c r="J7" s="25"/>
      <c r="K7" s="25"/>
      <c r="L7" s="25"/>
    </row>
    <row r="8" spans="1:13" s="27" customFormat="1" ht="26.25" customHeight="1">
      <c r="A8" s="52">
        <v>200000</v>
      </c>
      <c r="B8" s="266" t="s">
        <v>30</v>
      </c>
      <c r="C8" s="267">
        <f>D8+E8</f>
        <v>6883743.9899999984</v>
      </c>
      <c r="D8" s="303">
        <v>-26784861.710000005</v>
      </c>
      <c r="E8" s="303">
        <v>33668605.700000003</v>
      </c>
      <c r="F8" s="303">
        <v>33636605.700000003</v>
      </c>
      <c r="G8" s="1"/>
      <c r="H8" s="1"/>
      <c r="I8" s="1"/>
      <c r="J8" s="1"/>
      <c r="K8" s="1"/>
      <c r="L8" s="1"/>
    </row>
    <row r="9" spans="1:13" s="27" customFormat="1" ht="48" customHeight="1">
      <c r="A9" s="53">
        <v>206000</v>
      </c>
      <c r="B9" s="268" t="s">
        <v>341</v>
      </c>
      <c r="C9" s="269"/>
      <c r="D9" s="270"/>
      <c r="E9" s="270"/>
      <c r="F9" s="270"/>
      <c r="G9" s="1"/>
      <c r="H9" s="1"/>
      <c r="I9" s="1"/>
      <c r="J9" s="1"/>
      <c r="K9" s="1"/>
      <c r="L9" s="1"/>
    </row>
    <row r="10" spans="1:13" s="27" customFormat="1" ht="29.45" customHeight="1">
      <c r="A10" s="54">
        <v>206110</v>
      </c>
      <c r="B10" s="271" t="s">
        <v>288</v>
      </c>
      <c r="C10" s="270">
        <v>2500000</v>
      </c>
      <c r="D10" s="270"/>
      <c r="E10" s="270">
        <v>2500000</v>
      </c>
      <c r="F10" s="270">
        <v>2500000</v>
      </c>
      <c r="G10" s="1"/>
      <c r="H10" s="1"/>
      <c r="I10" s="1"/>
      <c r="J10" s="1"/>
      <c r="K10" s="1"/>
      <c r="L10" s="1"/>
    </row>
    <row r="11" spans="1:13" s="27" customFormat="1" ht="31.9" customHeight="1">
      <c r="A11" s="54">
        <v>206210</v>
      </c>
      <c r="B11" s="271" t="s">
        <v>289</v>
      </c>
      <c r="C11" s="270">
        <v>-2500000</v>
      </c>
      <c r="D11" s="270"/>
      <c r="E11" s="270">
        <v>-2500000</v>
      </c>
      <c r="F11" s="270">
        <v>-2500000</v>
      </c>
      <c r="G11" s="1"/>
      <c r="H11" s="1"/>
      <c r="I11" s="1"/>
      <c r="J11" s="1"/>
      <c r="K11" s="1"/>
      <c r="L11" s="1"/>
    </row>
    <row r="12" spans="1:13" s="27" customFormat="1" ht="29.45" customHeight="1">
      <c r="A12" s="53">
        <v>208000</v>
      </c>
      <c r="B12" s="268" t="s">
        <v>31</v>
      </c>
      <c r="C12" s="267">
        <f>D12+E12</f>
        <v>6883743.9899999984</v>
      </c>
      <c r="D12" s="303">
        <v>-26784861.710000005</v>
      </c>
      <c r="E12" s="303">
        <v>33668605.700000003</v>
      </c>
      <c r="F12" s="303">
        <v>33636605.700000003</v>
      </c>
      <c r="G12" s="1"/>
      <c r="H12" s="1"/>
      <c r="I12" s="1"/>
      <c r="J12" s="1"/>
      <c r="K12" s="1"/>
      <c r="L12" s="1"/>
    </row>
    <row r="13" spans="1:13" s="27" customFormat="1" ht="27.6" customHeight="1">
      <c r="A13" s="54">
        <v>208100</v>
      </c>
      <c r="B13" s="271" t="s">
        <v>342</v>
      </c>
      <c r="C13" s="270">
        <f>D13+E13</f>
        <v>7370909.9100000001</v>
      </c>
      <c r="D13" s="270">
        <v>3845411.48</v>
      </c>
      <c r="E13" s="270">
        <v>3525498.43</v>
      </c>
      <c r="F13" s="270">
        <v>3395272.84</v>
      </c>
      <c r="G13" s="1"/>
      <c r="H13" s="1"/>
      <c r="I13" s="1"/>
      <c r="J13" s="1"/>
      <c r="K13" s="1"/>
      <c r="L13" s="1"/>
    </row>
    <row r="14" spans="1:13" s="27" customFormat="1" ht="34.9" customHeight="1">
      <c r="A14" s="54">
        <v>208200</v>
      </c>
      <c r="B14" s="271" t="s">
        <v>343</v>
      </c>
      <c r="C14" s="270">
        <f>D14+E14</f>
        <v>487165.92</v>
      </c>
      <c r="D14" s="270">
        <v>221826.74</v>
      </c>
      <c r="E14" s="270">
        <v>265339.18</v>
      </c>
      <c r="F14" s="270">
        <v>167113.59</v>
      </c>
      <c r="G14" s="1"/>
      <c r="H14" s="1"/>
      <c r="I14" s="1"/>
      <c r="J14" s="1"/>
      <c r="K14" s="1"/>
      <c r="L14" s="1"/>
    </row>
    <row r="15" spans="1:13" s="29" customFormat="1" ht="45.6" customHeight="1">
      <c r="A15" s="54">
        <v>208400</v>
      </c>
      <c r="B15" s="271" t="s">
        <v>32</v>
      </c>
      <c r="C15" s="269" t="s">
        <v>285</v>
      </c>
      <c r="D15" s="303">
        <v>-30408446.450000003</v>
      </c>
      <c r="E15" s="303">
        <v>30408446.450000003</v>
      </c>
      <c r="F15" s="303">
        <v>30408446.450000003</v>
      </c>
      <c r="G15" s="28"/>
      <c r="H15" s="28"/>
      <c r="I15" s="28"/>
      <c r="J15" s="28"/>
      <c r="K15" s="28"/>
      <c r="L15" s="28"/>
    </row>
    <row r="16" spans="1:13" s="29" customFormat="1" ht="27" customHeight="1">
      <c r="A16" s="54"/>
      <c r="B16" s="272" t="s">
        <v>33</v>
      </c>
      <c r="C16" s="267">
        <f>D16+E16</f>
        <v>6883743.9899999984</v>
      </c>
      <c r="D16" s="303">
        <v>-26784861.710000005</v>
      </c>
      <c r="E16" s="303">
        <v>33668605.700000003</v>
      </c>
      <c r="F16" s="303">
        <v>33636605.700000003</v>
      </c>
      <c r="G16" s="28"/>
      <c r="H16" s="28"/>
      <c r="I16" s="28"/>
      <c r="J16" s="28"/>
      <c r="K16" s="28"/>
      <c r="L16" s="28"/>
    </row>
    <row r="17" spans="1:12" s="29" customFormat="1" ht="27.6" customHeight="1">
      <c r="A17" s="55">
        <v>600000</v>
      </c>
      <c r="B17" s="266" t="s">
        <v>2</v>
      </c>
      <c r="C17" s="267">
        <f>D17+E17</f>
        <v>6883743.9899999984</v>
      </c>
      <c r="D17" s="303">
        <v>-26784861.710000005</v>
      </c>
      <c r="E17" s="303">
        <v>33668605.700000003</v>
      </c>
      <c r="F17" s="303">
        <v>33636605.700000003</v>
      </c>
      <c r="G17" s="28"/>
      <c r="H17" s="28"/>
      <c r="I17" s="28"/>
      <c r="J17" s="28"/>
      <c r="K17" s="28"/>
      <c r="L17" s="28"/>
    </row>
    <row r="18" spans="1:12" s="29" customFormat="1" ht="49.9" customHeight="1">
      <c r="A18" s="53">
        <v>601000</v>
      </c>
      <c r="B18" s="268" t="s">
        <v>341</v>
      </c>
      <c r="C18" s="269"/>
      <c r="D18" s="273"/>
      <c r="E18" s="273"/>
      <c r="F18" s="273"/>
      <c r="G18" s="28"/>
      <c r="H18" s="28"/>
      <c r="I18" s="28"/>
      <c r="J18" s="28"/>
      <c r="K18" s="28"/>
      <c r="L18" s="28"/>
    </row>
    <row r="19" spans="1:12" s="29" customFormat="1" ht="31.15" customHeight="1">
      <c r="A19" s="54">
        <v>601110</v>
      </c>
      <c r="B19" s="271" t="s">
        <v>288</v>
      </c>
      <c r="C19" s="270">
        <v>2500000</v>
      </c>
      <c r="D19" s="270"/>
      <c r="E19" s="270">
        <v>2500000</v>
      </c>
      <c r="F19" s="270">
        <v>2500000</v>
      </c>
      <c r="G19" s="28"/>
      <c r="H19" s="28"/>
      <c r="I19" s="28"/>
      <c r="J19" s="28"/>
      <c r="K19" s="28"/>
      <c r="L19" s="28"/>
    </row>
    <row r="20" spans="1:12" s="29" customFormat="1" ht="36" customHeight="1">
      <c r="A20" s="54">
        <v>601210</v>
      </c>
      <c r="B20" s="271" t="s">
        <v>289</v>
      </c>
      <c r="C20" s="270">
        <v>-2500000</v>
      </c>
      <c r="D20" s="270"/>
      <c r="E20" s="270">
        <v>-2500000</v>
      </c>
      <c r="F20" s="270">
        <v>-2500000</v>
      </c>
      <c r="G20" s="28"/>
      <c r="H20" s="28"/>
      <c r="I20" s="28"/>
      <c r="J20" s="28"/>
      <c r="K20" s="28"/>
      <c r="L20" s="28"/>
    </row>
    <row r="21" spans="1:12" s="29" customFormat="1" ht="40.5" customHeight="1">
      <c r="A21" s="53">
        <v>602000</v>
      </c>
      <c r="B21" s="268" t="s">
        <v>3</v>
      </c>
      <c r="C21" s="267">
        <f>D21+E21</f>
        <v>6883743.9899999984</v>
      </c>
      <c r="D21" s="303">
        <v>-26784861.710000005</v>
      </c>
      <c r="E21" s="303">
        <v>33668605.700000003</v>
      </c>
      <c r="F21" s="303">
        <v>33636605.700000003</v>
      </c>
      <c r="G21" s="28"/>
      <c r="H21" s="28"/>
      <c r="I21" s="28"/>
      <c r="J21" s="28"/>
      <c r="K21" s="28"/>
      <c r="L21" s="28"/>
    </row>
    <row r="22" spans="1:12" ht="49.15" customHeight="1">
      <c r="A22" s="54">
        <v>602100</v>
      </c>
      <c r="B22" s="271" t="s">
        <v>342</v>
      </c>
      <c r="C22" s="270">
        <f>D22+E22</f>
        <v>7370909.9100000001</v>
      </c>
      <c r="D22" s="270">
        <v>3845411.48</v>
      </c>
      <c r="E22" s="270">
        <v>3525498.43</v>
      </c>
      <c r="F22" s="270">
        <v>3395272.84</v>
      </c>
    </row>
    <row r="23" spans="1:12" ht="37.15" customHeight="1">
      <c r="A23" s="54">
        <v>602200</v>
      </c>
      <c r="B23" s="271" t="s">
        <v>343</v>
      </c>
      <c r="C23" s="270">
        <f>D23+E23</f>
        <v>487165.92</v>
      </c>
      <c r="D23" s="270">
        <v>221826.74</v>
      </c>
      <c r="E23" s="270">
        <v>265339.18</v>
      </c>
      <c r="F23" s="270">
        <v>167113.59</v>
      </c>
    </row>
    <row r="24" spans="1:12" ht="54.6" customHeight="1">
      <c r="A24" s="54">
        <v>602400</v>
      </c>
      <c r="B24" s="271" t="s">
        <v>32</v>
      </c>
      <c r="C24" s="269" t="s">
        <v>285</v>
      </c>
      <c r="D24" s="303">
        <v>-30408446.450000003</v>
      </c>
      <c r="E24" s="303">
        <v>30408446.450000003</v>
      </c>
      <c r="F24" s="303">
        <v>30408446.450000003</v>
      </c>
    </row>
    <row r="25" spans="1:12" ht="38.450000000000003" customHeight="1">
      <c r="A25" s="54"/>
      <c r="B25" s="266" t="s">
        <v>34</v>
      </c>
      <c r="C25" s="267">
        <f>D25+E25</f>
        <v>6883743.9899999984</v>
      </c>
      <c r="D25" s="303">
        <v>-26784861.710000005</v>
      </c>
      <c r="E25" s="303">
        <v>33668605.700000003</v>
      </c>
      <c r="F25" s="303">
        <v>33636605.700000003</v>
      </c>
    </row>
    <row r="28" spans="1:12" ht="18" customHeight="1">
      <c r="B28" s="193" t="s">
        <v>566</v>
      </c>
      <c r="C28" s="193"/>
      <c r="D28" s="193"/>
      <c r="E28" s="193" t="s">
        <v>567</v>
      </c>
    </row>
  </sheetData>
  <mergeCells count="8">
    <mergeCell ref="A5:E5"/>
    <mergeCell ref="C3:F3"/>
    <mergeCell ref="C6:C7"/>
    <mergeCell ref="D6:D7"/>
    <mergeCell ref="E6:F6"/>
    <mergeCell ref="B6:B7"/>
    <mergeCell ref="A6:A7"/>
    <mergeCell ref="A4:F4"/>
  </mergeCells>
  <phoneticPr fontId="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61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showZeros="0" topLeftCell="B1" zoomScale="73" zoomScaleNormal="73" zoomScaleSheetLayoutView="100" workbookViewId="0">
      <pane ySplit="8" topLeftCell="A99" activePane="bottomLeft" state="frozen"/>
      <selection activeCell="E1" sqref="E1"/>
      <selection pane="bottomLeft" activeCell="H103" sqref="H103"/>
    </sheetView>
  </sheetViews>
  <sheetFormatPr defaultColWidth="8.83203125" defaultRowHeight="20.25"/>
  <cols>
    <col min="1" max="1" width="3.83203125" style="151" hidden="1" customWidth="1"/>
    <col min="2" max="2" width="16" style="151" customWidth="1"/>
    <col min="3" max="3" width="11.6640625" style="151" customWidth="1"/>
    <col min="4" max="4" width="10" style="151" customWidth="1"/>
    <col min="5" max="5" width="45.6640625" style="151" customWidth="1"/>
    <col min="6" max="6" width="27" style="151" customWidth="1"/>
    <col min="7" max="7" width="27.33203125" style="151" customWidth="1"/>
    <col min="8" max="8" width="26.33203125" style="151" customWidth="1"/>
    <col min="9" max="9" width="24.1640625" style="151" customWidth="1"/>
    <col min="10" max="10" width="24.83203125" style="151" bestFit="1" customWidth="1"/>
    <col min="11" max="11" width="24.83203125" style="151" customWidth="1"/>
    <col min="12" max="12" width="21.6640625" style="151" bestFit="1" customWidth="1"/>
    <col min="13" max="13" width="20.83203125" style="151" bestFit="1" customWidth="1"/>
    <col min="14" max="14" width="17.1640625" style="151" customWidth="1"/>
    <col min="15" max="15" width="23" style="151" customWidth="1"/>
    <col min="16" max="16" width="27.83203125" style="151" bestFit="1" customWidth="1"/>
    <col min="17" max="17" width="29.5" style="151" customWidth="1"/>
    <col min="18" max="16384" width="8.83203125" style="152"/>
  </cols>
  <sheetData>
    <row r="1" spans="1:18" ht="18.75" customHeight="1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8" ht="90.6" customHeight="1">
      <c r="F2" s="153"/>
      <c r="G2" s="153"/>
      <c r="H2" s="153"/>
      <c r="I2" s="153"/>
      <c r="J2" s="153"/>
      <c r="K2" s="153"/>
      <c r="L2" s="153"/>
      <c r="M2" s="153"/>
      <c r="N2" s="355" t="s">
        <v>738</v>
      </c>
      <c r="O2" s="355"/>
      <c r="P2" s="355"/>
      <c r="Q2" s="355"/>
      <c r="R2" s="355"/>
    </row>
    <row r="3" spans="1:18" ht="54.6" customHeight="1">
      <c r="B3" s="356" t="s">
        <v>254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8" ht="18.600000000000001" customHeight="1">
      <c r="B4" s="154"/>
      <c r="C4" s="155"/>
      <c r="D4" s="155"/>
      <c r="E4" s="155"/>
      <c r="F4" s="155"/>
      <c r="G4" s="155"/>
      <c r="H4" s="156"/>
      <c r="I4" s="155"/>
      <c r="J4" s="155"/>
      <c r="K4" s="157"/>
      <c r="L4" s="158"/>
      <c r="M4" s="158"/>
      <c r="N4" s="158"/>
      <c r="O4" s="158"/>
      <c r="P4" s="158"/>
      <c r="Q4" s="159" t="s">
        <v>59</v>
      </c>
    </row>
    <row r="5" spans="1:18" s="161" customFormat="1" ht="21" customHeight="1">
      <c r="A5" s="160"/>
      <c r="B5" s="357" t="s">
        <v>253</v>
      </c>
      <c r="C5" s="357" t="s">
        <v>36</v>
      </c>
      <c r="D5" s="353" t="s">
        <v>37</v>
      </c>
      <c r="E5" s="353" t="s">
        <v>35</v>
      </c>
      <c r="F5" s="353" t="s">
        <v>6</v>
      </c>
      <c r="G5" s="353"/>
      <c r="H5" s="353"/>
      <c r="I5" s="353"/>
      <c r="J5" s="353"/>
      <c r="K5" s="353" t="s">
        <v>7</v>
      </c>
      <c r="L5" s="353"/>
      <c r="M5" s="353"/>
      <c r="N5" s="353"/>
      <c r="O5" s="353"/>
      <c r="P5" s="353"/>
      <c r="Q5" s="353" t="s">
        <v>8</v>
      </c>
    </row>
    <row r="6" spans="1:18" s="161" customFormat="1" ht="31.15" customHeight="1">
      <c r="A6" s="162"/>
      <c r="B6" s="358"/>
      <c r="C6" s="358"/>
      <c r="D6" s="353"/>
      <c r="E6" s="353"/>
      <c r="F6" s="353" t="s">
        <v>9</v>
      </c>
      <c r="G6" s="354" t="s">
        <v>10</v>
      </c>
      <c r="H6" s="353" t="s">
        <v>11</v>
      </c>
      <c r="I6" s="353"/>
      <c r="J6" s="354" t="s">
        <v>12</v>
      </c>
      <c r="K6" s="353" t="s">
        <v>9</v>
      </c>
      <c r="L6" s="354" t="s">
        <v>10</v>
      </c>
      <c r="M6" s="353" t="s">
        <v>11</v>
      </c>
      <c r="N6" s="353"/>
      <c r="O6" s="354" t="s">
        <v>12</v>
      </c>
      <c r="P6" s="142" t="s">
        <v>11</v>
      </c>
      <c r="Q6" s="353"/>
    </row>
    <row r="7" spans="1:18" s="161" customFormat="1" ht="20.25" customHeight="1">
      <c r="A7" s="163"/>
      <c r="B7" s="358"/>
      <c r="C7" s="358"/>
      <c r="D7" s="353"/>
      <c r="E7" s="353"/>
      <c r="F7" s="353"/>
      <c r="G7" s="354"/>
      <c r="H7" s="353" t="s">
        <v>13</v>
      </c>
      <c r="I7" s="353" t="s">
        <v>14</v>
      </c>
      <c r="J7" s="354"/>
      <c r="K7" s="353"/>
      <c r="L7" s="354"/>
      <c r="M7" s="353" t="s">
        <v>13</v>
      </c>
      <c r="N7" s="353" t="s">
        <v>14</v>
      </c>
      <c r="O7" s="354"/>
      <c r="P7" s="353" t="s">
        <v>25</v>
      </c>
      <c r="Q7" s="353"/>
    </row>
    <row r="8" spans="1:18" s="161" customFormat="1" ht="133.15" customHeight="1">
      <c r="A8" s="164"/>
      <c r="B8" s="359"/>
      <c r="C8" s="359"/>
      <c r="D8" s="353"/>
      <c r="E8" s="353"/>
      <c r="F8" s="353"/>
      <c r="G8" s="354"/>
      <c r="H8" s="353"/>
      <c r="I8" s="353"/>
      <c r="J8" s="354"/>
      <c r="K8" s="353"/>
      <c r="L8" s="354"/>
      <c r="M8" s="353"/>
      <c r="N8" s="353"/>
      <c r="O8" s="354"/>
      <c r="P8" s="353"/>
      <c r="Q8" s="353"/>
    </row>
    <row r="9" spans="1:18" s="170" customFormat="1" ht="25.15" customHeight="1">
      <c r="A9" s="165"/>
      <c r="B9" s="197" t="s">
        <v>24</v>
      </c>
      <c r="C9" s="310"/>
      <c r="D9" s="198"/>
      <c r="E9" s="200" t="s">
        <v>164</v>
      </c>
      <c r="F9" s="311">
        <v>105992183.47</v>
      </c>
      <c r="G9" s="311">
        <v>105309529.08</v>
      </c>
      <c r="H9" s="311">
        <v>35591639.18</v>
      </c>
      <c r="I9" s="311">
        <v>2937834.84</v>
      </c>
      <c r="J9" s="311">
        <v>612654.39</v>
      </c>
      <c r="K9" s="311">
        <v>29003694.450000003</v>
      </c>
      <c r="L9" s="311">
        <v>2650728.88</v>
      </c>
      <c r="M9" s="311">
        <v>75000</v>
      </c>
      <c r="N9" s="311">
        <v>170</v>
      </c>
      <c r="O9" s="311">
        <v>26352965.570000004</v>
      </c>
      <c r="P9" s="311">
        <v>26301035.630000003</v>
      </c>
      <c r="Q9" s="311">
        <f t="shared" ref="Q9:Q40" si="0">F9+K9</f>
        <v>134995877.92000002</v>
      </c>
    </row>
    <row r="10" spans="1:18" s="161" customFormat="1" ht="35.450000000000003" customHeight="1">
      <c r="A10" s="171"/>
      <c r="B10" s="197" t="s">
        <v>15</v>
      </c>
      <c r="C10" s="310"/>
      <c r="D10" s="198"/>
      <c r="E10" s="200" t="s">
        <v>164</v>
      </c>
      <c r="F10" s="311">
        <v>105992183.47</v>
      </c>
      <c r="G10" s="311">
        <v>105309529.08</v>
      </c>
      <c r="H10" s="311">
        <v>35591639.18</v>
      </c>
      <c r="I10" s="311">
        <v>2937834.84</v>
      </c>
      <c r="J10" s="311">
        <v>612654.39</v>
      </c>
      <c r="K10" s="311">
        <v>29003694.450000003</v>
      </c>
      <c r="L10" s="311">
        <v>2650728.88</v>
      </c>
      <c r="M10" s="311">
        <v>75000</v>
      </c>
      <c r="N10" s="311">
        <v>170</v>
      </c>
      <c r="O10" s="311">
        <v>26352965.570000004</v>
      </c>
      <c r="P10" s="311">
        <v>26301035.630000003</v>
      </c>
      <c r="Q10" s="311">
        <f t="shared" si="0"/>
        <v>134995877.92000002</v>
      </c>
    </row>
    <row r="11" spans="1:18" s="161" customFormat="1" ht="159.6" customHeight="1">
      <c r="A11" s="171"/>
      <c r="B11" s="197" t="s">
        <v>256</v>
      </c>
      <c r="C11" s="197" t="s">
        <v>257</v>
      </c>
      <c r="D11" s="200" t="s">
        <v>16</v>
      </c>
      <c r="E11" s="200" t="s">
        <v>258</v>
      </c>
      <c r="F11" s="311">
        <v>16342013.609999999</v>
      </c>
      <c r="G11" s="311">
        <v>16342013.609999999</v>
      </c>
      <c r="H11" s="311">
        <v>12009379</v>
      </c>
      <c r="I11" s="311">
        <v>186848</v>
      </c>
      <c r="J11" s="311">
        <v>0</v>
      </c>
      <c r="K11" s="311">
        <v>1140260</v>
      </c>
      <c r="L11" s="311">
        <v>20000</v>
      </c>
      <c r="M11" s="311">
        <v>0</v>
      </c>
      <c r="N11" s="311">
        <v>0</v>
      </c>
      <c r="O11" s="311">
        <v>1120260</v>
      </c>
      <c r="P11" s="311">
        <v>1120260</v>
      </c>
      <c r="Q11" s="311">
        <f t="shared" si="0"/>
        <v>17482273.609999999</v>
      </c>
    </row>
    <row r="12" spans="1:18" s="161" customFormat="1" ht="66" customHeight="1">
      <c r="A12" s="171"/>
      <c r="B12" s="197" t="s">
        <v>263</v>
      </c>
      <c r="C12" s="197" t="s">
        <v>55</v>
      </c>
      <c r="D12" s="200" t="s">
        <v>54</v>
      </c>
      <c r="E12" s="200" t="s">
        <v>264</v>
      </c>
      <c r="F12" s="311">
        <v>290860</v>
      </c>
      <c r="G12" s="311">
        <v>290860</v>
      </c>
      <c r="H12" s="311">
        <v>224192.18</v>
      </c>
      <c r="I12" s="311">
        <v>23124.41</v>
      </c>
      <c r="J12" s="311">
        <v>0</v>
      </c>
      <c r="K12" s="311">
        <v>25000</v>
      </c>
      <c r="L12" s="311">
        <v>0</v>
      </c>
      <c r="M12" s="311">
        <v>0</v>
      </c>
      <c r="N12" s="311">
        <v>0</v>
      </c>
      <c r="O12" s="311">
        <v>25000</v>
      </c>
      <c r="P12" s="311">
        <v>25000</v>
      </c>
      <c r="Q12" s="311">
        <f t="shared" si="0"/>
        <v>315860</v>
      </c>
    </row>
    <row r="13" spans="1:18" s="161" customFormat="1" ht="48" customHeight="1">
      <c r="A13" s="171"/>
      <c r="B13" s="197" t="s">
        <v>38</v>
      </c>
      <c r="C13" s="197" t="s">
        <v>46</v>
      </c>
      <c r="D13" s="200" t="s">
        <v>39</v>
      </c>
      <c r="E13" s="200" t="s">
        <v>169</v>
      </c>
      <c r="F13" s="311">
        <v>27737442.990000002</v>
      </c>
      <c r="G13" s="311">
        <v>27737442.990000002</v>
      </c>
      <c r="H13" s="311">
        <v>18386240</v>
      </c>
      <c r="I13" s="311">
        <v>1932938.38</v>
      </c>
      <c r="J13" s="311">
        <v>0</v>
      </c>
      <c r="K13" s="311">
        <v>2132223.79</v>
      </c>
      <c r="L13" s="311">
        <v>1000000</v>
      </c>
      <c r="M13" s="311">
        <v>0</v>
      </c>
      <c r="N13" s="311">
        <v>0</v>
      </c>
      <c r="O13" s="311">
        <v>1132223.79</v>
      </c>
      <c r="P13" s="311">
        <v>1132223.79</v>
      </c>
      <c r="Q13" s="311">
        <f t="shared" si="0"/>
        <v>29869666.780000001</v>
      </c>
    </row>
    <row r="14" spans="1:18" s="161" customFormat="1" ht="69" customHeight="1">
      <c r="A14" s="171"/>
      <c r="B14" s="197" t="s">
        <v>154</v>
      </c>
      <c r="C14" s="197" t="s">
        <v>155</v>
      </c>
      <c r="D14" s="200" t="s">
        <v>156</v>
      </c>
      <c r="E14" s="200" t="s">
        <v>157</v>
      </c>
      <c r="F14" s="311">
        <v>30367928.899999999</v>
      </c>
      <c r="G14" s="311">
        <v>30367928.899999999</v>
      </c>
      <c r="H14" s="311">
        <v>0</v>
      </c>
      <c r="I14" s="311">
        <v>0</v>
      </c>
      <c r="J14" s="311">
        <v>0</v>
      </c>
      <c r="K14" s="311">
        <v>3433141</v>
      </c>
      <c r="L14" s="311">
        <v>570000</v>
      </c>
      <c r="M14" s="311">
        <v>0</v>
      </c>
      <c r="N14" s="311">
        <v>0</v>
      </c>
      <c r="O14" s="311">
        <v>2863141</v>
      </c>
      <c r="P14" s="311">
        <v>2813141</v>
      </c>
      <c r="Q14" s="311">
        <f t="shared" si="0"/>
        <v>33801069.899999999</v>
      </c>
    </row>
    <row r="15" spans="1:18" s="161" customFormat="1" ht="51.6" customHeight="1">
      <c r="A15" s="171"/>
      <c r="B15" s="197" t="s">
        <v>274</v>
      </c>
      <c r="C15" s="197" t="s">
        <v>346</v>
      </c>
      <c r="D15" s="198"/>
      <c r="E15" s="200" t="s">
        <v>284</v>
      </c>
      <c r="F15" s="311">
        <v>11991762.379999999</v>
      </c>
      <c r="G15" s="311">
        <v>11991762.379999999</v>
      </c>
      <c r="H15" s="311">
        <v>0</v>
      </c>
      <c r="I15" s="311">
        <v>0</v>
      </c>
      <c r="J15" s="311">
        <v>0</v>
      </c>
      <c r="K15" s="311">
        <v>691940</v>
      </c>
      <c r="L15" s="311">
        <v>22500</v>
      </c>
      <c r="M15" s="311">
        <v>0</v>
      </c>
      <c r="N15" s="311">
        <v>0</v>
      </c>
      <c r="O15" s="311">
        <v>669440</v>
      </c>
      <c r="P15" s="311">
        <v>639440</v>
      </c>
      <c r="Q15" s="311">
        <f t="shared" si="0"/>
        <v>12683702.379999999</v>
      </c>
    </row>
    <row r="16" spans="1:18" s="161" customFormat="1" ht="103.15" customHeight="1">
      <c r="A16" s="171"/>
      <c r="B16" s="201" t="s">
        <v>183</v>
      </c>
      <c r="C16" s="201" t="s">
        <v>347</v>
      </c>
      <c r="D16" s="202" t="s">
        <v>282</v>
      </c>
      <c r="E16" s="202" t="s">
        <v>180</v>
      </c>
      <c r="F16" s="192">
        <v>11991762.379999999</v>
      </c>
      <c r="G16" s="192">
        <v>11991762.379999999</v>
      </c>
      <c r="H16" s="192">
        <v>0</v>
      </c>
      <c r="I16" s="192">
        <v>0</v>
      </c>
      <c r="J16" s="192">
        <v>0</v>
      </c>
      <c r="K16" s="192">
        <v>691940</v>
      </c>
      <c r="L16" s="192">
        <v>22500</v>
      </c>
      <c r="M16" s="192">
        <v>0</v>
      </c>
      <c r="N16" s="192">
        <v>0</v>
      </c>
      <c r="O16" s="192">
        <v>669440</v>
      </c>
      <c r="P16" s="192">
        <v>639440</v>
      </c>
      <c r="Q16" s="192">
        <f t="shared" si="0"/>
        <v>12683702.379999999</v>
      </c>
    </row>
    <row r="17" spans="1:17" s="161" customFormat="1" ht="85.9" customHeight="1">
      <c r="A17" s="171"/>
      <c r="B17" s="197" t="s">
        <v>184</v>
      </c>
      <c r="C17" s="197" t="s">
        <v>348</v>
      </c>
      <c r="D17" s="198"/>
      <c r="E17" s="200" t="s">
        <v>158</v>
      </c>
      <c r="F17" s="311">
        <v>1806326</v>
      </c>
      <c r="G17" s="311">
        <v>1806326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  <c r="N17" s="311">
        <v>0</v>
      </c>
      <c r="O17" s="311">
        <v>0</v>
      </c>
      <c r="P17" s="311">
        <v>0</v>
      </c>
      <c r="Q17" s="311">
        <f t="shared" si="0"/>
        <v>1806326</v>
      </c>
    </row>
    <row r="18" spans="1:17" s="161" customFormat="1" ht="70.150000000000006" customHeight="1">
      <c r="A18" s="171"/>
      <c r="B18" s="201" t="s">
        <v>185</v>
      </c>
      <c r="C18" s="201" t="s">
        <v>349</v>
      </c>
      <c r="D18" s="202" t="s">
        <v>159</v>
      </c>
      <c r="E18" s="202" t="s">
        <v>281</v>
      </c>
      <c r="F18" s="192">
        <v>150913</v>
      </c>
      <c r="G18" s="192">
        <v>150913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f t="shared" si="0"/>
        <v>150913</v>
      </c>
    </row>
    <row r="19" spans="1:17" s="161" customFormat="1" ht="90" customHeight="1">
      <c r="A19" s="171"/>
      <c r="B19" s="201" t="s">
        <v>186</v>
      </c>
      <c r="C19" s="201" t="s">
        <v>187</v>
      </c>
      <c r="D19" s="202" t="s">
        <v>159</v>
      </c>
      <c r="E19" s="202" t="s">
        <v>181</v>
      </c>
      <c r="F19" s="192">
        <v>625113</v>
      </c>
      <c r="G19" s="192">
        <v>625113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f t="shared" si="0"/>
        <v>625113</v>
      </c>
    </row>
    <row r="20" spans="1:17" s="161" customFormat="1" ht="75.599999999999994" customHeight="1">
      <c r="A20" s="171"/>
      <c r="B20" s="201" t="s">
        <v>188</v>
      </c>
      <c r="C20" s="201" t="s">
        <v>350</v>
      </c>
      <c r="D20" s="202" t="s">
        <v>159</v>
      </c>
      <c r="E20" s="202" t="s">
        <v>182</v>
      </c>
      <c r="F20" s="192">
        <v>1030300</v>
      </c>
      <c r="G20" s="192">
        <v>1030300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f t="shared" si="0"/>
        <v>1030300</v>
      </c>
    </row>
    <row r="21" spans="1:17" s="179" customFormat="1" ht="67.900000000000006" customHeight="1">
      <c r="A21" s="178"/>
      <c r="B21" s="197" t="s">
        <v>259</v>
      </c>
      <c r="C21" s="197" t="s">
        <v>351</v>
      </c>
      <c r="D21" s="198"/>
      <c r="E21" s="200" t="s">
        <v>352</v>
      </c>
      <c r="F21" s="311">
        <v>748737</v>
      </c>
      <c r="G21" s="311">
        <v>748737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  <c r="M21" s="311">
        <v>0</v>
      </c>
      <c r="N21" s="311">
        <v>0</v>
      </c>
      <c r="O21" s="311">
        <v>0</v>
      </c>
      <c r="P21" s="311">
        <v>0</v>
      </c>
      <c r="Q21" s="311">
        <f t="shared" si="0"/>
        <v>748737</v>
      </c>
    </row>
    <row r="22" spans="1:17" s="161" customFormat="1" ht="60" customHeight="1">
      <c r="A22" s="171"/>
      <c r="B22" s="201" t="s">
        <v>217</v>
      </c>
      <c r="C22" s="201" t="s">
        <v>353</v>
      </c>
      <c r="D22" s="202" t="s">
        <v>159</v>
      </c>
      <c r="E22" s="202" t="s">
        <v>354</v>
      </c>
      <c r="F22" s="192">
        <v>748737</v>
      </c>
      <c r="G22" s="192">
        <v>748737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f t="shared" si="0"/>
        <v>748737</v>
      </c>
    </row>
    <row r="23" spans="1:17" s="161" customFormat="1" ht="144.6" customHeight="1">
      <c r="A23" s="171"/>
      <c r="B23" s="197" t="s">
        <v>118</v>
      </c>
      <c r="C23" s="197" t="s">
        <v>117</v>
      </c>
      <c r="D23" s="198"/>
      <c r="E23" s="200" t="s">
        <v>261</v>
      </c>
      <c r="F23" s="311">
        <v>4303600</v>
      </c>
      <c r="G23" s="311">
        <v>4303600</v>
      </c>
      <c r="H23" s="311">
        <v>3180586</v>
      </c>
      <c r="I23" s="311">
        <v>224658.21</v>
      </c>
      <c r="J23" s="311">
        <v>0</v>
      </c>
      <c r="K23" s="311">
        <v>741200</v>
      </c>
      <c r="L23" s="311">
        <v>741200</v>
      </c>
      <c r="M23" s="311">
        <v>75000</v>
      </c>
      <c r="N23" s="311">
        <v>170</v>
      </c>
      <c r="O23" s="311">
        <v>0</v>
      </c>
      <c r="P23" s="311">
        <v>0</v>
      </c>
      <c r="Q23" s="311">
        <f t="shared" si="0"/>
        <v>5044800</v>
      </c>
    </row>
    <row r="24" spans="1:17" s="161" customFormat="1" ht="139.15" customHeight="1">
      <c r="A24" s="171"/>
      <c r="B24" s="201" t="s">
        <v>45</v>
      </c>
      <c r="C24" s="201" t="s">
        <v>43</v>
      </c>
      <c r="D24" s="202" t="s">
        <v>44</v>
      </c>
      <c r="E24" s="202" t="s">
        <v>161</v>
      </c>
      <c r="F24" s="192">
        <v>3727600</v>
      </c>
      <c r="G24" s="192">
        <v>3727600</v>
      </c>
      <c r="H24" s="192">
        <v>2764100</v>
      </c>
      <c r="I24" s="192">
        <v>207900</v>
      </c>
      <c r="J24" s="192">
        <v>0</v>
      </c>
      <c r="K24" s="192">
        <v>741200</v>
      </c>
      <c r="L24" s="192">
        <v>741200</v>
      </c>
      <c r="M24" s="192">
        <v>75000</v>
      </c>
      <c r="N24" s="192">
        <v>170</v>
      </c>
      <c r="O24" s="192">
        <v>0</v>
      </c>
      <c r="P24" s="192">
        <v>0</v>
      </c>
      <c r="Q24" s="192">
        <f t="shared" si="0"/>
        <v>4468800</v>
      </c>
    </row>
    <row r="25" spans="1:17" s="161" customFormat="1" ht="70.150000000000006" customHeight="1">
      <c r="A25" s="171"/>
      <c r="B25" s="201" t="s">
        <v>112</v>
      </c>
      <c r="C25" s="201" t="s">
        <v>111</v>
      </c>
      <c r="D25" s="202" t="s">
        <v>46</v>
      </c>
      <c r="E25" s="202" t="s">
        <v>262</v>
      </c>
      <c r="F25" s="192">
        <v>576000</v>
      </c>
      <c r="G25" s="192">
        <v>576000</v>
      </c>
      <c r="H25" s="192">
        <v>416486</v>
      </c>
      <c r="I25" s="192">
        <v>16758.21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f t="shared" si="0"/>
        <v>576000</v>
      </c>
    </row>
    <row r="26" spans="1:17" s="180" customFormat="1" ht="72.599999999999994" customHeight="1">
      <c r="A26" s="177"/>
      <c r="B26" s="197" t="s">
        <v>355</v>
      </c>
      <c r="C26" s="197" t="s">
        <v>356</v>
      </c>
      <c r="D26" s="198"/>
      <c r="E26" s="200" t="s">
        <v>119</v>
      </c>
      <c r="F26" s="311">
        <v>999599.99999999988</v>
      </c>
      <c r="G26" s="311">
        <v>999599.99999999988</v>
      </c>
      <c r="H26" s="311">
        <v>762400</v>
      </c>
      <c r="I26" s="311">
        <v>21810.84</v>
      </c>
      <c r="J26" s="311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0</v>
      </c>
      <c r="P26" s="311">
        <v>0</v>
      </c>
      <c r="Q26" s="311">
        <f t="shared" si="0"/>
        <v>999599.99999999988</v>
      </c>
    </row>
    <row r="27" spans="1:17" ht="78.599999999999994" customHeight="1">
      <c r="B27" s="201" t="s">
        <v>357</v>
      </c>
      <c r="C27" s="201" t="s">
        <v>358</v>
      </c>
      <c r="D27" s="202" t="s">
        <v>359</v>
      </c>
      <c r="E27" s="202" t="s">
        <v>360</v>
      </c>
      <c r="F27" s="192">
        <v>999599.99999999988</v>
      </c>
      <c r="G27" s="192">
        <v>999599.99999999988</v>
      </c>
      <c r="H27" s="192">
        <v>762400</v>
      </c>
      <c r="I27" s="192">
        <v>21810.84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f t="shared" si="0"/>
        <v>999599.99999999988</v>
      </c>
    </row>
    <row r="28" spans="1:17" s="161" customFormat="1" ht="31.9" customHeight="1">
      <c r="A28" s="171"/>
      <c r="B28" s="197" t="s">
        <v>218</v>
      </c>
      <c r="C28" s="197" t="s">
        <v>361</v>
      </c>
      <c r="D28" s="198"/>
      <c r="E28" s="200" t="s">
        <v>206</v>
      </c>
      <c r="F28" s="311">
        <v>807106.2</v>
      </c>
      <c r="G28" s="311">
        <v>807106.2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  <c r="M28" s="311">
        <v>0</v>
      </c>
      <c r="N28" s="311">
        <v>0</v>
      </c>
      <c r="O28" s="311">
        <v>0</v>
      </c>
      <c r="P28" s="311">
        <v>0</v>
      </c>
      <c r="Q28" s="311">
        <f t="shared" si="0"/>
        <v>807106.2</v>
      </c>
    </row>
    <row r="29" spans="1:17" s="161" customFormat="1" ht="67.900000000000006" customHeight="1">
      <c r="A29" s="171"/>
      <c r="B29" s="201" t="s">
        <v>219</v>
      </c>
      <c r="C29" s="201" t="s">
        <v>362</v>
      </c>
      <c r="D29" s="202" t="s">
        <v>41</v>
      </c>
      <c r="E29" s="202" t="s">
        <v>172</v>
      </c>
      <c r="F29" s="192">
        <v>807106.2</v>
      </c>
      <c r="G29" s="192">
        <v>807106.2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f t="shared" si="0"/>
        <v>807106.2</v>
      </c>
    </row>
    <row r="30" spans="1:17" s="161" customFormat="1" ht="53.45" customHeight="1">
      <c r="A30" s="171"/>
      <c r="B30" s="197" t="s">
        <v>190</v>
      </c>
      <c r="C30" s="197" t="s">
        <v>363</v>
      </c>
      <c r="D30" s="198"/>
      <c r="E30" s="200" t="s">
        <v>178</v>
      </c>
      <c r="F30" s="311">
        <v>1071366</v>
      </c>
      <c r="G30" s="311">
        <v>1071366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311">
        <v>0</v>
      </c>
      <c r="N30" s="311">
        <v>0</v>
      </c>
      <c r="O30" s="311">
        <v>0</v>
      </c>
      <c r="P30" s="311">
        <v>0</v>
      </c>
      <c r="Q30" s="311">
        <f t="shared" si="0"/>
        <v>1071366</v>
      </c>
    </row>
    <row r="31" spans="1:17" s="161" customFormat="1" ht="53.45" customHeight="1">
      <c r="A31" s="171"/>
      <c r="B31" s="201" t="s">
        <v>179</v>
      </c>
      <c r="C31" s="201" t="s">
        <v>364</v>
      </c>
      <c r="D31" s="202" t="s">
        <v>49</v>
      </c>
      <c r="E31" s="202" t="s">
        <v>170</v>
      </c>
      <c r="F31" s="192">
        <v>1071366</v>
      </c>
      <c r="G31" s="192">
        <v>1071366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f t="shared" si="0"/>
        <v>1071366</v>
      </c>
    </row>
    <row r="32" spans="1:17" s="161" customFormat="1" ht="74.45" customHeight="1">
      <c r="A32" s="171"/>
      <c r="B32" s="197" t="s">
        <v>365</v>
      </c>
      <c r="C32" s="197" t="s">
        <v>366</v>
      </c>
      <c r="D32" s="198"/>
      <c r="E32" s="200" t="s">
        <v>367</v>
      </c>
      <c r="F32" s="311">
        <v>74043</v>
      </c>
      <c r="G32" s="311">
        <v>74043</v>
      </c>
      <c r="H32" s="311">
        <v>0</v>
      </c>
      <c r="I32" s="311">
        <v>0</v>
      </c>
      <c r="J32" s="311">
        <v>0</v>
      </c>
      <c r="K32" s="311">
        <v>481203.91</v>
      </c>
      <c r="L32" s="311">
        <v>0</v>
      </c>
      <c r="M32" s="311">
        <v>0</v>
      </c>
      <c r="N32" s="311">
        <v>0</v>
      </c>
      <c r="O32" s="311">
        <v>481203.91</v>
      </c>
      <c r="P32" s="311">
        <v>481203.91</v>
      </c>
      <c r="Q32" s="311">
        <f t="shared" si="0"/>
        <v>555246.90999999992</v>
      </c>
    </row>
    <row r="33" spans="1:17" s="161" customFormat="1" ht="55.9" customHeight="1">
      <c r="A33" s="171"/>
      <c r="B33" s="201" t="s">
        <v>368</v>
      </c>
      <c r="C33" s="201" t="s">
        <v>369</v>
      </c>
      <c r="D33" s="202" t="s">
        <v>52</v>
      </c>
      <c r="E33" s="202" t="s">
        <v>370</v>
      </c>
      <c r="F33" s="192">
        <v>20000</v>
      </c>
      <c r="G33" s="192">
        <v>20000</v>
      </c>
      <c r="H33" s="192">
        <v>0</v>
      </c>
      <c r="I33" s="192">
        <v>0</v>
      </c>
      <c r="J33" s="192">
        <v>0</v>
      </c>
      <c r="K33" s="192">
        <v>73222.5</v>
      </c>
      <c r="L33" s="192">
        <v>0</v>
      </c>
      <c r="M33" s="192">
        <v>0</v>
      </c>
      <c r="N33" s="192">
        <v>0</v>
      </c>
      <c r="O33" s="192">
        <v>73222.5</v>
      </c>
      <c r="P33" s="192">
        <v>73222.5</v>
      </c>
      <c r="Q33" s="192">
        <f t="shared" si="0"/>
        <v>93222.5</v>
      </c>
    </row>
    <row r="34" spans="1:17" s="161" customFormat="1" ht="79.900000000000006" customHeight="1">
      <c r="A34" s="171"/>
      <c r="B34" s="201" t="s">
        <v>371</v>
      </c>
      <c r="C34" s="201" t="s">
        <v>372</v>
      </c>
      <c r="D34" s="202" t="s">
        <v>52</v>
      </c>
      <c r="E34" s="202" t="s">
        <v>373</v>
      </c>
      <c r="F34" s="192">
        <v>54043</v>
      </c>
      <c r="G34" s="192">
        <v>54043</v>
      </c>
      <c r="H34" s="192">
        <v>0</v>
      </c>
      <c r="I34" s="192">
        <v>0</v>
      </c>
      <c r="J34" s="192">
        <v>0</v>
      </c>
      <c r="K34" s="192">
        <v>407981.41</v>
      </c>
      <c r="L34" s="192">
        <v>0</v>
      </c>
      <c r="M34" s="192">
        <v>0</v>
      </c>
      <c r="N34" s="192">
        <v>0</v>
      </c>
      <c r="O34" s="192">
        <v>407981.41</v>
      </c>
      <c r="P34" s="192">
        <v>407981.41</v>
      </c>
      <c r="Q34" s="192">
        <f t="shared" si="0"/>
        <v>462024.41</v>
      </c>
    </row>
    <row r="35" spans="1:17" s="161" customFormat="1" ht="55.15" customHeight="1">
      <c r="A35" s="171"/>
      <c r="B35" s="197" t="s">
        <v>213</v>
      </c>
      <c r="C35" s="197" t="s">
        <v>374</v>
      </c>
      <c r="D35" s="200" t="s">
        <v>52</v>
      </c>
      <c r="E35" s="200" t="s">
        <v>212</v>
      </c>
      <c r="F35" s="311">
        <v>5254299</v>
      </c>
      <c r="G35" s="311">
        <v>5254299</v>
      </c>
      <c r="H35" s="311">
        <v>884828</v>
      </c>
      <c r="I35" s="311">
        <v>543747</v>
      </c>
      <c r="J35" s="311">
        <v>0</v>
      </c>
      <c r="K35" s="311">
        <v>794529.65999999992</v>
      </c>
      <c r="L35" s="311">
        <v>135000</v>
      </c>
      <c r="M35" s="311">
        <v>0</v>
      </c>
      <c r="N35" s="311">
        <v>0</v>
      </c>
      <c r="O35" s="311">
        <v>659529.65999999992</v>
      </c>
      <c r="P35" s="311">
        <v>659529.65999999992</v>
      </c>
      <c r="Q35" s="311">
        <f t="shared" si="0"/>
        <v>6048828.6600000001</v>
      </c>
    </row>
    <row r="36" spans="1:17" s="161" customFormat="1" ht="62.45" customHeight="1">
      <c r="A36" s="171"/>
      <c r="B36" s="197" t="s">
        <v>615</v>
      </c>
      <c r="C36" s="197" t="s">
        <v>616</v>
      </c>
      <c r="D36" s="198"/>
      <c r="E36" s="200" t="s">
        <v>617</v>
      </c>
      <c r="F36" s="311">
        <v>208054.39</v>
      </c>
      <c r="G36" s="311">
        <v>0</v>
      </c>
      <c r="H36" s="311">
        <v>0</v>
      </c>
      <c r="I36" s="311">
        <v>0</v>
      </c>
      <c r="J36" s="311">
        <v>208054.39</v>
      </c>
      <c r="K36" s="311">
        <v>0</v>
      </c>
      <c r="L36" s="311">
        <v>0</v>
      </c>
      <c r="M36" s="311">
        <v>0</v>
      </c>
      <c r="N36" s="311">
        <v>0</v>
      </c>
      <c r="O36" s="311">
        <v>0</v>
      </c>
      <c r="P36" s="311">
        <v>0</v>
      </c>
      <c r="Q36" s="311">
        <f t="shared" si="0"/>
        <v>208054.39</v>
      </c>
    </row>
    <row r="37" spans="1:17" s="161" customFormat="1" ht="222.6" customHeight="1">
      <c r="A37" s="171"/>
      <c r="B37" s="201" t="s">
        <v>618</v>
      </c>
      <c r="C37" s="201" t="s">
        <v>619</v>
      </c>
      <c r="D37" s="202" t="s">
        <v>620</v>
      </c>
      <c r="E37" s="202" t="s">
        <v>744</v>
      </c>
      <c r="F37" s="192">
        <v>208054.39</v>
      </c>
      <c r="G37" s="192">
        <v>0</v>
      </c>
      <c r="H37" s="192">
        <v>0</v>
      </c>
      <c r="I37" s="192">
        <v>0</v>
      </c>
      <c r="J37" s="192">
        <v>208054.39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2">
        <v>0</v>
      </c>
      <c r="Q37" s="192">
        <f t="shared" si="0"/>
        <v>208054.39</v>
      </c>
    </row>
    <row r="38" spans="1:17" s="161" customFormat="1" ht="58.9" customHeight="1">
      <c r="A38" s="171"/>
      <c r="B38" s="197" t="s">
        <v>375</v>
      </c>
      <c r="C38" s="197" t="s">
        <v>376</v>
      </c>
      <c r="D38" s="198"/>
      <c r="E38" s="200" t="s">
        <v>437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599832</v>
      </c>
      <c r="L38" s="311">
        <v>0</v>
      </c>
      <c r="M38" s="311">
        <v>0</v>
      </c>
      <c r="N38" s="311">
        <v>0</v>
      </c>
      <c r="O38" s="311">
        <v>599832</v>
      </c>
      <c r="P38" s="311">
        <v>599832</v>
      </c>
      <c r="Q38" s="311">
        <f t="shared" si="0"/>
        <v>599832</v>
      </c>
    </row>
    <row r="39" spans="1:17" s="161" customFormat="1" ht="158.44999999999999" customHeight="1">
      <c r="A39" s="171"/>
      <c r="B39" s="201" t="s">
        <v>265</v>
      </c>
      <c r="C39" s="201" t="s">
        <v>377</v>
      </c>
      <c r="D39" s="202" t="s">
        <v>266</v>
      </c>
      <c r="E39" s="202" t="s">
        <v>438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599832</v>
      </c>
      <c r="L39" s="192">
        <v>0</v>
      </c>
      <c r="M39" s="192">
        <v>0</v>
      </c>
      <c r="N39" s="192">
        <v>0</v>
      </c>
      <c r="O39" s="192">
        <v>599832</v>
      </c>
      <c r="P39" s="192">
        <v>599832</v>
      </c>
      <c r="Q39" s="192">
        <f t="shared" si="0"/>
        <v>599832</v>
      </c>
    </row>
    <row r="40" spans="1:17" s="161" customFormat="1" ht="60" customHeight="1">
      <c r="A40" s="171"/>
      <c r="B40" s="197" t="s">
        <v>475</v>
      </c>
      <c r="C40" s="197" t="s">
        <v>476</v>
      </c>
      <c r="D40" s="200" t="s">
        <v>477</v>
      </c>
      <c r="E40" s="200" t="s">
        <v>478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28070.06</v>
      </c>
      <c r="L40" s="311">
        <v>28070.06</v>
      </c>
      <c r="M40" s="311">
        <v>0</v>
      </c>
      <c r="N40" s="311">
        <v>0</v>
      </c>
      <c r="O40" s="311">
        <v>0</v>
      </c>
      <c r="P40" s="311">
        <v>28070.06</v>
      </c>
      <c r="Q40" s="311">
        <f t="shared" si="0"/>
        <v>28070.06</v>
      </c>
    </row>
    <row r="41" spans="1:17" ht="72.599999999999994" customHeight="1">
      <c r="B41" s="197" t="s">
        <v>691</v>
      </c>
      <c r="C41" s="197" t="s">
        <v>692</v>
      </c>
      <c r="D41" s="200" t="s">
        <v>693</v>
      </c>
      <c r="E41" s="200" t="s">
        <v>694</v>
      </c>
      <c r="F41" s="311">
        <v>394800</v>
      </c>
      <c r="G41" s="311">
        <v>0</v>
      </c>
      <c r="H41" s="311">
        <v>0</v>
      </c>
      <c r="I41" s="311">
        <v>0</v>
      </c>
      <c r="J41" s="311">
        <v>394800</v>
      </c>
      <c r="K41" s="311">
        <v>0</v>
      </c>
      <c r="L41" s="311">
        <v>0</v>
      </c>
      <c r="M41" s="311">
        <v>0</v>
      </c>
      <c r="N41" s="311">
        <v>0</v>
      </c>
      <c r="O41" s="311">
        <v>0</v>
      </c>
      <c r="P41" s="311">
        <v>0</v>
      </c>
      <c r="Q41" s="311">
        <f t="shared" ref="Q41:Q72" si="1">F41+K41</f>
        <v>394800</v>
      </c>
    </row>
    <row r="42" spans="1:17" ht="62.45" customHeight="1">
      <c r="B42" s="197" t="s">
        <v>378</v>
      </c>
      <c r="C42" s="197" t="s">
        <v>379</v>
      </c>
      <c r="D42" s="200" t="s">
        <v>222</v>
      </c>
      <c r="E42" s="200" t="s">
        <v>380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93873</v>
      </c>
      <c r="L42" s="311">
        <v>0</v>
      </c>
      <c r="M42" s="311">
        <v>0</v>
      </c>
      <c r="N42" s="311">
        <v>0</v>
      </c>
      <c r="O42" s="311">
        <v>93873</v>
      </c>
      <c r="P42" s="311">
        <v>93873</v>
      </c>
      <c r="Q42" s="311">
        <f t="shared" si="1"/>
        <v>93873</v>
      </c>
    </row>
    <row r="43" spans="1:17" ht="66" customHeight="1">
      <c r="B43" s="197" t="s">
        <v>603</v>
      </c>
      <c r="C43" s="197" t="s">
        <v>506</v>
      </c>
      <c r="D43" s="198"/>
      <c r="E43" s="200" t="s">
        <v>507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311">
        <v>48016.800000000003</v>
      </c>
      <c r="L43" s="311">
        <v>0</v>
      </c>
      <c r="M43" s="311">
        <v>0</v>
      </c>
      <c r="N43" s="311">
        <v>0</v>
      </c>
      <c r="O43" s="311">
        <v>48016.800000000003</v>
      </c>
      <c r="P43" s="311">
        <v>48016.800000000003</v>
      </c>
      <c r="Q43" s="311">
        <f t="shared" si="1"/>
        <v>48016.800000000003</v>
      </c>
    </row>
    <row r="44" spans="1:17" ht="79.900000000000006" customHeight="1">
      <c r="B44" s="201" t="s">
        <v>604</v>
      </c>
      <c r="C44" s="201" t="s">
        <v>605</v>
      </c>
      <c r="D44" s="202" t="s">
        <v>222</v>
      </c>
      <c r="E44" s="202" t="s">
        <v>606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48016.800000000003</v>
      </c>
      <c r="L44" s="192">
        <v>0</v>
      </c>
      <c r="M44" s="192">
        <v>0</v>
      </c>
      <c r="N44" s="192">
        <v>0</v>
      </c>
      <c r="O44" s="192">
        <v>48016.800000000003</v>
      </c>
      <c r="P44" s="192">
        <v>48016.800000000003</v>
      </c>
      <c r="Q44" s="192">
        <f t="shared" si="1"/>
        <v>48016.800000000003</v>
      </c>
    </row>
    <row r="45" spans="1:17" ht="78.599999999999994" customHeight="1">
      <c r="B45" s="197" t="s">
        <v>220</v>
      </c>
      <c r="C45" s="197" t="s">
        <v>381</v>
      </c>
      <c r="D45" s="200" t="s">
        <v>222</v>
      </c>
      <c r="E45" s="200" t="s">
        <v>221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175911.14999999997</v>
      </c>
      <c r="L45" s="311">
        <v>0</v>
      </c>
      <c r="M45" s="311">
        <v>0</v>
      </c>
      <c r="N45" s="311">
        <v>0</v>
      </c>
      <c r="O45" s="311">
        <v>175911.14999999997</v>
      </c>
      <c r="P45" s="311">
        <v>175911.14999999997</v>
      </c>
      <c r="Q45" s="311">
        <f t="shared" si="1"/>
        <v>175911.14999999997</v>
      </c>
    </row>
    <row r="46" spans="1:17" ht="79.900000000000006" customHeight="1">
      <c r="B46" s="197" t="s">
        <v>382</v>
      </c>
      <c r="C46" s="197" t="s">
        <v>383</v>
      </c>
      <c r="D46" s="198"/>
      <c r="E46" s="200" t="s">
        <v>384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13957276.43</v>
      </c>
      <c r="L46" s="311">
        <v>0</v>
      </c>
      <c r="M46" s="311">
        <v>0</v>
      </c>
      <c r="N46" s="311">
        <v>0</v>
      </c>
      <c r="O46" s="311">
        <v>13957276.43</v>
      </c>
      <c r="P46" s="311">
        <v>13957276.43</v>
      </c>
      <c r="Q46" s="311">
        <f t="shared" si="1"/>
        <v>13957276.43</v>
      </c>
    </row>
    <row r="47" spans="1:17" ht="122.45" customHeight="1">
      <c r="B47" s="201" t="s">
        <v>558</v>
      </c>
      <c r="C47" s="201" t="s">
        <v>559</v>
      </c>
      <c r="D47" s="202" t="s">
        <v>387</v>
      </c>
      <c r="E47" s="202" t="s">
        <v>560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12700320.890000001</v>
      </c>
      <c r="L47" s="192">
        <v>0</v>
      </c>
      <c r="M47" s="192">
        <v>0</v>
      </c>
      <c r="N47" s="192">
        <v>0</v>
      </c>
      <c r="O47" s="192">
        <v>12700320.890000001</v>
      </c>
      <c r="P47" s="192">
        <v>12700320.890000001</v>
      </c>
      <c r="Q47" s="192">
        <f t="shared" si="1"/>
        <v>12700320.890000001</v>
      </c>
    </row>
    <row r="48" spans="1:17" ht="120" customHeight="1">
      <c r="B48" s="201" t="s">
        <v>385</v>
      </c>
      <c r="C48" s="201" t="s">
        <v>386</v>
      </c>
      <c r="D48" s="202" t="s">
        <v>387</v>
      </c>
      <c r="E48" s="202" t="s">
        <v>388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1256955.54</v>
      </c>
      <c r="L48" s="192">
        <v>0</v>
      </c>
      <c r="M48" s="192">
        <v>0</v>
      </c>
      <c r="N48" s="192">
        <v>0</v>
      </c>
      <c r="O48" s="192">
        <v>1256955.54</v>
      </c>
      <c r="P48" s="192">
        <v>1256955.54</v>
      </c>
      <c r="Q48" s="192">
        <f t="shared" si="1"/>
        <v>1256955.54</v>
      </c>
    </row>
    <row r="49" spans="2:17" ht="102" customHeight="1">
      <c r="B49" s="197" t="s">
        <v>225</v>
      </c>
      <c r="C49" s="197" t="s">
        <v>389</v>
      </c>
      <c r="D49" s="198"/>
      <c r="E49" s="200" t="s">
        <v>223</v>
      </c>
      <c r="F49" s="311">
        <v>2283200</v>
      </c>
      <c r="G49" s="311">
        <v>2283200</v>
      </c>
      <c r="H49" s="311">
        <v>0</v>
      </c>
      <c r="I49" s="311">
        <v>0</v>
      </c>
      <c r="J49" s="311">
        <v>0</v>
      </c>
      <c r="K49" s="311">
        <v>461395.62000000005</v>
      </c>
      <c r="L49" s="311">
        <v>5458.82</v>
      </c>
      <c r="M49" s="311">
        <v>0</v>
      </c>
      <c r="N49" s="311">
        <v>0</v>
      </c>
      <c r="O49" s="311">
        <v>455936.80000000005</v>
      </c>
      <c r="P49" s="311">
        <v>455936.80000000005</v>
      </c>
      <c r="Q49" s="311">
        <f t="shared" si="1"/>
        <v>2744595.62</v>
      </c>
    </row>
    <row r="50" spans="2:17" ht="99.6" customHeight="1">
      <c r="B50" s="201" t="s">
        <v>226</v>
      </c>
      <c r="C50" s="201" t="s">
        <v>390</v>
      </c>
      <c r="D50" s="202" t="s">
        <v>214</v>
      </c>
      <c r="E50" s="202" t="s">
        <v>224</v>
      </c>
      <c r="F50" s="192">
        <v>2283200</v>
      </c>
      <c r="G50" s="192">
        <v>2283200</v>
      </c>
      <c r="H50" s="192">
        <v>0</v>
      </c>
      <c r="I50" s="192">
        <v>0</v>
      </c>
      <c r="J50" s="192">
        <v>0</v>
      </c>
      <c r="K50" s="192">
        <v>461395.62000000005</v>
      </c>
      <c r="L50" s="192">
        <v>5458.82</v>
      </c>
      <c r="M50" s="192">
        <v>0</v>
      </c>
      <c r="N50" s="192">
        <v>0</v>
      </c>
      <c r="O50" s="192">
        <v>455936.80000000005</v>
      </c>
      <c r="P50" s="192">
        <v>455936.80000000005</v>
      </c>
      <c r="Q50" s="192">
        <f t="shared" si="1"/>
        <v>2744595.62</v>
      </c>
    </row>
    <row r="51" spans="2:17" ht="50.45" customHeight="1">
      <c r="B51" s="197" t="s">
        <v>695</v>
      </c>
      <c r="C51" s="197" t="s">
        <v>696</v>
      </c>
      <c r="D51" s="200" t="s">
        <v>697</v>
      </c>
      <c r="E51" s="200" t="s">
        <v>698</v>
      </c>
      <c r="F51" s="311">
        <v>0</v>
      </c>
      <c r="G51" s="311">
        <v>0</v>
      </c>
      <c r="H51" s="311">
        <v>0</v>
      </c>
      <c r="I51" s="311">
        <v>0</v>
      </c>
      <c r="J51" s="311">
        <v>0</v>
      </c>
      <c r="K51" s="311">
        <v>0</v>
      </c>
      <c r="L51" s="311">
        <v>0</v>
      </c>
      <c r="M51" s="311">
        <v>0</v>
      </c>
      <c r="N51" s="311">
        <v>0</v>
      </c>
      <c r="O51" s="311">
        <v>0</v>
      </c>
      <c r="P51" s="311">
        <v>0</v>
      </c>
      <c r="Q51" s="311">
        <f t="shared" si="1"/>
        <v>0</v>
      </c>
    </row>
    <row r="52" spans="2:17" ht="76.150000000000006" customHeight="1">
      <c r="B52" s="197" t="s">
        <v>479</v>
      </c>
      <c r="C52" s="197" t="s">
        <v>480</v>
      </c>
      <c r="D52" s="200" t="s">
        <v>387</v>
      </c>
      <c r="E52" s="200" t="s">
        <v>481</v>
      </c>
      <c r="F52" s="311">
        <v>40644</v>
      </c>
      <c r="G52" s="311">
        <v>40644</v>
      </c>
      <c r="H52" s="311">
        <v>0</v>
      </c>
      <c r="I52" s="311">
        <v>0</v>
      </c>
      <c r="J52" s="311">
        <v>0</v>
      </c>
      <c r="K52" s="311">
        <v>0</v>
      </c>
      <c r="L52" s="311">
        <v>0</v>
      </c>
      <c r="M52" s="311">
        <v>0</v>
      </c>
      <c r="N52" s="311">
        <v>0</v>
      </c>
      <c r="O52" s="311">
        <v>0</v>
      </c>
      <c r="P52" s="311">
        <v>0</v>
      </c>
      <c r="Q52" s="311">
        <f t="shared" si="1"/>
        <v>40644</v>
      </c>
    </row>
    <row r="53" spans="2:17" ht="67.150000000000006" customHeight="1">
      <c r="B53" s="197" t="s">
        <v>607</v>
      </c>
      <c r="C53" s="197" t="s">
        <v>608</v>
      </c>
      <c r="D53" s="198"/>
      <c r="E53" s="200" t="s">
        <v>609</v>
      </c>
      <c r="F53" s="311">
        <v>9800</v>
      </c>
      <c r="G53" s="311">
        <v>0</v>
      </c>
      <c r="H53" s="311">
        <v>0</v>
      </c>
      <c r="I53" s="311">
        <v>0</v>
      </c>
      <c r="J53" s="311">
        <v>9800</v>
      </c>
      <c r="K53" s="311">
        <v>9700</v>
      </c>
      <c r="L53" s="311">
        <v>0</v>
      </c>
      <c r="M53" s="311">
        <v>0</v>
      </c>
      <c r="N53" s="311">
        <v>0</v>
      </c>
      <c r="O53" s="311">
        <v>9700</v>
      </c>
      <c r="P53" s="311">
        <v>9700</v>
      </c>
      <c r="Q53" s="311">
        <f t="shared" si="1"/>
        <v>19500</v>
      </c>
    </row>
    <row r="54" spans="2:17" ht="81" customHeight="1">
      <c r="B54" s="201" t="s">
        <v>610</v>
      </c>
      <c r="C54" s="201" t="s">
        <v>611</v>
      </c>
      <c r="D54" s="202" t="s">
        <v>387</v>
      </c>
      <c r="E54" s="202" t="s">
        <v>612</v>
      </c>
      <c r="F54" s="192">
        <v>9800</v>
      </c>
      <c r="G54" s="192">
        <v>0</v>
      </c>
      <c r="H54" s="192">
        <v>0</v>
      </c>
      <c r="I54" s="192">
        <v>0</v>
      </c>
      <c r="J54" s="192">
        <v>9800</v>
      </c>
      <c r="K54" s="192">
        <v>9700</v>
      </c>
      <c r="L54" s="192">
        <v>0</v>
      </c>
      <c r="M54" s="192">
        <v>0</v>
      </c>
      <c r="N54" s="192">
        <v>0</v>
      </c>
      <c r="O54" s="192">
        <v>9700</v>
      </c>
      <c r="P54" s="192">
        <v>9700</v>
      </c>
      <c r="Q54" s="192">
        <f t="shared" si="1"/>
        <v>19500</v>
      </c>
    </row>
    <row r="55" spans="2:17" ht="54.6" customHeight="1">
      <c r="B55" s="197" t="s">
        <v>227</v>
      </c>
      <c r="C55" s="197" t="s">
        <v>391</v>
      </c>
      <c r="D55" s="200" t="s">
        <v>215</v>
      </c>
      <c r="E55" s="200" t="s">
        <v>228</v>
      </c>
      <c r="F55" s="311">
        <v>193300</v>
      </c>
      <c r="G55" s="311">
        <v>193300</v>
      </c>
      <c r="H55" s="311">
        <v>144014</v>
      </c>
      <c r="I55" s="311">
        <v>4708</v>
      </c>
      <c r="J55" s="311">
        <v>0</v>
      </c>
      <c r="K55" s="311">
        <v>0</v>
      </c>
      <c r="L55" s="311">
        <v>0</v>
      </c>
      <c r="M55" s="311">
        <v>0</v>
      </c>
      <c r="N55" s="311">
        <v>0</v>
      </c>
      <c r="O55" s="311">
        <v>0</v>
      </c>
      <c r="P55" s="311">
        <v>0</v>
      </c>
      <c r="Q55" s="311">
        <f t="shared" si="1"/>
        <v>193300</v>
      </c>
    </row>
    <row r="56" spans="2:17" ht="87.6" customHeight="1">
      <c r="B56" s="197" t="s">
        <v>392</v>
      </c>
      <c r="C56" s="197" t="s">
        <v>393</v>
      </c>
      <c r="D56" s="198"/>
      <c r="E56" s="200" t="s">
        <v>394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1">
        <v>520500</v>
      </c>
      <c r="L56" s="311">
        <v>96500</v>
      </c>
      <c r="M56" s="311">
        <v>0</v>
      </c>
      <c r="N56" s="311">
        <v>0</v>
      </c>
      <c r="O56" s="311">
        <v>424000</v>
      </c>
      <c r="P56" s="311">
        <v>424000</v>
      </c>
      <c r="Q56" s="311">
        <f t="shared" si="1"/>
        <v>520500</v>
      </c>
    </row>
    <row r="57" spans="2:17" ht="54" customHeight="1">
      <c r="B57" s="201" t="s">
        <v>532</v>
      </c>
      <c r="C57" s="201" t="s">
        <v>533</v>
      </c>
      <c r="D57" s="202" t="s">
        <v>534</v>
      </c>
      <c r="E57" s="202" t="s">
        <v>535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v>80000</v>
      </c>
      <c r="L57" s="192">
        <v>0</v>
      </c>
      <c r="M57" s="192">
        <v>0</v>
      </c>
      <c r="N57" s="192">
        <v>0</v>
      </c>
      <c r="O57" s="192">
        <v>80000</v>
      </c>
      <c r="P57" s="192">
        <v>80000</v>
      </c>
      <c r="Q57" s="192">
        <f t="shared" si="1"/>
        <v>80000</v>
      </c>
    </row>
    <row r="58" spans="2:17" ht="83.45" customHeight="1">
      <c r="B58" s="201" t="s">
        <v>395</v>
      </c>
      <c r="C58" s="201" t="s">
        <v>396</v>
      </c>
      <c r="D58" s="202" t="s">
        <v>397</v>
      </c>
      <c r="E58" s="202" t="s">
        <v>398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440500</v>
      </c>
      <c r="L58" s="192">
        <v>96500</v>
      </c>
      <c r="M58" s="192">
        <v>0</v>
      </c>
      <c r="N58" s="192">
        <v>0</v>
      </c>
      <c r="O58" s="192">
        <v>344000</v>
      </c>
      <c r="P58" s="192">
        <v>344000</v>
      </c>
      <c r="Q58" s="192">
        <f t="shared" si="1"/>
        <v>440500</v>
      </c>
    </row>
    <row r="59" spans="2:17" ht="98.45" customHeight="1">
      <c r="B59" s="197" t="s">
        <v>512</v>
      </c>
      <c r="C59" s="197" t="s">
        <v>513</v>
      </c>
      <c r="D59" s="200" t="s">
        <v>514</v>
      </c>
      <c r="E59" s="200" t="s">
        <v>515</v>
      </c>
      <c r="F59" s="311">
        <v>0</v>
      </c>
      <c r="G59" s="311">
        <v>0</v>
      </c>
      <c r="H59" s="311">
        <v>0</v>
      </c>
      <c r="I59" s="311">
        <v>0</v>
      </c>
      <c r="J59" s="311">
        <v>0</v>
      </c>
      <c r="K59" s="311">
        <v>32000</v>
      </c>
      <c r="L59" s="311">
        <v>32000</v>
      </c>
      <c r="M59" s="311">
        <v>0</v>
      </c>
      <c r="N59" s="311">
        <v>0</v>
      </c>
      <c r="O59" s="311">
        <v>0</v>
      </c>
      <c r="P59" s="311">
        <v>0</v>
      </c>
      <c r="Q59" s="311">
        <f t="shared" si="1"/>
        <v>32000</v>
      </c>
    </row>
    <row r="60" spans="2:17" ht="56.45" customHeight="1">
      <c r="B60" s="197" t="s">
        <v>229</v>
      </c>
      <c r="C60" s="197" t="s">
        <v>399</v>
      </c>
      <c r="D60" s="200" t="s">
        <v>54</v>
      </c>
      <c r="E60" s="200" t="s">
        <v>53</v>
      </c>
      <c r="F60" s="311">
        <v>70000</v>
      </c>
      <c r="G60" s="311">
        <v>0</v>
      </c>
      <c r="H60" s="311">
        <v>0</v>
      </c>
      <c r="I60" s="311">
        <v>0</v>
      </c>
      <c r="J60" s="311">
        <v>0</v>
      </c>
      <c r="K60" s="311">
        <v>0</v>
      </c>
      <c r="L60" s="311">
        <v>0</v>
      </c>
      <c r="M60" s="311">
        <v>0</v>
      </c>
      <c r="N60" s="311">
        <v>0</v>
      </c>
      <c r="O60" s="311">
        <v>0</v>
      </c>
      <c r="P60" s="311">
        <v>0</v>
      </c>
      <c r="Q60" s="311">
        <f t="shared" si="1"/>
        <v>70000</v>
      </c>
    </row>
    <row r="61" spans="2:17" ht="123.6" customHeight="1">
      <c r="B61" s="197" t="s">
        <v>516</v>
      </c>
      <c r="C61" s="197" t="s">
        <v>517</v>
      </c>
      <c r="D61" s="200" t="s">
        <v>55</v>
      </c>
      <c r="E61" s="200" t="s">
        <v>518</v>
      </c>
      <c r="F61" s="311">
        <v>0</v>
      </c>
      <c r="G61" s="311">
        <v>0</v>
      </c>
      <c r="H61" s="311">
        <v>0</v>
      </c>
      <c r="I61" s="311">
        <v>0</v>
      </c>
      <c r="J61" s="311">
        <v>0</v>
      </c>
      <c r="K61" s="311">
        <v>170000</v>
      </c>
      <c r="L61" s="311">
        <v>0</v>
      </c>
      <c r="M61" s="311">
        <v>0</v>
      </c>
      <c r="N61" s="311">
        <v>0</v>
      </c>
      <c r="O61" s="311">
        <v>170000</v>
      </c>
      <c r="P61" s="311">
        <v>170000</v>
      </c>
      <c r="Q61" s="311">
        <f t="shared" si="1"/>
        <v>170000</v>
      </c>
    </row>
    <row r="62" spans="2:17" ht="109.15" customHeight="1">
      <c r="B62" s="197" t="s">
        <v>519</v>
      </c>
      <c r="C62" s="197" t="s">
        <v>520</v>
      </c>
      <c r="D62" s="200" t="s">
        <v>55</v>
      </c>
      <c r="E62" s="200" t="s">
        <v>521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2570423.0300000003</v>
      </c>
      <c r="L62" s="311">
        <v>0</v>
      </c>
      <c r="M62" s="311">
        <v>0</v>
      </c>
      <c r="N62" s="311">
        <v>0</v>
      </c>
      <c r="O62" s="311">
        <v>2570423.0300000003</v>
      </c>
      <c r="P62" s="311">
        <v>2570423.0300000003</v>
      </c>
      <c r="Q62" s="311">
        <f t="shared" si="1"/>
        <v>2570423.0300000003</v>
      </c>
    </row>
    <row r="63" spans="2:17" ht="52.15" customHeight="1">
      <c r="B63" s="197" t="s">
        <v>230</v>
      </c>
      <c r="C63" s="197" t="s">
        <v>400</v>
      </c>
      <c r="D63" s="200" t="s">
        <v>55</v>
      </c>
      <c r="E63" s="200" t="s">
        <v>168</v>
      </c>
      <c r="F63" s="311">
        <v>839300</v>
      </c>
      <c r="G63" s="311">
        <v>839300</v>
      </c>
      <c r="H63" s="311">
        <v>0</v>
      </c>
      <c r="I63" s="311">
        <v>0</v>
      </c>
      <c r="J63" s="311">
        <v>0</v>
      </c>
      <c r="K63" s="311">
        <v>857198</v>
      </c>
      <c r="L63" s="311">
        <v>0</v>
      </c>
      <c r="M63" s="311">
        <v>0</v>
      </c>
      <c r="N63" s="311">
        <v>0</v>
      </c>
      <c r="O63" s="311">
        <v>857198</v>
      </c>
      <c r="P63" s="311">
        <v>857198</v>
      </c>
      <c r="Q63" s="311">
        <f t="shared" si="1"/>
        <v>1696498</v>
      </c>
    </row>
    <row r="64" spans="2:17" ht="112.9" customHeight="1">
      <c r="B64" s="197" t="s">
        <v>401</v>
      </c>
      <c r="C64" s="197" t="s">
        <v>402</v>
      </c>
      <c r="D64" s="200" t="s">
        <v>55</v>
      </c>
      <c r="E64" s="200" t="s">
        <v>403</v>
      </c>
      <c r="F64" s="311">
        <v>158000</v>
      </c>
      <c r="G64" s="311">
        <v>158000</v>
      </c>
      <c r="H64" s="311">
        <v>0</v>
      </c>
      <c r="I64" s="311">
        <v>0</v>
      </c>
      <c r="J64" s="311">
        <v>0</v>
      </c>
      <c r="K64" s="311">
        <v>40000</v>
      </c>
      <c r="L64" s="311">
        <v>0</v>
      </c>
      <c r="M64" s="311">
        <v>0</v>
      </c>
      <c r="N64" s="311">
        <v>0</v>
      </c>
      <c r="O64" s="311">
        <v>40000</v>
      </c>
      <c r="P64" s="311">
        <v>40000</v>
      </c>
      <c r="Q64" s="311">
        <f t="shared" si="1"/>
        <v>198000</v>
      </c>
    </row>
    <row r="65" spans="2:20" ht="109.15" customHeight="1">
      <c r="B65" s="197" t="s">
        <v>195</v>
      </c>
      <c r="C65" s="310"/>
      <c r="D65" s="198"/>
      <c r="E65" s="200" t="s">
        <v>132</v>
      </c>
      <c r="F65" s="311">
        <v>117137024.86</v>
      </c>
      <c r="G65" s="311">
        <v>117137024.86</v>
      </c>
      <c r="H65" s="311">
        <v>88013293.49000001</v>
      </c>
      <c r="I65" s="311">
        <v>3297159.34</v>
      </c>
      <c r="J65" s="311">
        <v>0</v>
      </c>
      <c r="K65" s="311">
        <v>10362362.07</v>
      </c>
      <c r="L65" s="311">
        <v>66600</v>
      </c>
      <c r="M65" s="311">
        <v>36885</v>
      </c>
      <c r="N65" s="311">
        <v>0</v>
      </c>
      <c r="O65" s="311">
        <v>10295762.07</v>
      </c>
      <c r="P65" s="311">
        <v>10295762.07</v>
      </c>
      <c r="Q65" s="311">
        <f t="shared" si="1"/>
        <v>127499386.93000001</v>
      </c>
      <c r="R65" s="176">
        <f>R9+R42+R57</f>
        <v>0</v>
      </c>
      <c r="S65" s="176">
        <f>S9+S42+S57</f>
        <v>0</v>
      </c>
      <c r="T65" s="176">
        <f>T9+T42+T57</f>
        <v>0</v>
      </c>
    </row>
    <row r="66" spans="2:20" ht="90.6" customHeight="1">
      <c r="B66" s="197" t="s">
        <v>196</v>
      </c>
      <c r="C66" s="310"/>
      <c r="D66" s="198"/>
      <c r="E66" s="200" t="s">
        <v>132</v>
      </c>
      <c r="F66" s="311">
        <v>117137024.86</v>
      </c>
      <c r="G66" s="311">
        <v>117137024.86</v>
      </c>
      <c r="H66" s="311">
        <v>88013293.49000001</v>
      </c>
      <c r="I66" s="311">
        <v>3297159.34</v>
      </c>
      <c r="J66" s="311">
        <v>0</v>
      </c>
      <c r="K66" s="311">
        <v>10362362.07</v>
      </c>
      <c r="L66" s="311">
        <v>66600</v>
      </c>
      <c r="M66" s="311">
        <v>36885</v>
      </c>
      <c r="N66" s="311">
        <v>0</v>
      </c>
      <c r="O66" s="311">
        <v>10295762.07</v>
      </c>
      <c r="P66" s="311">
        <v>10295762.07</v>
      </c>
      <c r="Q66" s="311">
        <f t="shared" si="1"/>
        <v>127499386.93000001</v>
      </c>
    </row>
    <row r="67" spans="2:20" ht="129" customHeight="1">
      <c r="B67" s="197" t="s">
        <v>404</v>
      </c>
      <c r="C67" s="197" t="s">
        <v>340</v>
      </c>
      <c r="D67" s="200" t="s">
        <v>16</v>
      </c>
      <c r="E67" s="200" t="s">
        <v>405</v>
      </c>
      <c r="F67" s="311">
        <v>609980.17000000004</v>
      </c>
      <c r="G67" s="311">
        <v>609980.17000000004</v>
      </c>
      <c r="H67" s="311">
        <v>457377.14</v>
      </c>
      <c r="I67" s="311">
        <v>30000</v>
      </c>
      <c r="J67" s="311">
        <v>0</v>
      </c>
      <c r="K67" s="311">
        <v>0</v>
      </c>
      <c r="L67" s="311">
        <v>0</v>
      </c>
      <c r="M67" s="311">
        <v>0</v>
      </c>
      <c r="N67" s="311">
        <v>0</v>
      </c>
      <c r="O67" s="311">
        <v>0</v>
      </c>
      <c r="P67" s="311">
        <v>0</v>
      </c>
      <c r="Q67" s="311">
        <f t="shared" si="1"/>
        <v>609980.17000000004</v>
      </c>
    </row>
    <row r="68" spans="2:20" ht="178.9" customHeight="1">
      <c r="B68" s="197" t="s">
        <v>197</v>
      </c>
      <c r="C68" s="197" t="s">
        <v>44</v>
      </c>
      <c r="D68" s="200" t="s">
        <v>133</v>
      </c>
      <c r="E68" s="200" t="s">
        <v>406</v>
      </c>
      <c r="F68" s="311">
        <v>108308257.97</v>
      </c>
      <c r="G68" s="311">
        <v>108308257.97</v>
      </c>
      <c r="H68" s="311">
        <v>81912102.760000005</v>
      </c>
      <c r="I68" s="311">
        <v>2932838.34</v>
      </c>
      <c r="J68" s="311">
        <v>0</v>
      </c>
      <c r="K68" s="311">
        <v>2594302.96</v>
      </c>
      <c r="L68" s="311">
        <v>1900</v>
      </c>
      <c r="M68" s="311">
        <v>0</v>
      </c>
      <c r="N68" s="311">
        <v>0</v>
      </c>
      <c r="O68" s="311">
        <v>2592402.96</v>
      </c>
      <c r="P68" s="311">
        <v>2592402.96</v>
      </c>
      <c r="Q68" s="311">
        <f t="shared" si="1"/>
        <v>110902560.92999999</v>
      </c>
    </row>
    <row r="69" spans="2:20" ht="103.15" customHeight="1">
      <c r="B69" s="197" t="s">
        <v>198</v>
      </c>
      <c r="C69" s="197" t="s">
        <v>41</v>
      </c>
      <c r="D69" s="200" t="s">
        <v>40</v>
      </c>
      <c r="E69" s="200" t="s">
        <v>407</v>
      </c>
      <c r="F69" s="311">
        <v>1189365.69</v>
      </c>
      <c r="G69" s="311">
        <v>1189365.69</v>
      </c>
      <c r="H69" s="311">
        <v>761492.33000000007</v>
      </c>
      <c r="I69" s="311">
        <v>102670</v>
      </c>
      <c r="J69" s="311">
        <v>0</v>
      </c>
      <c r="K69" s="311">
        <v>77300</v>
      </c>
      <c r="L69" s="311">
        <v>5700</v>
      </c>
      <c r="M69" s="311">
        <v>0</v>
      </c>
      <c r="N69" s="311">
        <v>0</v>
      </c>
      <c r="O69" s="311">
        <v>71600</v>
      </c>
      <c r="P69" s="311">
        <v>71600</v>
      </c>
      <c r="Q69" s="311">
        <f t="shared" si="1"/>
        <v>1266665.69</v>
      </c>
    </row>
    <row r="70" spans="2:20" ht="69.599999999999994" customHeight="1">
      <c r="B70" s="197" t="s">
        <v>199</v>
      </c>
      <c r="C70" s="197" t="s">
        <v>408</v>
      </c>
      <c r="D70" s="200" t="s">
        <v>126</v>
      </c>
      <c r="E70" s="200" t="s">
        <v>409</v>
      </c>
      <c r="F70" s="311">
        <v>712155.55</v>
      </c>
      <c r="G70" s="311">
        <v>712155.55</v>
      </c>
      <c r="H70" s="311">
        <v>548933.53</v>
      </c>
      <c r="I70" s="311">
        <v>30535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f t="shared" si="1"/>
        <v>712155.55</v>
      </c>
    </row>
    <row r="71" spans="2:20" ht="67.900000000000006" customHeight="1">
      <c r="B71" s="197" t="s">
        <v>204</v>
      </c>
      <c r="C71" s="197" t="s">
        <v>410</v>
      </c>
      <c r="D71" s="198"/>
      <c r="E71" s="200" t="s">
        <v>205</v>
      </c>
      <c r="F71" s="311">
        <v>4426770.78</v>
      </c>
      <c r="G71" s="311">
        <v>4426770.78</v>
      </c>
      <c r="H71" s="311">
        <v>3285890.95</v>
      </c>
      <c r="I71" s="311">
        <v>166114</v>
      </c>
      <c r="J71" s="311">
        <v>0</v>
      </c>
      <c r="K71" s="311">
        <v>163350</v>
      </c>
      <c r="L71" s="311">
        <v>50000</v>
      </c>
      <c r="M71" s="311">
        <v>36885</v>
      </c>
      <c r="N71" s="311">
        <v>0</v>
      </c>
      <c r="O71" s="311">
        <v>113350</v>
      </c>
      <c r="P71" s="311">
        <v>113350</v>
      </c>
      <c r="Q71" s="311">
        <f t="shared" si="1"/>
        <v>4590120.78</v>
      </c>
    </row>
    <row r="72" spans="2:20" ht="90" customHeight="1">
      <c r="B72" s="201" t="s">
        <v>200</v>
      </c>
      <c r="C72" s="201" t="s">
        <v>411</v>
      </c>
      <c r="D72" s="202" t="s">
        <v>126</v>
      </c>
      <c r="E72" s="202" t="s">
        <v>171</v>
      </c>
      <c r="F72" s="192">
        <v>4405050.78</v>
      </c>
      <c r="G72" s="192">
        <v>4405050.78</v>
      </c>
      <c r="H72" s="192">
        <v>3285890.95</v>
      </c>
      <c r="I72" s="192">
        <v>166114</v>
      </c>
      <c r="J72" s="192">
        <v>0</v>
      </c>
      <c r="K72" s="192">
        <v>163350</v>
      </c>
      <c r="L72" s="192">
        <v>50000</v>
      </c>
      <c r="M72" s="192">
        <v>36885</v>
      </c>
      <c r="N72" s="192">
        <v>0</v>
      </c>
      <c r="O72" s="192">
        <v>113350</v>
      </c>
      <c r="P72" s="192">
        <v>113350</v>
      </c>
      <c r="Q72" s="192">
        <f t="shared" si="1"/>
        <v>4568400.78</v>
      </c>
    </row>
    <row r="73" spans="2:20" ht="60.6" customHeight="1">
      <c r="B73" s="201" t="s">
        <v>267</v>
      </c>
      <c r="C73" s="201" t="s">
        <v>412</v>
      </c>
      <c r="D73" s="202" t="s">
        <v>126</v>
      </c>
      <c r="E73" s="202" t="s">
        <v>268</v>
      </c>
      <c r="F73" s="192">
        <v>21720</v>
      </c>
      <c r="G73" s="192">
        <v>21720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192">
        <v>0</v>
      </c>
      <c r="Q73" s="192">
        <f t="shared" ref="Q73:Q100" si="2">F73+K73</f>
        <v>21720</v>
      </c>
    </row>
    <row r="74" spans="2:20" ht="181.15" customHeight="1">
      <c r="B74" s="197" t="s">
        <v>201</v>
      </c>
      <c r="C74" s="197" t="s">
        <v>413</v>
      </c>
      <c r="D74" s="200" t="s">
        <v>359</v>
      </c>
      <c r="E74" s="200" t="s">
        <v>42</v>
      </c>
      <c r="F74" s="311">
        <v>198000</v>
      </c>
      <c r="G74" s="311">
        <v>198000</v>
      </c>
      <c r="H74" s="311">
        <v>0</v>
      </c>
      <c r="I74" s="311">
        <v>0</v>
      </c>
      <c r="J74" s="311">
        <v>0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f t="shared" si="2"/>
        <v>198000</v>
      </c>
    </row>
    <row r="75" spans="2:20" ht="67.900000000000006" customHeight="1">
      <c r="B75" s="197" t="s">
        <v>207</v>
      </c>
      <c r="C75" s="197" t="s">
        <v>414</v>
      </c>
      <c r="D75" s="198"/>
      <c r="E75" s="200" t="s">
        <v>208</v>
      </c>
      <c r="F75" s="311">
        <v>109522.68</v>
      </c>
      <c r="G75" s="311">
        <v>109522.68</v>
      </c>
      <c r="H75" s="311">
        <v>0</v>
      </c>
      <c r="I75" s="311">
        <v>0</v>
      </c>
      <c r="J75" s="311">
        <v>0</v>
      </c>
      <c r="K75" s="311">
        <v>0</v>
      </c>
      <c r="L75" s="311">
        <v>0</v>
      </c>
      <c r="M75" s="311">
        <v>0</v>
      </c>
      <c r="N75" s="311">
        <v>0</v>
      </c>
      <c r="O75" s="311">
        <v>0</v>
      </c>
      <c r="P75" s="311">
        <v>0</v>
      </c>
      <c r="Q75" s="311">
        <f t="shared" si="2"/>
        <v>109522.68</v>
      </c>
    </row>
    <row r="76" spans="2:20" ht="91.15" customHeight="1">
      <c r="B76" s="201" t="s">
        <v>202</v>
      </c>
      <c r="C76" s="201" t="s">
        <v>415</v>
      </c>
      <c r="D76" s="202" t="s">
        <v>51</v>
      </c>
      <c r="E76" s="202" t="s">
        <v>50</v>
      </c>
      <c r="F76" s="192">
        <v>109522.68</v>
      </c>
      <c r="G76" s="192">
        <v>109522.68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192">
        <v>0</v>
      </c>
      <c r="Q76" s="192">
        <f t="shared" si="2"/>
        <v>109522.68</v>
      </c>
    </row>
    <row r="77" spans="2:20" ht="63.6" customHeight="1">
      <c r="B77" s="197" t="s">
        <v>211</v>
      </c>
      <c r="C77" s="197" t="s">
        <v>416</v>
      </c>
      <c r="D77" s="198"/>
      <c r="E77" s="200" t="s">
        <v>120</v>
      </c>
      <c r="F77" s="311">
        <v>1458222.02</v>
      </c>
      <c r="G77" s="311">
        <v>1458222.02</v>
      </c>
      <c r="H77" s="311">
        <v>1047496.78</v>
      </c>
      <c r="I77" s="311">
        <v>35002</v>
      </c>
      <c r="J77" s="311">
        <v>0</v>
      </c>
      <c r="K77" s="311">
        <v>36000</v>
      </c>
      <c r="L77" s="311">
        <v>9000</v>
      </c>
      <c r="M77" s="311">
        <v>0</v>
      </c>
      <c r="N77" s="311">
        <v>0</v>
      </c>
      <c r="O77" s="311">
        <v>27000</v>
      </c>
      <c r="P77" s="311">
        <v>27000</v>
      </c>
      <c r="Q77" s="311">
        <f t="shared" si="2"/>
        <v>1494222.02</v>
      </c>
    </row>
    <row r="78" spans="2:20" ht="111" customHeight="1">
      <c r="B78" s="201" t="s">
        <v>210</v>
      </c>
      <c r="C78" s="201" t="s">
        <v>417</v>
      </c>
      <c r="D78" s="202" t="s">
        <v>51</v>
      </c>
      <c r="E78" s="202" t="s">
        <v>122</v>
      </c>
      <c r="F78" s="192">
        <v>1458222.02</v>
      </c>
      <c r="G78" s="192">
        <v>1458222.02</v>
      </c>
      <c r="H78" s="192">
        <v>1047496.78</v>
      </c>
      <c r="I78" s="192">
        <v>35002</v>
      </c>
      <c r="J78" s="192">
        <v>0</v>
      </c>
      <c r="K78" s="192">
        <v>36000</v>
      </c>
      <c r="L78" s="192">
        <v>9000</v>
      </c>
      <c r="M78" s="192">
        <v>0</v>
      </c>
      <c r="N78" s="192">
        <v>0</v>
      </c>
      <c r="O78" s="192">
        <v>27000</v>
      </c>
      <c r="P78" s="192">
        <v>27000</v>
      </c>
      <c r="Q78" s="192">
        <f t="shared" si="2"/>
        <v>1494222.02</v>
      </c>
    </row>
    <row r="79" spans="2:20" ht="61.9" customHeight="1">
      <c r="B79" s="197" t="s">
        <v>418</v>
      </c>
      <c r="C79" s="197" t="s">
        <v>419</v>
      </c>
      <c r="D79" s="198"/>
      <c r="E79" s="200" t="s">
        <v>420</v>
      </c>
      <c r="F79" s="311">
        <v>112500</v>
      </c>
      <c r="G79" s="311">
        <v>112500</v>
      </c>
      <c r="H79" s="311">
        <v>0</v>
      </c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311">
        <v>0</v>
      </c>
      <c r="Q79" s="311">
        <f t="shared" si="2"/>
        <v>112500</v>
      </c>
    </row>
    <row r="80" spans="2:20" ht="126" customHeight="1">
      <c r="B80" s="201" t="s">
        <v>421</v>
      </c>
      <c r="C80" s="201" t="s">
        <v>422</v>
      </c>
      <c r="D80" s="202" t="s">
        <v>51</v>
      </c>
      <c r="E80" s="202" t="s">
        <v>423</v>
      </c>
      <c r="F80" s="192">
        <v>112500</v>
      </c>
      <c r="G80" s="192">
        <v>112500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192">
        <v>0</v>
      </c>
      <c r="Q80" s="192">
        <f t="shared" si="2"/>
        <v>112500</v>
      </c>
    </row>
    <row r="81" spans="2:17" ht="71.45" customHeight="1">
      <c r="B81" s="197" t="s">
        <v>209</v>
      </c>
      <c r="C81" s="197" t="s">
        <v>424</v>
      </c>
      <c r="D81" s="198"/>
      <c r="E81" s="200" t="s">
        <v>162</v>
      </c>
      <c r="F81" s="311">
        <v>12250</v>
      </c>
      <c r="G81" s="311">
        <v>12250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0</v>
      </c>
      <c r="P81" s="311">
        <v>0</v>
      </c>
      <c r="Q81" s="311">
        <f t="shared" si="2"/>
        <v>12250</v>
      </c>
    </row>
    <row r="82" spans="2:17" ht="106.9" customHeight="1">
      <c r="B82" s="201" t="s">
        <v>203</v>
      </c>
      <c r="C82" s="201" t="s">
        <v>425</v>
      </c>
      <c r="D82" s="202" t="s">
        <v>51</v>
      </c>
      <c r="E82" s="202" t="s">
        <v>163</v>
      </c>
      <c r="F82" s="192">
        <v>12250</v>
      </c>
      <c r="G82" s="192">
        <v>12250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f t="shared" si="2"/>
        <v>12250</v>
      </c>
    </row>
    <row r="83" spans="2:17" ht="73.150000000000006" customHeight="1">
      <c r="B83" s="197" t="s">
        <v>505</v>
      </c>
      <c r="C83" s="197" t="s">
        <v>506</v>
      </c>
      <c r="D83" s="198"/>
      <c r="E83" s="200" t="s">
        <v>507</v>
      </c>
      <c r="F83" s="311">
        <v>0</v>
      </c>
      <c r="G83" s="311">
        <v>0</v>
      </c>
      <c r="H83" s="311">
        <v>0</v>
      </c>
      <c r="I83" s="311">
        <v>0</v>
      </c>
      <c r="J83" s="311">
        <v>0</v>
      </c>
      <c r="K83" s="311">
        <v>48600</v>
      </c>
      <c r="L83" s="311">
        <v>0</v>
      </c>
      <c r="M83" s="311">
        <v>0</v>
      </c>
      <c r="N83" s="311">
        <v>0</v>
      </c>
      <c r="O83" s="311">
        <v>48600</v>
      </c>
      <c r="P83" s="311">
        <v>48600</v>
      </c>
      <c r="Q83" s="311">
        <f t="shared" si="2"/>
        <v>48600</v>
      </c>
    </row>
    <row r="84" spans="2:17" ht="76.900000000000006" customHeight="1">
      <c r="B84" s="201" t="s">
        <v>508</v>
      </c>
      <c r="C84" s="201" t="s">
        <v>509</v>
      </c>
      <c r="D84" s="202" t="s">
        <v>222</v>
      </c>
      <c r="E84" s="202" t="s">
        <v>510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48600</v>
      </c>
      <c r="L84" s="192">
        <v>0</v>
      </c>
      <c r="M84" s="192">
        <v>0</v>
      </c>
      <c r="N84" s="192">
        <v>0</v>
      </c>
      <c r="O84" s="192">
        <v>48600</v>
      </c>
      <c r="P84" s="192">
        <v>48600</v>
      </c>
      <c r="Q84" s="192">
        <f t="shared" si="2"/>
        <v>48600</v>
      </c>
    </row>
    <row r="85" spans="2:17" ht="61.9" customHeight="1">
      <c r="B85" s="197" t="s">
        <v>561</v>
      </c>
      <c r="C85" s="197" t="s">
        <v>383</v>
      </c>
      <c r="D85" s="198"/>
      <c r="E85" s="200" t="s">
        <v>384</v>
      </c>
      <c r="F85" s="311">
        <v>0</v>
      </c>
      <c r="G85" s="311">
        <v>0</v>
      </c>
      <c r="H85" s="311">
        <v>0</v>
      </c>
      <c r="I85" s="311">
        <v>0</v>
      </c>
      <c r="J85" s="311">
        <v>0</v>
      </c>
      <c r="K85" s="311">
        <v>7442809.1100000003</v>
      </c>
      <c r="L85" s="311">
        <v>0</v>
      </c>
      <c r="M85" s="311">
        <v>0</v>
      </c>
      <c r="N85" s="311">
        <v>0</v>
      </c>
      <c r="O85" s="311">
        <v>7442809.1100000003</v>
      </c>
      <c r="P85" s="311">
        <v>7442809.1100000003</v>
      </c>
      <c r="Q85" s="311">
        <f t="shared" si="2"/>
        <v>7442809.1100000003</v>
      </c>
    </row>
    <row r="86" spans="2:17" ht="110.45" customHeight="1">
      <c r="B86" s="201" t="s">
        <v>562</v>
      </c>
      <c r="C86" s="201" t="s">
        <v>559</v>
      </c>
      <c r="D86" s="202" t="s">
        <v>387</v>
      </c>
      <c r="E86" s="202" t="s">
        <v>560</v>
      </c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4918279.1100000003</v>
      </c>
      <c r="L86" s="192">
        <v>0</v>
      </c>
      <c r="M86" s="192">
        <v>0</v>
      </c>
      <c r="N86" s="192">
        <v>0</v>
      </c>
      <c r="O86" s="192">
        <v>4918279.1100000003</v>
      </c>
      <c r="P86" s="192">
        <v>4918279.1100000003</v>
      </c>
      <c r="Q86" s="192">
        <f t="shared" si="2"/>
        <v>4918279.1100000003</v>
      </c>
    </row>
    <row r="87" spans="2:17" ht="123.6" customHeight="1">
      <c r="B87" s="201" t="s">
        <v>563</v>
      </c>
      <c r="C87" s="201" t="s">
        <v>386</v>
      </c>
      <c r="D87" s="202" t="s">
        <v>387</v>
      </c>
      <c r="E87" s="202" t="s">
        <v>388</v>
      </c>
      <c r="F87" s="192">
        <v>0</v>
      </c>
      <c r="G87" s="192">
        <v>0</v>
      </c>
      <c r="H87" s="192">
        <v>0</v>
      </c>
      <c r="I87" s="192">
        <v>0</v>
      </c>
      <c r="J87" s="192">
        <v>0</v>
      </c>
      <c r="K87" s="192">
        <v>2524530</v>
      </c>
      <c r="L87" s="192">
        <v>0</v>
      </c>
      <c r="M87" s="192">
        <v>0</v>
      </c>
      <c r="N87" s="192">
        <v>0</v>
      </c>
      <c r="O87" s="192">
        <v>2524530</v>
      </c>
      <c r="P87" s="192">
        <v>2524530</v>
      </c>
      <c r="Q87" s="192">
        <f t="shared" si="2"/>
        <v>2524530</v>
      </c>
    </row>
    <row r="88" spans="2:17" ht="72.599999999999994" customHeight="1">
      <c r="B88" s="197" t="s">
        <v>426</v>
      </c>
      <c r="C88" s="310"/>
      <c r="D88" s="198"/>
      <c r="E88" s="200" t="s">
        <v>127</v>
      </c>
      <c r="F88" s="311">
        <v>10111416</v>
      </c>
      <c r="G88" s="311">
        <v>10111416</v>
      </c>
      <c r="H88" s="311">
        <v>7437912</v>
      </c>
      <c r="I88" s="311">
        <v>450692.43</v>
      </c>
      <c r="J88" s="311">
        <v>0</v>
      </c>
      <c r="K88" s="311">
        <v>513530</v>
      </c>
      <c r="L88" s="311">
        <v>28500</v>
      </c>
      <c r="M88" s="311">
        <v>0</v>
      </c>
      <c r="N88" s="311">
        <v>0</v>
      </c>
      <c r="O88" s="311">
        <v>485030</v>
      </c>
      <c r="P88" s="311">
        <v>485030</v>
      </c>
      <c r="Q88" s="311">
        <f t="shared" si="2"/>
        <v>10624946</v>
      </c>
    </row>
    <row r="89" spans="2:17" ht="63" customHeight="1">
      <c r="B89" s="197" t="s">
        <v>427</v>
      </c>
      <c r="C89" s="310"/>
      <c r="D89" s="198"/>
      <c r="E89" s="200" t="s">
        <v>127</v>
      </c>
      <c r="F89" s="311">
        <v>10111416</v>
      </c>
      <c r="G89" s="311">
        <v>10111416</v>
      </c>
      <c r="H89" s="311">
        <v>7437912</v>
      </c>
      <c r="I89" s="311">
        <v>450692.43</v>
      </c>
      <c r="J89" s="311">
        <v>0</v>
      </c>
      <c r="K89" s="311">
        <v>513530</v>
      </c>
      <c r="L89" s="311">
        <v>28500</v>
      </c>
      <c r="M89" s="311">
        <v>0</v>
      </c>
      <c r="N89" s="311">
        <v>0</v>
      </c>
      <c r="O89" s="311">
        <v>485030</v>
      </c>
      <c r="P89" s="311">
        <v>485030</v>
      </c>
      <c r="Q89" s="311">
        <f t="shared" si="2"/>
        <v>10624946</v>
      </c>
    </row>
    <row r="90" spans="2:17" ht="121.15" customHeight="1">
      <c r="B90" s="197" t="s">
        <v>428</v>
      </c>
      <c r="C90" s="197" t="s">
        <v>340</v>
      </c>
      <c r="D90" s="200" t="s">
        <v>16</v>
      </c>
      <c r="E90" s="200" t="s">
        <v>405</v>
      </c>
      <c r="F90" s="311">
        <v>342482.8</v>
      </c>
      <c r="G90" s="311">
        <v>342482.8</v>
      </c>
      <c r="H90" s="311">
        <v>278330</v>
      </c>
      <c r="I90" s="311">
        <v>0</v>
      </c>
      <c r="J90" s="311">
        <v>0</v>
      </c>
      <c r="K90" s="311">
        <v>0</v>
      </c>
      <c r="L90" s="311">
        <v>0</v>
      </c>
      <c r="M90" s="311">
        <v>0</v>
      </c>
      <c r="N90" s="311">
        <v>0</v>
      </c>
      <c r="O90" s="311">
        <v>0</v>
      </c>
      <c r="P90" s="311">
        <v>0</v>
      </c>
      <c r="Q90" s="311">
        <f t="shared" si="2"/>
        <v>342482.8</v>
      </c>
    </row>
    <row r="91" spans="2:17" ht="142.15" customHeight="1">
      <c r="B91" s="197" t="s">
        <v>192</v>
      </c>
      <c r="C91" s="197" t="s">
        <v>429</v>
      </c>
      <c r="D91" s="200" t="s">
        <v>40</v>
      </c>
      <c r="E91" s="200" t="s">
        <v>177</v>
      </c>
      <c r="F91" s="311">
        <v>2419149.8400000003</v>
      </c>
      <c r="G91" s="311">
        <v>2419149.8400000003</v>
      </c>
      <c r="H91" s="311">
        <v>1891353</v>
      </c>
      <c r="I91" s="311">
        <v>15201</v>
      </c>
      <c r="J91" s="311">
        <v>0</v>
      </c>
      <c r="K91" s="311">
        <v>2000</v>
      </c>
      <c r="L91" s="311">
        <v>2000</v>
      </c>
      <c r="M91" s="311">
        <v>0</v>
      </c>
      <c r="N91" s="311">
        <v>0</v>
      </c>
      <c r="O91" s="311">
        <v>0</v>
      </c>
      <c r="P91" s="311">
        <v>0</v>
      </c>
      <c r="Q91" s="311">
        <f t="shared" si="2"/>
        <v>2421149.8400000003</v>
      </c>
    </row>
    <row r="92" spans="2:17" ht="63" customHeight="1">
      <c r="B92" s="197" t="s">
        <v>430</v>
      </c>
      <c r="C92" s="197" t="s">
        <v>431</v>
      </c>
      <c r="D92" s="200" t="s">
        <v>47</v>
      </c>
      <c r="E92" s="200" t="s">
        <v>173</v>
      </c>
      <c r="F92" s="311">
        <v>2315128.27</v>
      </c>
      <c r="G92" s="311">
        <v>2315128.27</v>
      </c>
      <c r="H92" s="311">
        <v>1764842</v>
      </c>
      <c r="I92" s="311">
        <v>40175</v>
      </c>
      <c r="J92" s="311">
        <v>0</v>
      </c>
      <c r="K92" s="311">
        <v>33390</v>
      </c>
      <c r="L92" s="311">
        <v>1500</v>
      </c>
      <c r="M92" s="311">
        <v>0</v>
      </c>
      <c r="N92" s="311">
        <v>0</v>
      </c>
      <c r="O92" s="311">
        <v>31890</v>
      </c>
      <c r="P92" s="311">
        <v>31890</v>
      </c>
      <c r="Q92" s="311">
        <f t="shared" si="2"/>
        <v>2348518.27</v>
      </c>
    </row>
    <row r="93" spans="2:17" ht="64.150000000000006" customHeight="1">
      <c r="B93" s="197" t="s">
        <v>432</v>
      </c>
      <c r="C93" s="197" t="s">
        <v>174</v>
      </c>
      <c r="D93" s="200" t="s">
        <v>47</v>
      </c>
      <c r="E93" s="200" t="s">
        <v>175</v>
      </c>
      <c r="F93" s="311">
        <v>212090.66000000003</v>
      </c>
      <c r="G93" s="311">
        <v>212090.66000000003</v>
      </c>
      <c r="H93" s="311">
        <v>124038</v>
      </c>
      <c r="I93" s="311">
        <v>41807.879999999997</v>
      </c>
      <c r="J93" s="311">
        <v>0</v>
      </c>
      <c r="K93" s="311">
        <v>0</v>
      </c>
      <c r="L93" s="311">
        <v>0</v>
      </c>
      <c r="M93" s="311">
        <v>0</v>
      </c>
      <c r="N93" s="311">
        <v>0</v>
      </c>
      <c r="O93" s="311">
        <v>0</v>
      </c>
      <c r="P93" s="311">
        <v>0</v>
      </c>
      <c r="Q93" s="311">
        <f t="shared" si="2"/>
        <v>212090.66000000003</v>
      </c>
    </row>
    <row r="94" spans="2:17" ht="118.15" customHeight="1">
      <c r="B94" s="197" t="s">
        <v>191</v>
      </c>
      <c r="C94" s="197" t="s">
        <v>433</v>
      </c>
      <c r="D94" s="200" t="s">
        <v>48</v>
      </c>
      <c r="E94" s="200" t="s">
        <v>176</v>
      </c>
      <c r="F94" s="311">
        <v>4338564.4300000006</v>
      </c>
      <c r="G94" s="311">
        <v>4338564.4300000006</v>
      </c>
      <c r="H94" s="311">
        <v>3000304</v>
      </c>
      <c r="I94" s="311">
        <v>347682.55</v>
      </c>
      <c r="J94" s="311">
        <v>0</v>
      </c>
      <c r="K94" s="311">
        <v>454990</v>
      </c>
      <c r="L94" s="311">
        <v>25000</v>
      </c>
      <c r="M94" s="311">
        <v>0</v>
      </c>
      <c r="N94" s="311">
        <v>0</v>
      </c>
      <c r="O94" s="311">
        <v>429990</v>
      </c>
      <c r="P94" s="311">
        <v>429990</v>
      </c>
      <c r="Q94" s="311">
        <f t="shared" si="2"/>
        <v>4793554.4300000006</v>
      </c>
    </row>
    <row r="95" spans="2:17" ht="64.150000000000006" customHeight="1">
      <c r="B95" s="197" t="s">
        <v>434</v>
      </c>
      <c r="C95" s="197" t="s">
        <v>363</v>
      </c>
      <c r="D95" s="198"/>
      <c r="E95" s="200" t="s">
        <v>178</v>
      </c>
      <c r="F95" s="311">
        <v>484000.00000000006</v>
      </c>
      <c r="G95" s="311">
        <v>484000.00000000006</v>
      </c>
      <c r="H95" s="311">
        <v>379045</v>
      </c>
      <c r="I95" s="311">
        <v>5826</v>
      </c>
      <c r="J95" s="311">
        <v>0</v>
      </c>
      <c r="K95" s="311">
        <v>7700</v>
      </c>
      <c r="L95" s="311">
        <v>0</v>
      </c>
      <c r="M95" s="311">
        <v>0</v>
      </c>
      <c r="N95" s="311">
        <v>0</v>
      </c>
      <c r="O95" s="311">
        <v>7700</v>
      </c>
      <c r="P95" s="311">
        <v>7700</v>
      </c>
      <c r="Q95" s="311">
        <f t="shared" si="2"/>
        <v>491700.00000000006</v>
      </c>
    </row>
    <row r="96" spans="2:17" ht="72.599999999999994" customHeight="1">
      <c r="B96" s="201" t="s">
        <v>193</v>
      </c>
      <c r="C96" s="201" t="s">
        <v>435</v>
      </c>
      <c r="D96" s="202" t="s">
        <v>49</v>
      </c>
      <c r="E96" s="202" t="s">
        <v>436</v>
      </c>
      <c r="F96" s="192">
        <v>482000.00000000006</v>
      </c>
      <c r="G96" s="192">
        <v>482000.00000000006</v>
      </c>
      <c r="H96" s="192">
        <v>379045</v>
      </c>
      <c r="I96" s="192">
        <v>5826</v>
      </c>
      <c r="J96" s="192">
        <v>0</v>
      </c>
      <c r="K96" s="192">
        <v>7700</v>
      </c>
      <c r="L96" s="192">
        <v>0</v>
      </c>
      <c r="M96" s="192">
        <v>0</v>
      </c>
      <c r="N96" s="192">
        <v>0</v>
      </c>
      <c r="O96" s="192">
        <v>7700</v>
      </c>
      <c r="P96" s="192">
        <v>7700</v>
      </c>
      <c r="Q96" s="192">
        <f t="shared" si="2"/>
        <v>489700.00000000006</v>
      </c>
    </row>
    <row r="97" spans="2:17" ht="48" customHeight="1">
      <c r="B97" s="201" t="s">
        <v>194</v>
      </c>
      <c r="C97" s="201" t="s">
        <v>364</v>
      </c>
      <c r="D97" s="202" t="s">
        <v>49</v>
      </c>
      <c r="E97" s="202" t="s">
        <v>170</v>
      </c>
      <c r="F97" s="192">
        <v>2000</v>
      </c>
      <c r="G97" s="192">
        <v>2000</v>
      </c>
      <c r="H97" s="192">
        <v>0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2">
        <v>0</v>
      </c>
      <c r="O97" s="192">
        <v>0</v>
      </c>
      <c r="P97" s="192">
        <v>0</v>
      </c>
      <c r="Q97" s="192">
        <f t="shared" si="2"/>
        <v>2000</v>
      </c>
    </row>
    <row r="98" spans="2:17" ht="51.6" customHeight="1">
      <c r="B98" s="197" t="s">
        <v>745</v>
      </c>
      <c r="C98" s="197" t="s">
        <v>383</v>
      </c>
      <c r="D98" s="198"/>
      <c r="E98" s="200" t="s">
        <v>384</v>
      </c>
      <c r="F98" s="311">
        <v>0</v>
      </c>
      <c r="G98" s="311">
        <v>0</v>
      </c>
      <c r="H98" s="311">
        <v>0</v>
      </c>
      <c r="I98" s="311">
        <v>0</v>
      </c>
      <c r="J98" s="311">
        <v>0</v>
      </c>
      <c r="K98" s="311">
        <v>15450</v>
      </c>
      <c r="L98" s="311">
        <v>0</v>
      </c>
      <c r="M98" s="311">
        <v>0</v>
      </c>
      <c r="N98" s="311">
        <v>0</v>
      </c>
      <c r="O98" s="311">
        <v>15450</v>
      </c>
      <c r="P98" s="311">
        <v>15450</v>
      </c>
      <c r="Q98" s="311">
        <f t="shared" si="2"/>
        <v>15450</v>
      </c>
    </row>
    <row r="99" spans="2:17" ht="117.6" customHeight="1">
      <c r="B99" s="201" t="s">
        <v>746</v>
      </c>
      <c r="C99" s="201" t="s">
        <v>386</v>
      </c>
      <c r="D99" s="202" t="s">
        <v>387</v>
      </c>
      <c r="E99" s="202" t="s">
        <v>388</v>
      </c>
      <c r="F99" s="192">
        <v>0</v>
      </c>
      <c r="G99" s="192">
        <v>0</v>
      </c>
      <c r="H99" s="192">
        <v>0</v>
      </c>
      <c r="I99" s="192">
        <v>0</v>
      </c>
      <c r="J99" s="192">
        <v>0</v>
      </c>
      <c r="K99" s="192">
        <v>15450</v>
      </c>
      <c r="L99" s="192">
        <v>0</v>
      </c>
      <c r="M99" s="192">
        <v>0</v>
      </c>
      <c r="N99" s="192">
        <v>0</v>
      </c>
      <c r="O99" s="192">
        <v>15450</v>
      </c>
      <c r="P99" s="192">
        <v>15450</v>
      </c>
      <c r="Q99" s="192">
        <f t="shared" si="2"/>
        <v>15450</v>
      </c>
    </row>
    <row r="100" spans="2:17" ht="36.6" customHeight="1">
      <c r="B100" s="310"/>
      <c r="C100" s="197" t="s">
        <v>134</v>
      </c>
      <c r="D100" s="198"/>
      <c r="E100" s="200" t="s">
        <v>9</v>
      </c>
      <c r="F100" s="311">
        <v>233240624.33000007</v>
      </c>
      <c r="G100" s="311">
        <v>232557969.94000006</v>
      </c>
      <c r="H100" s="311">
        <v>131042844.67000002</v>
      </c>
      <c r="I100" s="311">
        <v>6685686.6099999994</v>
      </c>
      <c r="J100" s="311">
        <v>612654.39</v>
      </c>
      <c r="K100" s="311">
        <v>39879586.520000003</v>
      </c>
      <c r="L100" s="311">
        <v>2745828.88</v>
      </c>
      <c r="M100" s="311">
        <v>111885</v>
      </c>
      <c r="N100" s="311">
        <v>170</v>
      </c>
      <c r="O100" s="311">
        <v>37133757.640000008</v>
      </c>
      <c r="P100" s="311">
        <v>37081827.700000003</v>
      </c>
      <c r="Q100" s="311">
        <f t="shared" si="2"/>
        <v>273120210.85000008</v>
      </c>
    </row>
    <row r="102" spans="2:17">
      <c r="E102" s="151" t="s">
        <v>566</v>
      </c>
      <c r="J102" s="151" t="s">
        <v>567</v>
      </c>
    </row>
  </sheetData>
  <mergeCells count="23">
    <mergeCell ref="C5:C8"/>
    <mergeCell ref="B5:B8"/>
    <mergeCell ref="I7:I8"/>
    <mergeCell ref="O6:O8"/>
    <mergeCell ref="K6:K8"/>
    <mergeCell ref="K5:P5"/>
    <mergeCell ref="F6:F8"/>
    <mergeCell ref="Q5:Q8"/>
    <mergeCell ref="G6:G8"/>
    <mergeCell ref="H7:H8"/>
    <mergeCell ref="M7:M8"/>
    <mergeCell ref="P7:P8"/>
    <mergeCell ref="N7:N8"/>
    <mergeCell ref="B1:Q1"/>
    <mergeCell ref="M6:N6"/>
    <mergeCell ref="F5:J5"/>
    <mergeCell ref="J6:J8"/>
    <mergeCell ref="N2:R2"/>
    <mergeCell ref="D5:D8"/>
    <mergeCell ref="E5:E8"/>
    <mergeCell ref="B3:Q3"/>
    <mergeCell ref="L6:L8"/>
    <mergeCell ref="H6:I6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39" fitToHeight="0" orientation="landscape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"/>
  <sheetViews>
    <sheetView showGridLines="0" showZeros="0" view="pageBreakPreview" topLeftCell="D10" zoomScale="97" zoomScaleSheetLayoutView="97" workbookViewId="0">
      <selection activeCell="L4" sqref="L4:O4"/>
    </sheetView>
  </sheetViews>
  <sheetFormatPr defaultColWidth="9.1640625" defaultRowHeight="12.75"/>
  <cols>
    <col min="1" max="1" width="0.33203125" style="11" hidden="1" customWidth="1"/>
    <col min="2" max="2" width="4.33203125" style="11" hidden="1" customWidth="1"/>
    <col min="3" max="3" width="1.1640625" style="11" hidden="1" customWidth="1"/>
    <col min="4" max="4" width="14.6640625" style="11" customWidth="1"/>
    <col min="5" max="5" width="24.1640625" style="11" customWidth="1"/>
    <col min="6" max="6" width="18.6640625" style="11" customWidth="1"/>
    <col min="7" max="7" width="23.6640625" style="11" customWidth="1"/>
    <col min="8" max="8" width="27.83203125" style="11" hidden="1" customWidth="1"/>
    <col min="9" max="9" width="18.83203125" style="14" customWidth="1"/>
    <col min="10" max="13" width="23.1640625" style="14" customWidth="1"/>
    <col min="14" max="14" width="17.5" style="14" customWidth="1"/>
    <col min="15" max="16" width="23.1640625" style="14" customWidth="1"/>
    <col min="17" max="17" width="19.33203125" style="11" customWidth="1"/>
    <col min="18" max="18" width="23.33203125" style="11" customWidth="1"/>
    <col min="19" max="19" width="18.6640625" style="11" customWidth="1"/>
    <col min="20" max="20" width="18.33203125" style="11" customWidth="1"/>
    <col min="21" max="21" width="21.33203125" style="11" customWidth="1"/>
    <col min="22" max="22" width="24.5" style="11" customWidth="1"/>
    <col min="23" max="23" width="21.33203125" style="11" customWidth="1"/>
    <col min="24" max="24" width="19.1640625" style="11" customWidth="1"/>
    <col min="25" max="25" width="19.33203125" style="11" customWidth="1"/>
    <col min="26" max="26" width="21.6640625" style="11" customWidth="1"/>
    <col min="27" max="27" width="19.33203125" style="11" customWidth="1"/>
    <col min="28" max="28" width="26.1640625" style="11" customWidth="1"/>
    <col min="29" max="29" width="37.33203125" style="11" customWidth="1"/>
    <col min="30" max="30" width="17.1640625" style="11" customWidth="1"/>
    <col min="31" max="31" width="20.1640625" style="11" customWidth="1"/>
    <col min="32" max="16384" width="9.1640625" style="11"/>
  </cols>
  <sheetData>
    <row r="1" spans="1:31" ht="22.5" customHeight="1">
      <c r="D1" s="32"/>
      <c r="E1" s="32"/>
      <c r="F1" s="32"/>
      <c r="G1" s="32"/>
      <c r="H1" s="32"/>
    </row>
    <row r="3" spans="1:31" ht="21.75" customHeight="1"/>
    <row r="4" spans="1:31" ht="86.25" customHeight="1">
      <c r="E4" s="8"/>
      <c r="F4" s="8"/>
      <c r="G4" s="8"/>
      <c r="H4" s="8"/>
      <c r="L4" s="349" t="s">
        <v>737</v>
      </c>
      <c r="M4" s="360"/>
      <c r="N4" s="360"/>
      <c r="O4" s="360"/>
    </row>
    <row r="5" spans="1:31" ht="67.5" customHeight="1">
      <c r="A5" s="9"/>
      <c r="B5" s="9"/>
      <c r="C5" s="9"/>
      <c r="D5" s="363" t="s">
        <v>234</v>
      </c>
      <c r="E5" s="363"/>
      <c r="F5" s="363"/>
      <c r="G5" s="363"/>
      <c r="H5" s="363"/>
      <c r="I5" s="363"/>
      <c r="J5" s="363"/>
      <c r="K5" s="220"/>
      <c r="L5" s="220"/>
      <c r="M5" s="220"/>
      <c r="N5" s="220"/>
      <c r="O5" s="220"/>
      <c r="P5" s="220"/>
    </row>
    <row r="6" spans="1:31" ht="18" customHeight="1">
      <c r="A6" s="9"/>
      <c r="B6" s="9"/>
      <c r="C6" s="9"/>
      <c r="D6" s="9"/>
      <c r="I6" s="36"/>
      <c r="J6" s="36"/>
      <c r="K6" s="36"/>
      <c r="L6" s="36"/>
      <c r="M6" s="36"/>
      <c r="N6" s="36"/>
      <c r="O6" s="36"/>
      <c r="P6" s="36"/>
      <c r="Q6" s="214" t="s">
        <v>59</v>
      </c>
    </row>
    <row r="7" spans="1:31" s="48" customFormat="1" ht="48" customHeight="1">
      <c r="A7" s="45" t="s">
        <v>21</v>
      </c>
      <c r="B7" s="46" t="s">
        <v>4</v>
      </c>
      <c r="C7" s="47">
        <v>0</v>
      </c>
      <c r="D7" s="364" t="s">
        <v>17</v>
      </c>
      <c r="E7" s="364" t="s">
        <v>18</v>
      </c>
      <c r="F7" s="372" t="s">
        <v>114</v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96"/>
    </row>
    <row r="8" spans="1:31" s="48" customFormat="1" ht="54" customHeight="1">
      <c r="A8" s="45" t="s">
        <v>20</v>
      </c>
      <c r="B8" s="46" t="s">
        <v>4</v>
      </c>
      <c r="C8" s="47">
        <v>0</v>
      </c>
      <c r="D8" s="365"/>
      <c r="E8" s="365"/>
      <c r="F8" s="372" t="s">
        <v>5</v>
      </c>
      <c r="G8" s="373"/>
      <c r="H8" s="373"/>
      <c r="I8" s="377" t="s">
        <v>344</v>
      </c>
      <c r="J8" s="378"/>
      <c r="K8" s="378"/>
      <c r="L8" s="378"/>
      <c r="M8" s="378"/>
      <c r="N8" s="342"/>
      <c r="O8" s="342"/>
      <c r="P8" s="342"/>
      <c r="Q8" s="343"/>
      <c r="R8" s="194"/>
    </row>
    <row r="9" spans="1:31" s="48" customFormat="1" ht="43.9" customHeight="1">
      <c r="A9" s="45" t="s">
        <v>22</v>
      </c>
      <c r="B9" s="46" t="s">
        <v>4</v>
      </c>
      <c r="C9" s="47">
        <v>0</v>
      </c>
      <c r="D9" s="365"/>
      <c r="E9" s="365"/>
      <c r="F9" s="366" t="s">
        <v>168</v>
      </c>
      <c r="G9" s="379" t="s">
        <v>403</v>
      </c>
      <c r="H9" s="380"/>
      <c r="I9" s="379" t="s">
        <v>493</v>
      </c>
      <c r="J9" s="383" t="s">
        <v>238</v>
      </c>
      <c r="K9" s="373"/>
      <c r="L9" s="373"/>
      <c r="M9" s="373"/>
      <c r="N9" s="376" t="s">
        <v>491</v>
      </c>
      <c r="O9" s="231" t="s">
        <v>238</v>
      </c>
      <c r="P9" s="366" t="s">
        <v>403</v>
      </c>
      <c r="Q9" s="374" t="s">
        <v>168</v>
      </c>
    </row>
    <row r="10" spans="1:31" s="48" customFormat="1" ht="216.6" customHeight="1">
      <c r="A10" s="45"/>
      <c r="B10" s="46"/>
      <c r="C10" s="47"/>
      <c r="D10" s="339"/>
      <c r="E10" s="339"/>
      <c r="F10" s="367"/>
      <c r="G10" s="381"/>
      <c r="H10" s="382"/>
      <c r="I10" s="367"/>
      <c r="J10" s="240" t="s">
        <v>494</v>
      </c>
      <c r="K10" s="240" t="s">
        <v>536</v>
      </c>
      <c r="L10" s="240" t="s">
        <v>689</v>
      </c>
      <c r="M10" s="240" t="s">
        <v>690</v>
      </c>
      <c r="N10" s="367"/>
      <c r="O10" s="231" t="s">
        <v>492</v>
      </c>
      <c r="P10" s="339"/>
      <c r="Q10" s="375"/>
    </row>
    <row r="11" spans="1:31" ht="73.5" customHeight="1">
      <c r="A11" s="15" t="s">
        <v>19</v>
      </c>
      <c r="B11" s="6" t="s">
        <v>4</v>
      </c>
      <c r="C11" s="35">
        <v>0</v>
      </c>
      <c r="D11" s="224" t="s">
        <v>124</v>
      </c>
      <c r="E11" s="225" t="s">
        <v>113</v>
      </c>
      <c r="F11" s="226">
        <v>839300</v>
      </c>
      <c r="G11" s="368"/>
      <c r="H11" s="369"/>
      <c r="I11" s="228"/>
      <c r="J11" s="228"/>
      <c r="K11" s="228"/>
      <c r="L11" s="228"/>
      <c r="M11" s="228"/>
      <c r="N11" s="228"/>
      <c r="O11" s="228"/>
      <c r="P11" s="228"/>
      <c r="Q11" s="228">
        <v>100000</v>
      </c>
    </row>
    <row r="12" spans="1:31" ht="73.5" customHeight="1">
      <c r="A12" s="15"/>
      <c r="B12" s="6"/>
      <c r="C12" s="35"/>
      <c r="D12" s="224" t="s">
        <v>524</v>
      </c>
      <c r="E12" s="225" t="s">
        <v>525</v>
      </c>
      <c r="F12" s="226"/>
      <c r="G12" s="226"/>
      <c r="H12" s="227"/>
      <c r="I12" s="228">
        <f>J12+K12+L12+M12</f>
        <v>2570423.0300000003</v>
      </c>
      <c r="J12" s="228">
        <v>1476249.03</v>
      </c>
      <c r="K12" s="228">
        <v>100000</v>
      </c>
      <c r="L12" s="228">
        <v>274174</v>
      </c>
      <c r="M12" s="228">
        <v>720000</v>
      </c>
      <c r="N12" s="228">
        <v>170000</v>
      </c>
      <c r="O12" s="228">
        <v>170000</v>
      </c>
      <c r="P12" s="228"/>
      <c r="Q12" s="228">
        <v>784610</v>
      </c>
    </row>
    <row r="13" spans="1:31" ht="73.5" customHeight="1">
      <c r="A13" s="15"/>
      <c r="B13" s="6"/>
      <c r="C13" s="35"/>
      <c r="D13" s="224"/>
      <c r="E13" s="225" t="s">
        <v>439</v>
      </c>
      <c r="F13" s="226"/>
      <c r="G13" s="226">
        <v>158000</v>
      </c>
      <c r="H13" s="227"/>
      <c r="I13" s="228"/>
      <c r="J13" s="228"/>
      <c r="K13" s="228"/>
      <c r="L13" s="228"/>
      <c r="M13" s="228"/>
      <c r="N13" s="228"/>
      <c r="O13" s="228"/>
      <c r="P13" s="228">
        <v>40000</v>
      </c>
      <c r="Q13" s="228"/>
    </row>
    <row r="14" spans="1:31" ht="39.75" customHeight="1">
      <c r="A14" s="16">
        <v>13</v>
      </c>
      <c r="B14" s="7" t="s">
        <v>4</v>
      </c>
      <c r="C14" s="35">
        <v>0</v>
      </c>
      <c r="D14" s="222"/>
      <c r="E14" s="222" t="s">
        <v>9</v>
      </c>
      <c r="F14" s="229">
        <f>F11+F12+F13</f>
        <v>839300</v>
      </c>
      <c r="G14" s="370">
        <f>G11+G12+G13</f>
        <v>158000</v>
      </c>
      <c r="H14" s="371"/>
      <c r="I14" s="230">
        <f>I11+I12+I13</f>
        <v>2570423.0300000003</v>
      </c>
      <c r="J14" s="230">
        <f>J11+J12+J13</f>
        <v>1476249.03</v>
      </c>
      <c r="K14" s="230">
        <v>100000</v>
      </c>
      <c r="L14" s="230">
        <f>L12</f>
        <v>274174</v>
      </c>
      <c r="M14" s="230">
        <f>M12</f>
        <v>720000</v>
      </c>
      <c r="N14" s="230">
        <v>170000</v>
      </c>
      <c r="O14" s="230">
        <v>170000</v>
      </c>
      <c r="P14" s="230">
        <f>P11+P12+P13</f>
        <v>40000</v>
      </c>
      <c r="Q14" s="230">
        <f>Q11+Q12+Q13</f>
        <v>884610</v>
      </c>
    </row>
    <row r="15" spans="1:31" s="17" customFormat="1" ht="31.5" customHeight="1">
      <c r="A15" s="10"/>
      <c r="B15" s="12"/>
      <c r="C15" s="12"/>
      <c r="D15" s="361" t="s">
        <v>566</v>
      </c>
      <c r="E15" s="362"/>
      <c r="F15" s="204"/>
      <c r="G15" s="204"/>
      <c r="H15" s="204"/>
      <c r="I15" s="88"/>
      <c r="J15" s="96" t="s">
        <v>567</v>
      </c>
      <c r="K15" s="96"/>
      <c r="L15" s="14"/>
      <c r="M15" s="14"/>
      <c r="N15" s="14"/>
      <c r="O15" s="14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8.75">
      <c r="A16" s="13"/>
      <c r="B16" s="18"/>
      <c r="C16" s="18"/>
      <c r="L16" s="96"/>
      <c r="M16" s="96"/>
      <c r="N16" s="96"/>
      <c r="O16" s="96"/>
      <c r="P16" s="96"/>
      <c r="Q16" s="195"/>
    </row>
    <row r="17" spans="1:31" s="19" customFormat="1">
      <c r="A17" s="20"/>
      <c r="B17" s="21"/>
      <c r="C17" s="21"/>
      <c r="D17" s="11"/>
      <c r="E17" s="11"/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9" customFormat="1">
      <c r="A18" s="20"/>
      <c r="B18" s="21"/>
      <c r="C18" s="21"/>
      <c r="D18" s="11"/>
      <c r="E18" s="11"/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9" customFormat="1">
      <c r="A19" s="20"/>
      <c r="B19" s="21"/>
      <c r="C19" s="21"/>
      <c r="D19" s="11"/>
      <c r="E19" s="11"/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9" customFormat="1">
      <c r="A20" s="20"/>
      <c r="B20" s="21"/>
      <c r="C20" s="21"/>
      <c r="D20" s="11"/>
      <c r="E20" s="11"/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>
      <c r="A21" s="13"/>
      <c r="B21" s="18"/>
      <c r="C21" s="18"/>
    </row>
    <row r="22" spans="1:31">
      <c r="A22" s="13"/>
      <c r="B22" s="18"/>
      <c r="C22" s="18"/>
    </row>
    <row r="23" spans="1:31">
      <c r="A23" s="13"/>
      <c r="B23" s="18"/>
      <c r="C23" s="18"/>
    </row>
    <row r="24" spans="1:31">
      <c r="A24" s="13"/>
      <c r="B24" s="18"/>
      <c r="C24" s="18"/>
    </row>
    <row r="25" spans="1:31">
      <c r="A25" s="13"/>
      <c r="B25" s="18"/>
      <c r="C25" s="18"/>
    </row>
    <row r="26" spans="1:31">
      <c r="A26" s="13"/>
      <c r="B26" s="18"/>
      <c r="C26" s="18"/>
    </row>
    <row r="27" spans="1:31">
      <c r="A27" s="13"/>
      <c r="B27" s="18"/>
      <c r="C27" s="18"/>
    </row>
    <row r="28" spans="1:31">
      <c r="A28" s="13"/>
      <c r="B28" s="18"/>
      <c r="C28" s="18"/>
    </row>
    <row r="29" spans="1:31">
      <c r="A29" s="13"/>
      <c r="B29" s="18"/>
      <c r="C29" s="18"/>
    </row>
    <row r="30" spans="1:31">
      <c r="A30" s="13"/>
      <c r="B30" s="18"/>
      <c r="C30" s="18"/>
    </row>
    <row r="31" spans="1:31">
      <c r="A31" s="13"/>
      <c r="B31" s="18"/>
      <c r="C31" s="18"/>
    </row>
    <row r="32" spans="1:31">
      <c r="A32" s="13"/>
      <c r="B32" s="18"/>
      <c r="C32" s="18"/>
    </row>
    <row r="33" spans="1:3">
      <c r="A33" s="13"/>
      <c r="B33" s="18"/>
      <c r="C33" s="18"/>
    </row>
    <row r="34" spans="1:3">
      <c r="A34" s="13"/>
      <c r="B34" s="18"/>
      <c r="C34" s="18"/>
    </row>
    <row r="35" spans="1:3">
      <c r="A35" s="13"/>
      <c r="B35" s="18"/>
      <c r="C35" s="18"/>
    </row>
    <row r="36" spans="1:3">
      <c r="A36" s="13"/>
      <c r="B36" s="18"/>
      <c r="C36" s="18"/>
    </row>
    <row r="37" spans="1:3">
      <c r="A37" s="13"/>
      <c r="B37" s="18"/>
      <c r="C37" s="18"/>
    </row>
    <row r="38" spans="1:3">
      <c r="A38" s="13"/>
      <c r="B38" s="18"/>
      <c r="C38" s="18"/>
    </row>
    <row r="39" spans="1:3">
      <c r="A39" s="13"/>
      <c r="B39" s="18"/>
      <c r="C39" s="18"/>
    </row>
    <row r="40" spans="1:3">
      <c r="A40" s="13"/>
      <c r="B40" s="18"/>
      <c r="C40" s="18"/>
    </row>
    <row r="41" spans="1:3">
      <c r="A41" s="13"/>
      <c r="B41" s="18"/>
      <c r="C41" s="18"/>
    </row>
    <row r="42" spans="1:3">
      <c r="A42" s="13"/>
      <c r="B42" s="18"/>
      <c r="C42" s="18"/>
    </row>
    <row r="43" spans="1:3">
      <c r="A43" s="13"/>
      <c r="B43" s="18"/>
      <c r="C43" s="18"/>
    </row>
    <row r="44" spans="1:3" ht="44.25" customHeight="1">
      <c r="A44" s="13"/>
    </row>
    <row r="45" spans="1:3">
      <c r="A45" s="13"/>
    </row>
    <row r="46" spans="1:3">
      <c r="A46" s="13"/>
    </row>
    <row r="47" spans="1:3" ht="16.5" thickBot="1">
      <c r="C47" s="22"/>
    </row>
    <row r="57" ht="45.75" customHeight="1"/>
  </sheetData>
  <mergeCells count="17">
    <mergeCell ref="N9:N10"/>
    <mergeCell ref="F8:H8"/>
    <mergeCell ref="I8:Q8"/>
    <mergeCell ref="G9:H10"/>
    <mergeCell ref="I9:I10"/>
    <mergeCell ref="P9:P10"/>
    <mergeCell ref="J9:M9"/>
    <mergeCell ref="L4:O4"/>
    <mergeCell ref="D15:E15"/>
    <mergeCell ref="D5:J5"/>
    <mergeCell ref="D7:D10"/>
    <mergeCell ref="E7:E10"/>
    <mergeCell ref="F9:F10"/>
    <mergeCell ref="G11:H11"/>
    <mergeCell ref="G14:H14"/>
    <mergeCell ref="F7:Q7"/>
    <mergeCell ref="Q9:Q10"/>
  </mergeCells>
  <phoneticPr fontId="35" type="noConversion"/>
  <printOptions horizontalCentered="1"/>
  <pageMargins left="0.19685039370078741" right="0" top="0.59055118110236227" bottom="0.39370078740157483" header="0.31496062992125984" footer="0.31496062992125984"/>
  <pageSetup paperSize="9" scale="65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86" zoomScaleNormal="65" zoomScaleSheetLayoutView="86" workbookViewId="0">
      <pane xSplit="2" ySplit="6" topLeftCell="C10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ColWidth="10.6640625" defaultRowHeight="18.75"/>
  <cols>
    <col min="1" max="1" width="28.83203125" style="61" customWidth="1"/>
    <col min="2" max="2" width="49.5" style="61" customWidth="1"/>
    <col min="3" max="3" width="24.1640625" style="61" customWidth="1"/>
    <col min="4" max="4" width="21.6640625" style="61" customWidth="1"/>
    <col min="5" max="5" width="22.6640625" style="61" customWidth="1"/>
    <col min="6" max="6" width="19.6640625" style="72" hidden="1" customWidth="1"/>
    <col min="7" max="7" width="16" style="72" hidden="1" customWidth="1"/>
    <col min="8" max="8" width="20" style="61" customWidth="1"/>
    <col min="9" max="16384" width="10.6640625" style="61"/>
  </cols>
  <sheetData>
    <row r="1" spans="1:42" s="58" customFormat="1" ht="20.25" customHeight="1">
      <c r="A1" s="56"/>
      <c r="B1" s="56"/>
      <c r="C1" s="56"/>
      <c r="D1" s="57" t="s">
        <v>116</v>
      </c>
      <c r="F1" s="59"/>
      <c r="G1" s="60"/>
      <c r="H1" s="62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8" customFormat="1" ht="93" customHeight="1">
      <c r="A2" s="63"/>
      <c r="B2" s="63"/>
      <c r="C2" s="63"/>
      <c r="D2" s="384" t="s">
        <v>736</v>
      </c>
      <c r="E2" s="384"/>
      <c r="F2" s="59"/>
      <c r="G2" s="60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s="58" customFormat="1" ht="0.6" customHeight="1">
      <c r="A3" s="63"/>
      <c r="B3" s="63"/>
      <c r="C3" s="63"/>
      <c r="D3" s="57"/>
      <c r="E3" s="61"/>
      <c r="F3" s="59"/>
      <c r="G3" s="6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s="58" customFormat="1" ht="37.5" customHeight="1">
      <c r="A4" s="389" t="s">
        <v>235</v>
      </c>
      <c r="B4" s="389"/>
      <c r="C4" s="389"/>
      <c r="D4" s="389"/>
      <c r="E4" s="389"/>
      <c r="F4" s="390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2" ht="16.5" customHeight="1">
      <c r="A5" s="65"/>
      <c r="B5" s="65"/>
      <c r="C5" s="65"/>
      <c r="D5" s="65"/>
      <c r="E5" s="66" t="s">
        <v>59</v>
      </c>
      <c r="F5" s="67"/>
      <c r="G5" s="68"/>
    </row>
    <row r="6" spans="1:42" ht="79.150000000000006" customHeight="1">
      <c r="A6" s="235" t="s">
        <v>60</v>
      </c>
      <c r="B6" s="235" t="s">
        <v>61</v>
      </c>
      <c r="C6" s="235" t="s">
        <v>9</v>
      </c>
      <c r="D6" s="235" t="s">
        <v>62</v>
      </c>
      <c r="E6" s="235" t="s">
        <v>63</v>
      </c>
      <c r="F6" s="67"/>
      <c r="G6" s="68"/>
    </row>
    <row r="7" spans="1:42" s="72" customFormat="1" ht="157.15" customHeight="1">
      <c r="A7" s="391" t="s">
        <v>123</v>
      </c>
      <c r="B7" s="262" t="s">
        <v>286</v>
      </c>
      <c r="C7" s="236">
        <v>343500</v>
      </c>
      <c r="D7" s="236">
        <v>343500</v>
      </c>
      <c r="E7" s="236"/>
      <c r="F7" s="71"/>
      <c r="G7" s="71"/>
      <c r="H7" s="70"/>
    </row>
    <row r="8" spans="1:42" s="72" customFormat="1" ht="94.9" customHeight="1">
      <c r="A8" s="392"/>
      <c r="B8" s="262" t="s">
        <v>130</v>
      </c>
      <c r="C8" s="236">
        <v>360000</v>
      </c>
      <c r="D8" s="236">
        <v>360000</v>
      </c>
      <c r="E8" s="236"/>
      <c r="F8" s="71"/>
      <c r="G8" s="71"/>
      <c r="H8" s="70"/>
    </row>
    <row r="9" spans="1:42" s="72" customFormat="1" ht="106.9" customHeight="1">
      <c r="A9" s="392"/>
      <c r="B9" s="262" t="s">
        <v>458</v>
      </c>
      <c r="C9" s="236">
        <v>100000</v>
      </c>
      <c r="D9" s="236">
        <v>100000</v>
      </c>
      <c r="E9" s="236"/>
      <c r="F9" s="71"/>
      <c r="G9" s="71"/>
      <c r="H9" s="70"/>
    </row>
    <row r="10" spans="1:42" s="72" customFormat="1" ht="76.900000000000006" customHeight="1">
      <c r="A10" s="392"/>
      <c r="B10" s="262" t="s">
        <v>504</v>
      </c>
      <c r="C10" s="236">
        <v>35800</v>
      </c>
      <c r="D10" s="236">
        <v>35800</v>
      </c>
      <c r="E10" s="236"/>
      <c r="F10" s="71"/>
      <c r="G10" s="71"/>
      <c r="H10" s="70"/>
    </row>
    <row r="11" spans="1:42" s="72" customFormat="1" ht="126" customHeight="1">
      <c r="A11" s="392"/>
      <c r="B11" s="262" t="s">
        <v>590</v>
      </c>
      <c r="C11" s="236">
        <v>72588</v>
      </c>
      <c r="D11" s="236"/>
      <c r="E11" s="236">
        <v>72588</v>
      </c>
      <c r="F11" s="71"/>
      <c r="G11" s="71"/>
      <c r="H11" s="70"/>
    </row>
    <row r="12" spans="1:42" s="72" customFormat="1" ht="43.9" customHeight="1">
      <c r="A12" s="393"/>
      <c r="B12" s="237" t="s">
        <v>64</v>
      </c>
      <c r="C12" s="238">
        <f>C7+C8+C9+C10+C11</f>
        <v>911888</v>
      </c>
      <c r="D12" s="238">
        <f>D7+D8+D9+D10+D11</f>
        <v>839300</v>
      </c>
      <c r="E12" s="238">
        <f>E7+E8+E9+E10+E11</f>
        <v>72588</v>
      </c>
      <c r="F12" s="71"/>
      <c r="G12" s="71"/>
      <c r="H12" s="70"/>
    </row>
    <row r="13" spans="1:42" s="72" customFormat="1" ht="219" customHeight="1">
      <c r="A13" s="391" t="s">
        <v>526</v>
      </c>
      <c r="B13" s="235" t="s">
        <v>345</v>
      </c>
      <c r="C13" s="239">
        <v>40000</v>
      </c>
      <c r="D13" s="236"/>
      <c r="E13" s="236">
        <v>40000</v>
      </c>
      <c r="F13" s="71"/>
      <c r="G13" s="71"/>
      <c r="H13" s="70"/>
    </row>
    <row r="14" spans="1:42" s="72" customFormat="1" ht="63.6" customHeight="1">
      <c r="A14" s="392"/>
      <c r="B14" s="235" t="s">
        <v>495</v>
      </c>
      <c r="C14" s="239">
        <v>540000</v>
      </c>
      <c r="D14" s="236"/>
      <c r="E14" s="236">
        <v>540000</v>
      </c>
      <c r="F14" s="71"/>
      <c r="G14" s="71"/>
      <c r="H14" s="70"/>
    </row>
    <row r="15" spans="1:42" s="72" customFormat="1" ht="168" customHeight="1">
      <c r="A15" s="392"/>
      <c r="B15" s="235" t="s">
        <v>492</v>
      </c>
      <c r="C15" s="239">
        <v>27210</v>
      </c>
      <c r="D15" s="236"/>
      <c r="E15" s="236">
        <v>27210</v>
      </c>
      <c r="F15" s="71"/>
      <c r="G15" s="71"/>
      <c r="H15" s="70"/>
    </row>
    <row r="16" spans="1:42" s="72" customFormat="1" ht="147.6" customHeight="1">
      <c r="A16" s="392"/>
      <c r="B16" s="235" t="s">
        <v>496</v>
      </c>
      <c r="C16" s="239">
        <v>177400</v>
      </c>
      <c r="D16" s="236"/>
      <c r="E16" s="236">
        <v>177400</v>
      </c>
      <c r="F16" s="71"/>
      <c r="G16" s="71"/>
      <c r="H16" s="70"/>
    </row>
    <row r="17" spans="1:12" s="72" customFormat="1" ht="46.9" customHeight="1">
      <c r="A17" s="393"/>
      <c r="B17" s="237" t="s">
        <v>64</v>
      </c>
      <c r="C17" s="238">
        <f>C13+C14+C15+C16</f>
        <v>784610</v>
      </c>
      <c r="D17" s="238">
        <f>D13+D14+D15+D16</f>
        <v>0</v>
      </c>
      <c r="E17" s="238">
        <f>E13+E14+E15+E16</f>
        <v>784610</v>
      </c>
      <c r="F17" s="71"/>
      <c r="G17" s="71"/>
      <c r="H17" s="70"/>
    </row>
    <row r="18" spans="1:12" s="72" customFormat="1" ht="50.25" customHeight="1">
      <c r="A18" s="387" t="s">
        <v>244</v>
      </c>
      <c r="B18" s="388"/>
      <c r="C18" s="93">
        <f>C12+C17</f>
        <v>1696498</v>
      </c>
      <c r="D18" s="93">
        <f>D12+D17</f>
        <v>839300</v>
      </c>
      <c r="E18" s="93">
        <f>E12+E17</f>
        <v>857198</v>
      </c>
      <c r="F18" s="71"/>
      <c r="G18" s="71"/>
      <c r="H18" s="70"/>
    </row>
    <row r="19" spans="1:12" s="72" customFormat="1">
      <c r="A19" s="61"/>
      <c r="B19" s="61"/>
      <c r="C19" s="74"/>
      <c r="D19" s="74"/>
      <c r="E19" s="74"/>
      <c r="F19" s="71"/>
      <c r="G19" s="71"/>
      <c r="H19" s="70"/>
    </row>
    <row r="20" spans="1:12" s="72" customFormat="1">
      <c r="A20" s="386" t="s">
        <v>566</v>
      </c>
      <c r="B20" s="386"/>
      <c r="C20" s="89"/>
      <c r="D20" s="385" t="s">
        <v>567</v>
      </c>
      <c r="E20" s="385"/>
      <c r="F20" s="71"/>
      <c r="G20" s="71"/>
      <c r="H20" s="70"/>
    </row>
    <row r="21" spans="1:12" s="72" customFormat="1">
      <c r="A21" s="61"/>
      <c r="B21" s="61"/>
      <c r="C21" s="74"/>
      <c r="D21" s="74"/>
      <c r="E21" s="74"/>
      <c r="F21" s="71"/>
      <c r="G21" s="71"/>
      <c r="H21" s="70"/>
    </row>
    <row r="22" spans="1:12" s="72" customFormat="1">
      <c r="A22" s="61"/>
      <c r="B22" s="61"/>
      <c r="C22" s="74"/>
      <c r="D22" s="74"/>
      <c r="E22" s="74"/>
      <c r="F22" s="71"/>
      <c r="G22" s="71"/>
      <c r="H22" s="70"/>
    </row>
    <row r="23" spans="1:12" s="72" customFormat="1">
      <c r="A23" s="61"/>
      <c r="B23" s="61"/>
      <c r="C23" s="74"/>
      <c r="D23" s="74"/>
      <c r="E23" s="74"/>
      <c r="F23" s="71"/>
      <c r="G23" s="71"/>
      <c r="H23" s="70"/>
    </row>
    <row r="24" spans="1:12" s="72" customFormat="1" ht="31.5" customHeight="1">
      <c r="A24" s="61"/>
      <c r="B24" s="61"/>
      <c r="C24" s="74"/>
      <c r="D24" s="74"/>
      <c r="E24" s="74"/>
      <c r="F24" s="71"/>
      <c r="G24" s="71"/>
      <c r="H24" s="70"/>
    </row>
    <row r="25" spans="1:12">
      <c r="A25" s="73"/>
      <c r="B25" s="73"/>
      <c r="C25" s="79"/>
      <c r="D25" s="79"/>
      <c r="E25" s="79"/>
      <c r="F25" s="71"/>
      <c r="G25" s="71"/>
      <c r="H25" s="70"/>
    </row>
    <row r="26" spans="1:12">
      <c r="A26" s="72"/>
      <c r="B26" s="72"/>
      <c r="C26" s="80"/>
      <c r="D26" s="80"/>
      <c r="E26" s="80"/>
      <c r="H26" s="75"/>
    </row>
    <row r="27" spans="1:12" ht="56.25" customHeight="1">
      <c r="A27" s="72"/>
      <c r="B27" s="72"/>
      <c r="C27" s="80"/>
      <c r="D27" s="80"/>
      <c r="E27" s="80"/>
      <c r="G27" s="77"/>
      <c r="H27" s="77"/>
      <c r="I27" s="77"/>
      <c r="J27" s="78"/>
      <c r="K27" s="77"/>
      <c r="L27" s="76"/>
    </row>
    <row r="28" spans="1:12">
      <c r="A28" s="72"/>
      <c r="B28" s="72"/>
      <c r="C28" s="80"/>
      <c r="D28" s="80"/>
      <c r="E28" s="80"/>
      <c r="H28" s="75"/>
    </row>
    <row r="29" spans="1:12">
      <c r="A29" s="72"/>
      <c r="B29" s="72"/>
      <c r="C29" s="80"/>
      <c r="D29" s="80"/>
      <c r="E29" s="80"/>
      <c r="H29" s="75"/>
    </row>
    <row r="30" spans="1:12">
      <c r="A30" s="72"/>
      <c r="B30" s="72"/>
      <c r="C30" s="80"/>
      <c r="D30" s="80"/>
      <c r="E30" s="80"/>
      <c r="H30" s="75"/>
    </row>
    <row r="31" spans="1:12">
      <c r="A31" s="72"/>
      <c r="B31" s="72"/>
      <c r="C31" s="80"/>
      <c r="D31" s="80"/>
      <c r="E31" s="80"/>
      <c r="H31" s="75"/>
    </row>
    <row r="32" spans="1:12" s="73" customFormat="1">
      <c r="A32" s="72"/>
      <c r="B32" s="72"/>
      <c r="C32" s="80"/>
      <c r="D32" s="80"/>
      <c r="E32" s="80"/>
    </row>
    <row r="33" spans="1:7" s="72" customFormat="1">
      <c r="C33" s="80"/>
      <c r="D33" s="80"/>
      <c r="E33" s="80"/>
    </row>
    <row r="34" spans="1:7" s="72" customFormat="1">
      <c r="C34" s="80"/>
      <c r="D34" s="80"/>
      <c r="E34" s="80"/>
    </row>
    <row r="35" spans="1:7" s="72" customFormat="1">
      <c r="C35" s="80"/>
      <c r="D35" s="80"/>
      <c r="E35" s="80"/>
    </row>
    <row r="36" spans="1:7" s="72" customFormat="1">
      <c r="C36" s="80"/>
      <c r="D36" s="80"/>
      <c r="E36" s="80"/>
    </row>
    <row r="37" spans="1:7" s="72" customFormat="1">
      <c r="C37" s="80"/>
      <c r="D37" s="80"/>
      <c r="E37" s="80"/>
    </row>
    <row r="38" spans="1:7" s="72" customFormat="1">
      <c r="C38" s="80"/>
      <c r="D38" s="80"/>
      <c r="E38" s="80"/>
    </row>
    <row r="39" spans="1:7" s="72" customFormat="1">
      <c r="A39" s="82"/>
      <c r="B39" s="82"/>
      <c r="C39" s="81"/>
      <c r="D39" s="81"/>
      <c r="E39" s="81"/>
    </row>
    <row r="40" spans="1:7" s="72" customFormat="1">
      <c r="A40" s="61"/>
      <c r="B40" s="61"/>
      <c r="C40" s="81"/>
      <c r="D40" s="81"/>
      <c r="E40" s="81"/>
    </row>
    <row r="41" spans="1:7" s="72" customFormat="1">
      <c r="A41" s="61"/>
      <c r="B41" s="61"/>
      <c r="C41" s="61"/>
      <c r="D41" s="61"/>
      <c r="E41" s="61"/>
    </row>
    <row r="42" spans="1:7" s="72" customFormat="1">
      <c r="A42" s="61"/>
      <c r="B42" s="61"/>
      <c r="C42" s="61"/>
      <c r="D42" s="61"/>
      <c r="E42" s="61"/>
    </row>
    <row r="43" spans="1:7" s="72" customFormat="1">
      <c r="A43" s="61"/>
      <c r="B43" s="61"/>
      <c r="C43" s="61"/>
      <c r="D43" s="61"/>
      <c r="E43" s="61"/>
    </row>
    <row r="44" spans="1:7" s="72" customFormat="1">
      <c r="A44" s="61"/>
      <c r="B44" s="61"/>
      <c r="C44" s="61"/>
      <c r="D44" s="61"/>
      <c r="E44" s="61"/>
    </row>
    <row r="45" spans="1:7" s="72" customFormat="1">
      <c r="A45" s="61"/>
      <c r="B45" s="61"/>
      <c r="C45" s="61"/>
      <c r="D45" s="61"/>
      <c r="E45" s="61"/>
    </row>
    <row r="46" spans="1:7" s="82" customFormat="1">
      <c r="A46" s="61"/>
      <c r="B46" s="61"/>
      <c r="C46" s="61"/>
      <c r="D46" s="61"/>
      <c r="E46" s="61"/>
      <c r="F46" s="72"/>
      <c r="G46" s="72"/>
    </row>
  </sheetData>
  <mergeCells count="7">
    <mergeCell ref="D2:E2"/>
    <mergeCell ref="D20:E20"/>
    <mergeCell ref="A20:B20"/>
    <mergeCell ref="A18:B18"/>
    <mergeCell ref="A4:F4"/>
    <mergeCell ref="A7:A12"/>
    <mergeCell ref="A13:A17"/>
  </mergeCells>
  <phoneticPr fontId="19" type="noConversion"/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86" zoomScaleNormal="65" zoomScaleSheetLayoutView="86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D16" sqref="D16"/>
    </sheetView>
  </sheetViews>
  <sheetFormatPr defaultColWidth="10.6640625" defaultRowHeight="18.75"/>
  <cols>
    <col min="1" max="1" width="10.1640625" style="61" customWidth="1"/>
    <col min="2" max="2" width="49.5" style="61" customWidth="1"/>
    <col min="3" max="3" width="24.1640625" style="61" customWidth="1"/>
    <col min="4" max="4" width="21.6640625" style="61" customWidth="1"/>
    <col min="5" max="5" width="22.6640625" style="61" customWidth="1"/>
    <col min="6" max="6" width="19.6640625" style="72" hidden="1" customWidth="1"/>
    <col min="7" max="7" width="16" style="72" hidden="1" customWidth="1"/>
    <col min="8" max="8" width="20" style="61" customWidth="1"/>
    <col min="9" max="16384" width="10.6640625" style="61"/>
  </cols>
  <sheetData>
    <row r="1" spans="1:42" s="58" customFormat="1" ht="20.25" customHeight="1">
      <c r="A1" s="56"/>
      <c r="B1" s="56"/>
      <c r="C1" s="56"/>
      <c r="D1" s="57" t="s">
        <v>485</v>
      </c>
      <c r="F1" s="59"/>
      <c r="G1" s="60"/>
      <c r="H1" s="62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8" customFormat="1" ht="93" customHeight="1">
      <c r="A2" s="63"/>
      <c r="B2" s="63"/>
      <c r="C2" s="63"/>
      <c r="D2" s="384" t="s">
        <v>736</v>
      </c>
      <c r="E2" s="384"/>
      <c r="F2" s="59"/>
      <c r="G2" s="60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s="58" customFormat="1" ht="18" customHeight="1">
      <c r="A3" s="63"/>
      <c r="B3" s="63"/>
      <c r="C3" s="63"/>
      <c r="D3" s="57"/>
      <c r="E3" s="61"/>
      <c r="F3" s="59"/>
      <c r="G3" s="6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s="58" customFormat="1" ht="37.5" customHeight="1">
      <c r="A4" s="389" t="s">
        <v>486</v>
      </c>
      <c r="B4" s="389"/>
      <c r="C4" s="389"/>
      <c r="D4" s="389"/>
      <c r="E4" s="389"/>
      <c r="F4" s="390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2" ht="16.5" customHeight="1">
      <c r="A5" s="65"/>
      <c r="B5" s="65"/>
      <c r="C5" s="65"/>
      <c r="D5" s="65"/>
      <c r="E5" s="66" t="s">
        <v>59</v>
      </c>
      <c r="F5" s="67"/>
      <c r="G5" s="68"/>
    </row>
    <row r="6" spans="1:42" ht="54.75" customHeight="1">
      <c r="A6" s="111" t="s">
        <v>483</v>
      </c>
      <c r="B6" s="111" t="s">
        <v>484</v>
      </c>
      <c r="C6" s="69" t="s">
        <v>9</v>
      </c>
      <c r="D6" s="69" t="s">
        <v>62</v>
      </c>
      <c r="E6" s="69" t="s">
        <v>63</v>
      </c>
      <c r="F6" s="67"/>
      <c r="G6" s="68"/>
    </row>
    <row r="7" spans="1:42" s="72" customFormat="1" ht="124.15" customHeight="1">
      <c r="A7" s="244">
        <v>1</v>
      </c>
      <c r="B7" s="139" t="s">
        <v>441</v>
      </c>
      <c r="C7" s="223">
        <v>108000</v>
      </c>
      <c r="D7" s="223">
        <v>108000</v>
      </c>
      <c r="E7" s="223"/>
      <c r="F7" s="71"/>
      <c r="G7" s="71"/>
      <c r="H7" s="70"/>
    </row>
    <row r="8" spans="1:42" s="72" customFormat="1" ht="31.9" customHeight="1">
      <c r="A8" s="249"/>
      <c r="B8" s="263" t="s">
        <v>487</v>
      </c>
      <c r="C8" s="92"/>
      <c r="D8" s="92"/>
      <c r="E8" s="92"/>
      <c r="F8" s="71"/>
      <c r="G8" s="71"/>
      <c r="H8" s="70"/>
    </row>
    <row r="9" spans="1:42" s="72" customFormat="1" ht="124.9" customHeight="1">
      <c r="A9" s="264" t="s">
        <v>591</v>
      </c>
      <c r="B9" s="263" t="s">
        <v>488</v>
      </c>
      <c r="C9" s="92">
        <v>100000</v>
      </c>
      <c r="D9" s="92">
        <v>100000</v>
      </c>
      <c r="E9" s="92"/>
      <c r="F9" s="71"/>
      <c r="G9" s="71"/>
      <c r="H9" s="70"/>
    </row>
    <row r="10" spans="1:42" s="72" customFormat="1" ht="130.15" customHeight="1">
      <c r="A10" s="264" t="s">
        <v>592</v>
      </c>
      <c r="B10" s="263" t="s">
        <v>621</v>
      </c>
      <c r="C10" s="92">
        <v>8000</v>
      </c>
      <c r="D10" s="92">
        <v>8000</v>
      </c>
      <c r="E10" s="92"/>
      <c r="F10" s="71"/>
      <c r="G10" s="71"/>
      <c r="H10" s="70"/>
    </row>
    <row r="11" spans="1:42" s="72" customFormat="1" ht="165.6" customHeight="1">
      <c r="A11" s="244">
        <v>2</v>
      </c>
      <c r="B11" s="221" t="s">
        <v>490</v>
      </c>
      <c r="C11" s="93">
        <v>30000</v>
      </c>
      <c r="D11" s="93">
        <v>30000</v>
      </c>
      <c r="E11" s="93"/>
      <c r="F11" s="71"/>
      <c r="G11" s="71"/>
      <c r="H11" s="70"/>
    </row>
    <row r="12" spans="1:42" s="72" customFormat="1" ht="42.6" customHeight="1">
      <c r="A12" s="111"/>
      <c r="B12" s="263" t="s">
        <v>487</v>
      </c>
      <c r="C12" s="196"/>
      <c r="D12" s="92"/>
      <c r="E12" s="92"/>
      <c r="F12" s="71"/>
      <c r="G12" s="71"/>
      <c r="H12" s="70"/>
    </row>
    <row r="13" spans="1:42" s="72" customFormat="1" ht="138" customHeight="1">
      <c r="A13" s="111"/>
      <c r="B13" s="69" t="s">
        <v>489</v>
      </c>
      <c r="C13" s="196">
        <v>30000</v>
      </c>
      <c r="D13" s="92">
        <v>30000</v>
      </c>
      <c r="E13" s="92"/>
      <c r="F13" s="71"/>
      <c r="G13" s="71"/>
      <c r="H13" s="70"/>
    </row>
    <row r="14" spans="1:42" s="72" customFormat="1" ht="132" customHeight="1">
      <c r="A14" s="244">
        <v>3</v>
      </c>
      <c r="B14" s="221" t="s">
        <v>595</v>
      </c>
      <c r="C14" s="250">
        <f>C16+C17</f>
        <v>60000</v>
      </c>
      <c r="D14" s="250">
        <f>D16+D17</f>
        <v>20000</v>
      </c>
      <c r="E14" s="250">
        <f>E16+E17</f>
        <v>40000</v>
      </c>
      <c r="F14" s="71"/>
      <c r="G14" s="71"/>
      <c r="H14" s="70"/>
    </row>
    <row r="15" spans="1:42" s="72" customFormat="1" ht="32.450000000000003" customHeight="1">
      <c r="A15" s="184"/>
      <c r="B15" s="263" t="s">
        <v>487</v>
      </c>
      <c r="C15" s="196"/>
      <c r="D15" s="92"/>
      <c r="E15" s="92"/>
      <c r="F15" s="71"/>
      <c r="G15" s="71"/>
      <c r="H15" s="70"/>
    </row>
    <row r="16" spans="1:42" s="72" customFormat="1" ht="88.15" customHeight="1">
      <c r="A16" s="184" t="s">
        <v>593</v>
      </c>
      <c r="B16" s="69" t="s">
        <v>599</v>
      </c>
      <c r="C16" s="196">
        <v>40000</v>
      </c>
      <c r="D16" s="92"/>
      <c r="E16" s="92">
        <v>40000</v>
      </c>
      <c r="F16" s="71"/>
      <c r="G16" s="71"/>
      <c r="H16" s="70"/>
    </row>
    <row r="17" spans="1:12" s="72" customFormat="1" ht="66" customHeight="1">
      <c r="A17" s="184" t="s">
        <v>594</v>
      </c>
      <c r="B17" s="252" t="s">
        <v>598</v>
      </c>
      <c r="C17" s="196">
        <v>20000</v>
      </c>
      <c r="D17" s="92">
        <v>20000</v>
      </c>
      <c r="E17" s="92"/>
      <c r="F17" s="71"/>
      <c r="G17" s="71"/>
      <c r="H17" s="70"/>
    </row>
    <row r="18" spans="1:12" s="72" customFormat="1" ht="39" customHeight="1">
      <c r="A18" s="111"/>
      <c r="B18" s="191" t="s">
        <v>64</v>
      </c>
      <c r="C18" s="93">
        <f>C7+C11+C14</f>
        <v>198000</v>
      </c>
      <c r="D18" s="93">
        <f>D7+D11+D14</f>
        <v>158000</v>
      </c>
      <c r="E18" s="93">
        <f>E7+E11+E14</f>
        <v>40000</v>
      </c>
      <c r="F18" s="71"/>
      <c r="G18" s="71"/>
      <c r="H18" s="70"/>
    </row>
    <row r="19" spans="1:12" s="72" customFormat="1">
      <c r="A19" s="61"/>
      <c r="B19" s="61"/>
      <c r="C19" s="74"/>
      <c r="D19" s="74"/>
      <c r="E19" s="74"/>
      <c r="F19" s="71"/>
      <c r="G19" s="71"/>
      <c r="H19" s="70"/>
    </row>
    <row r="20" spans="1:12" s="72" customFormat="1">
      <c r="A20" s="386" t="s">
        <v>566</v>
      </c>
      <c r="B20" s="386"/>
      <c r="C20" s="89"/>
      <c r="D20" s="385" t="s">
        <v>567</v>
      </c>
      <c r="E20" s="385"/>
      <c r="F20" s="71"/>
      <c r="G20" s="71"/>
      <c r="H20" s="70"/>
    </row>
    <row r="21" spans="1:12" s="72" customFormat="1">
      <c r="A21" s="61"/>
      <c r="B21" s="61"/>
      <c r="C21" s="74"/>
      <c r="D21" s="74"/>
      <c r="E21" s="74"/>
      <c r="F21" s="71"/>
      <c r="G21" s="71"/>
      <c r="H21" s="70"/>
    </row>
    <row r="22" spans="1:12" s="72" customFormat="1">
      <c r="A22" s="61"/>
      <c r="B22" s="61"/>
      <c r="C22" s="74"/>
      <c r="D22" s="74"/>
      <c r="E22" s="74"/>
      <c r="F22" s="71"/>
      <c r="G22" s="71"/>
      <c r="H22" s="70"/>
    </row>
    <row r="23" spans="1:12" s="72" customFormat="1">
      <c r="A23" s="61"/>
      <c r="B23" s="61"/>
      <c r="C23" s="74"/>
      <c r="D23" s="74"/>
      <c r="E23" s="74"/>
      <c r="F23" s="71"/>
      <c r="G23" s="71"/>
      <c r="H23" s="70"/>
    </row>
    <row r="24" spans="1:12" s="72" customFormat="1" ht="31.5" customHeight="1">
      <c r="A24" s="61"/>
      <c r="B24" s="61"/>
      <c r="C24" s="74"/>
      <c r="D24" s="74"/>
      <c r="E24" s="74"/>
      <c r="F24" s="71"/>
      <c r="G24" s="71"/>
      <c r="H24" s="70"/>
    </row>
    <row r="25" spans="1:12">
      <c r="A25" s="73"/>
      <c r="B25" s="73"/>
      <c r="C25" s="79"/>
      <c r="D25" s="79"/>
      <c r="E25" s="79"/>
      <c r="F25" s="71"/>
      <c r="G25" s="71"/>
      <c r="H25" s="70"/>
    </row>
    <row r="26" spans="1:12">
      <c r="A26" s="72"/>
      <c r="B26" s="72"/>
      <c r="C26" s="80"/>
      <c r="D26" s="80"/>
      <c r="E26" s="80"/>
      <c r="H26" s="75"/>
    </row>
    <row r="27" spans="1:12" ht="56.25" customHeight="1">
      <c r="A27" s="72"/>
      <c r="B27" s="72"/>
      <c r="C27" s="80"/>
      <c r="D27" s="80"/>
      <c r="E27" s="80"/>
      <c r="G27" s="77"/>
      <c r="H27" s="77"/>
      <c r="I27" s="77"/>
      <c r="J27" s="78"/>
      <c r="K27" s="77"/>
      <c r="L27" s="76"/>
    </row>
    <row r="28" spans="1:12">
      <c r="A28" s="72"/>
      <c r="B28" s="72"/>
      <c r="C28" s="80"/>
      <c r="D28" s="80"/>
      <c r="E28" s="80"/>
      <c r="H28" s="75"/>
    </row>
    <row r="29" spans="1:12">
      <c r="A29" s="72"/>
      <c r="B29" s="72"/>
      <c r="C29" s="80"/>
      <c r="D29" s="80"/>
      <c r="E29" s="80"/>
      <c r="H29" s="75"/>
    </row>
    <row r="30" spans="1:12">
      <c r="A30" s="72"/>
      <c r="B30" s="72"/>
      <c r="C30" s="80"/>
      <c r="D30" s="80"/>
      <c r="E30" s="80"/>
      <c r="H30" s="75"/>
    </row>
    <row r="31" spans="1:12">
      <c r="A31" s="72"/>
      <c r="B31" s="72"/>
      <c r="C31" s="80"/>
      <c r="D31" s="80"/>
      <c r="E31" s="80"/>
      <c r="H31" s="75"/>
    </row>
    <row r="32" spans="1:12" s="73" customFormat="1">
      <c r="A32" s="72"/>
      <c r="B32" s="72"/>
      <c r="C32" s="80"/>
      <c r="D32" s="80"/>
      <c r="E32" s="80"/>
    </row>
    <row r="33" spans="1:7" s="72" customFormat="1">
      <c r="C33" s="80"/>
      <c r="D33" s="80"/>
      <c r="E33" s="80"/>
    </row>
    <row r="34" spans="1:7" s="72" customFormat="1">
      <c r="C34" s="80"/>
      <c r="D34" s="80"/>
      <c r="E34" s="80"/>
    </row>
    <row r="35" spans="1:7" s="72" customFormat="1">
      <c r="C35" s="80"/>
      <c r="D35" s="80"/>
      <c r="E35" s="80"/>
    </row>
    <row r="36" spans="1:7" s="72" customFormat="1">
      <c r="C36" s="80"/>
      <c r="D36" s="80"/>
      <c r="E36" s="80"/>
    </row>
    <row r="37" spans="1:7" s="72" customFormat="1">
      <c r="C37" s="80"/>
      <c r="D37" s="80"/>
      <c r="E37" s="80"/>
    </row>
    <row r="38" spans="1:7" s="72" customFormat="1">
      <c r="C38" s="80"/>
      <c r="D38" s="80"/>
      <c r="E38" s="80"/>
    </row>
    <row r="39" spans="1:7" s="72" customFormat="1">
      <c r="A39" s="82"/>
      <c r="B39" s="82"/>
      <c r="C39" s="81"/>
      <c r="D39" s="81"/>
      <c r="E39" s="81"/>
    </row>
    <row r="40" spans="1:7" s="72" customFormat="1">
      <c r="A40" s="61"/>
      <c r="B40" s="61"/>
      <c r="C40" s="81"/>
      <c r="D40" s="81"/>
      <c r="E40" s="81"/>
    </row>
    <row r="41" spans="1:7" s="72" customFormat="1">
      <c r="A41" s="61"/>
      <c r="B41" s="61"/>
      <c r="C41" s="61"/>
      <c r="D41" s="61"/>
      <c r="E41" s="61"/>
    </row>
    <row r="42" spans="1:7" s="72" customFormat="1">
      <c r="A42" s="61"/>
      <c r="B42" s="61"/>
      <c r="C42" s="61"/>
      <c r="D42" s="61"/>
      <c r="E42" s="61"/>
    </row>
    <row r="43" spans="1:7" s="72" customFormat="1">
      <c r="A43" s="61"/>
      <c r="B43" s="61"/>
      <c r="C43" s="61"/>
      <c r="D43" s="61"/>
      <c r="E43" s="61"/>
    </row>
    <row r="44" spans="1:7" s="72" customFormat="1">
      <c r="A44" s="61"/>
      <c r="B44" s="61"/>
      <c r="C44" s="61"/>
      <c r="D44" s="61"/>
      <c r="E44" s="61"/>
    </row>
    <row r="45" spans="1:7" s="72" customFormat="1">
      <c r="A45" s="61"/>
      <c r="B45" s="61"/>
      <c r="C45" s="61"/>
      <c r="D45" s="61"/>
      <c r="E45" s="61"/>
    </row>
    <row r="46" spans="1:7" s="82" customFormat="1">
      <c r="A46" s="61"/>
      <c r="B46" s="61"/>
      <c r="C46" s="61"/>
      <c r="D46" s="61"/>
      <c r="E46" s="61"/>
      <c r="F46" s="72"/>
      <c r="G46" s="72"/>
    </row>
  </sheetData>
  <mergeCells count="4">
    <mergeCell ref="D2:E2"/>
    <mergeCell ref="A4:F4"/>
    <mergeCell ref="A20:B20"/>
    <mergeCell ref="D20:E20"/>
  </mergeCells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topLeftCell="D37" zoomScaleSheetLayoutView="100" workbookViewId="0">
      <selection activeCell="H34" sqref="H34"/>
    </sheetView>
  </sheetViews>
  <sheetFormatPr defaultColWidth="9.1640625" defaultRowHeight="12.75"/>
  <cols>
    <col min="1" max="1" width="3.83203125" style="4" hidden="1" customWidth="1"/>
    <col min="2" max="2" width="16.5" style="41" customWidth="1"/>
    <col min="3" max="3" width="15.5" style="41" customWidth="1"/>
    <col min="4" max="4" width="17.83203125" style="41" customWidth="1"/>
    <col min="5" max="5" width="54" style="4" customWidth="1"/>
    <col min="6" max="6" width="45" style="4" customWidth="1"/>
    <col min="7" max="9" width="21.1640625" style="4" customWidth="1"/>
    <col min="10" max="10" width="4.33203125" style="3" customWidth="1"/>
    <col min="11" max="11" width="9.1640625" style="3"/>
    <col min="12" max="12" width="13.33203125" style="3" bestFit="1" customWidth="1"/>
    <col min="13" max="16384" width="9.1640625" style="3"/>
  </cols>
  <sheetData>
    <row r="1" spans="1:9" s="31" customFormat="1" ht="13.5" customHeight="1">
      <c r="A1" s="30"/>
      <c r="B1" s="394"/>
      <c r="C1" s="394"/>
      <c r="D1" s="394"/>
      <c r="E1" s="394"/>
      <c r="F1" s="394"/>
      <c r="G1" s="394"/>
      <c r="H1" s="394"/>
      <c r="I1" s="394"/>
    </row>
    <row r="2" spans="1:9" ht="63" customHeight="1">
      <c r="G2" s="349" t="s">
        <v>735</v>
      </c>
      <c r="H2" s="349"/>
      <c r="I2" s="349"/>
    </row>
    <row r="3" spans="1:9" ht="61.5" customHeight="1">
      <c r="A3" s="1"/>
      <c r="B3" s="395" t="s">
        <v>275</v>
      </c>
      <c r="C3" s="396"/>
      <c r="D3" s="396"/>
      <c r="E3" s="396"/>
      <c r="F3" s="396"/>
      <c r="G3" s="396"/>
      <c r="H3" s="396"/>
      <c r="I3" s="396"/>
    </row>
    <row r="4" spans="1:9" ht="18.75">
      <c r="B4" s="42"/>
      <c r="C4" s="43"/>
      <c r="D4" s="43"/>
      <c r="E4" s="5"/>
      <c r="F4" s="49"/>
      <c r="G4" s="49"/>
      <c r="H4" s="50"/>
      <c r="I4" s="40" t="s">
        <v>59</v>
      </c>
    </row>
    <row r="5" spans="1:9" ht="129.6" customHeight="1">
      <c r="A5" s="44"/>
      <c r="B5" s="241" t="s">
        <v>57</v>
      </c>
      <c r="C5" s="241" t="s">
        <v>58</v>
      </c>
      <c r="D5" s="242" t="s">
        <v>37</v>
      </c>
      <c r="E5" s="243" t="s">
        <v>56</v>
      </c>
      <c r="F5" s="244" t="s">
        <v>27</v>
      </c>
      <c r="G5" s="242" t="s">
        <v>6</v>
      </c>
      <c r="H5" s="244" t="s">
        <v>7</v>
      </c>
      <c r="I5" s="244" t="s">
        <v>28</v>
      </c>
    </row>
    <row r="6" spans="1:9" s="24" customFormat="1" ht="42" customHeight="1">
      <c r="A6" s="23"/>
      <c r="B6" s="215" t="s">
        <v>24</v>
      </c>
      <c r="C6" s="215"/>
      <c r="D6" s="215"/>
      <c r="E6" s="244" t="s">
        <v>121</v>
      </c>
      <c r="F6" s="139"/>
      <c r="G6" s="140">
        <f>G7</f>
        <v>4342272.8899999997</v>
      </c>
      <c r="H6" s="140">
        <f>H7</f>
        <v>1038536.3</v>
      </c>
      <c r="I6" s="140">
        <f>I7</f>
        <v>5380809.1899999995</v>
      </c>
    </row>
    <row r="7" spans="1:9" ht="28.5" customHeight="1">
      <c r="B7" s="215" t="s">
        <v>15</v>
      </c>
      <c r="C7" s="215"/>
      <c r="D7" s="215"/>
      <c r="E7" s="244" t="s">
        <v>125</v>
      </c>
      <c r="F7" s="139"/>
      <c r="G7" s="140">
        <f>G8+G10+G11+G14+G16+G18+G20+G22+G24+G27+G32+G33+G34+G35+G36+G37+G38+G39+G25+G31+G30+G40</f>
        <v>4342272.8899999997</v>
      </c>
      <c r="H7" s="140">
        <f>H8+H10+H11+H14+H16+H18+H20+H22+H24+H27+H32+H33+H34+H35+H36+H37+H38+H39+H25+H31+H30+H40</f>
        <v>1038536.3</v>
      </c>
      <c r="I7" s="140">
        <f>I8+I10+I11+I14+I16+I18+I20+I22+I24+I27+I32+I33+I34+I35+I36+I37+I38+I39+I25+I31+I30+I40</f>
        <v>5380809.1899999995</v>
      </c>
    </row>
    <row r="8" spans="1:9" ht="74.45" customHeight="1">
      <c r="B8" s="206" t="s">
        <v>38</v>
      </c>
      <c r="C8" s="206" t="s">
        <v>46</v>
      </c>
      <c r="D8" s="207" t="s">
        <v>39</v>
      </c>
      <c r="E8" s="207" t="s">
        <v>169</v>
      </c>
      <c r="F8" s="139" t="s">
        <v>522</v>
      </c>
      <c r="G8" s="140">
        <v>91162.69</v>
      </c>
      <c r="H8" s="140"/>
      <c r="I8" s="140">
        <v>91162.69</v>
      </c>
    </row>
    <row r="9" spans="1:9" ht="74.45" customHeight="1">
      <c r="B9" s="206" t="s">
        <v>274</v>
      </c>
      <c r="C9" s="206" t="s">
        <v>346</v>
      </c>
      <c r="D9" s="210"/>
      <c r="E9" s="200" t="s">
        <v>284</v>
      </c>
      <c r="F9" s="139"/>
      <c r="G9" s="140">
        <v>291800</v>
      </c>
      <c r="H9" s="140"/>
      <c r="I9" s="140">
        <v>291800</v>
      </c>
    </row>
    <row r="10" spans="1:9" ht="89.45" customHeight="1">
      <c r="B10" s="265" t="s">
        <v>183</v>
      </c>
      <c r="C10" s="287" t="s">
        <v>347</v>
      </c>
      <c r="D10" s="288" t="s">
        <v>282</v>
      </c>
      <c r="E10" s="257" t="s">
        <v>180</v>
      </c>
      <c r="F10" s="251" t="s">
        <v>596</v>
      </c>
      <c r="G10" s="140">
        <v>291800</v>
      </c>
      <c r="H10" s="140"/>
      <c r="I10" s="140">
        <v>291800</v>
      </c>
    </row>
    <row r="11" spans="1:9" ht="48" customHeight="1">
      <c r="B11" s="136" t="s">
        <v>184</v>
      </c>
      <c r="C11" s="136">
        <v>2140</v>
      </c>
      <c r="D11" s="95"/>
      <c r="E11" s="137" t="s">
        <v>158</v>
      </c>
      <c r="F11" s="139"/>
      <c r="G11" s="140">
        <f>G12+G13</f>
        <v>215913</v>
      </c>
      <c r="H11" s="140">
        <f>H12+H13</f>
        <v>0</v>
      </c>
      <c r="I11" s="140">
        <f>I12+I13</f>
        <v>215913</v>
      </c>
    </row>
    <row r="12" spans="1:9" ht="72" customHeight="1">
      <c r="B12" s="136" t="s">
        <v>185</v>
      </c>
      <c r="C12" s="136">
        <v>2142</v>
      </c>
      <c r="D12" s="137" t="s">
        <v>159</v>
      </c>
      <c r="E12" s="137" t="s">
        <v>160</v>
      </c>
      <c r="F12" s="139" t="s">
        <v>232</v>
      </c>
      <c r="G12" s="140">
        <v>150913</v>
      </c>
      <c r="H12" s="140">
        <v>0</v>
      </c>
      <c r="I12" s="140">
        <v>150913</v>
      </c>
    </row>
    <row r="13" spans="1:9" ht="72" customHeight="1">
      <c r="B13" s="295" t="s">
        <v>186</v>
      </c>
      <c r="C13" s="295" t="s">
        <v>187</v>
      </c>
      <c r="D13" s="296" t="s">
        <v>159</v>
      </c>
      <c r="E13" s="296" t="s">
        <v>181</v>
      </c>
      <c r="F13" s="139" t="s">
        <v>709</v>
      </c>
      <c r="G13" s="140">
        <v>65000</v>
      </c>
      <c r="H13" s="140"/>
      <c r="I13" s="140">
        <v>65000</v>
      </c>
    </row>
    <row r="14" spans="1:9" ht="72" customHeight="1">
      <c r="B14" s="172" t="s">
        <v>259</v>
      </c>
      <c r="C14" s="166">
        <v>2150</v>
      </c>
      <c r="D14" s="172"/>
      <c r="E14" s="168" t="s">
        <v>260</v>
      </c>
      <c r="F14" s="139"/>
      <c r="G14" s="140">
        <v>748737</v>
      </c>
      <c r="H14" s="140"/>
      <c r="I14" s="140">
        <v>748737</v>
      </c>
    </row>
    <row r="15" spans="1:9" ht="116.45" customHeight="1">
      <c r="B15" s="136" t="s">
        <v>217</v>
      </c>
      <c r="C15" s="136">
        <v>2152</v>
      </c>
      <c r="D15" s="137" t="s">
        <v>159</v>
      </c>
      <c r="E15" s="138" t="s">
        <v>216</v>
      </c>
      <c r="F15" s="139" t="s">
        <v>165</v>
      </c>
      <c r="G15" s="140">
        <v>748737</v>
      </c>
      <c r="H15" s="140"/>
      <c r="I15" s="140">
        <v>748737</v>
      </c>
    </row>
    <row r="16" spans="1:9" ht="66" customHeight="1">
      <c r="B16" s="166">
        <v>113120</v>
      </c>
      <c r="C16" s="136">
        <v>3120</v>
      </c>
      <c r="D16" s="169"/>
      <c r="E16" s="169" t="s">
        <v>119</v>
      </c>
      <c r="F16" s="139"/>
      <c r="G16" s="140">
        <v>20000</v>
      </c>
      <c r="H16" s="140"/>
      <c r="I16" s="140">
        <v>20000</v>
      </c>
    </row>
    <row r="17" spans="2:9" ht="77.45" customHeight="1" thickBot="1">
      <c r="B17" s="173">
        <v>113121</v>
      </c>
      <c r="C17" s="166">
        <v>3121</v>
      </c>
      <c r="D17" s="174">
        <v>1040</v>
      </c>
      <c r="E17" s="182" t="s">
        <v>189</v>
      </c>
      <c r="F17" s="139" t="s">
        <v>129</v>
      </c>
      <c r="G17" s="140">
        <v>20000</v>
      </c>
      <c r="H17" s="140"/>
      <c r="I17" s="140">
        <v>20000</v>
      </c>
    </row>
    <row r="18" spans="2:9" ht="77.45" customHeight="1" thickBot="1">
      <c r="B18" s="166" t="s">
        <v>190</v>
      </c>
      <c r="C18" s="173">
        <v>4080</v>
      </c>
      <c r="D18" s="169"/>
      <c r="E18" s="234" t="s">
        <v>178</v>
      </c>
      <c r="F18" s="139"/>
      <c r="G18" s="140">
        <f>G19</f>
        <v>1071366</v>
      </c>
      <c r="H18" s="140">
        <f>H19</f>
        <v>0</v>
      </c>
      <c r="I18" s="140">
        <f>I19</f>
        <v>1071366</v>
      </c>
    </row>
    <row r="19" spans="2:9" ht="58.15" customHeight="1">
      <c r="B19" s="166" t="s">
        <v>179</v>
      </c>
      <c r="C19" s="166">
        <v>4082</v>
      </c>
      <c r="D19" s="169" t="s">
        <v>49</v>
      </c>
      <c r="E19" s="168" t="s">
        <v>170</v>
      </c>
      <c r="F19" s="139" t="s">
        <v>287</v>
      </c>
      <c r="G19" s="140">
        <v>1071366</v>
      </c>
      <c r="H19" s="140"/>
      <c r="I19" s="140">
        <v>1071366</v>
      </c>
    </row>
    <row r="20" spans="2:9" ht="43.9" customHeight="1">
      <c r="B20" s="166" t="s">
        <v>218</v>
      </c>
      <c r="C20" s="166">
        <v>3240</v>
      </c>
      <c r="D20" s="169"/>
      <c r="E20" s="168" t="s">
        <v>206</v>
      </c>
      <c r="F20" s="139"/>
      <c r="G20" s="140">
        <f>G21</f>
        <v>807106.2</v>
      </c>
      <c r="H20" s="140">
        <f>H21</f>
        <v>0</v>
      </c>
      <c r="I20" s="140">
        <f>I21</f>
        <v>807106.2</v>
      </c>
    </row>
    <row r="21" spans="2:9" ht="90.6" customHeight="1">
      <c r="B21" s="274" t="s">
        <v>219</v>
      </c>
      <c r="C21" s="166">
        <v>3242</v>
      </c>
      <c r="D21" s="174">
        <v>1090</v>
      </c>
      <c r="E21" s="182" t="s">
        <v>172</v>
      </c>
      <c r="F21" s="139" t="s">
        <v>115</v>
      </c>
      <c r="G21" s="140">
        <v>807106.2</v>
      </c>
      <c r="H21" s="140"/>
      <c r="I21" s="140">
        <f>G21+H21</f>
        <v>807106.2</v>
      </c>
    </row>
    <row r="22" spans="2:9" ht="76.900000000000006" customHeight="1">
      <c r="B22" s="253" t="s">
        <v>365</v>
      </c>
      <c r="C22" s="174" t="s">
        <v>366</v>
      </c>
      <c r="D22" s="254"/>
      <c r="E22" s="255" t="s">
        <v>367</v>
      </c>
      <c r="F22" s="139"/>
      <c r="G22" s="140">
        <f>G23</f>
        <v>0</v>
      </c>
      <c r="H22" s="140">
        <f>H23</f>
        <v>73222.5</v>
      </c>
      <c r="I22" s="140">
        <f>I23</f>
        <v>73222.5</v>
      </c>
    </row>
    <row r="23" spans="2:9" ht="76.900000000000006" customHeight="1">
      <c r="B23" s="256" t="s">
        <v>368</v>
      </c>
      <c r="C23" s="253">
        <v>6011</v>
      </c>
      <c r="D23" s="257" t="s">
        <v>52</v>
      </c>
      <c r="E23" s="257" t="s">
        <v>370</v>
      </c>
      <c r="F23" s="139" t="s">
        <v>465</v>
      </c>
      <c r="G23" s="140"/>
      <c r="H23" s="140">
        <v>73222.5</v>
      </c>
      <c r="I23" s="140">
        <v>73222.5</v>
      </c>
    </row>
    <row r="24" spans="2:9" ht="72" customHeight="1">
      <c r="B24" s="166" t="s">
        <v>213</v>
      </c>
      <c r="C24" s="256">
        <v>6030</v>
      </c>
      <c r="D24" s="169" t="s">
        <v>52</v>
      </c>
      <c r="E24" s="168" t="s">
        <v>212</v>
      </c>
      <c r="F24" s="139" t="s">
        <v>233</v>
      </c>
      <c r="G24" s="140">
        <v>75000</v>
      </c>
      <c r="H24" s="140"/>
      <c r="I24" s="140">
        <v>75000</v>
      </c>
    </row>
    <row r="25" spans="2:9" ht="72" customHeight="1">
      <c r="B25" s="282" t="s">
        <v>375</v>
      </c>
      <c r="C25" s="166">
        <v>6080</v>
      </c>
      <c r="D25" s="283"/>
      <c r="E25" s="284" t="s">
        <v>437</v>
      </c>
      <c r="F25" s="139"/>
      <c r="G25" s="140">
        <f>G26</f>
        <v>0</v>
      </c>
      <c r="H25" s="140">
        <f>H26</f>
        <v>380024</v>
      </c>
      <c r="I25" s="140">
        <f>I26</f>
        <v>380024</v>
      </c>
    </row>
    <row r="26" spans="2:9" ht="141" customHeight="1">
      <c r="B26" s="285" t="s">
        <v>265</v>
      </c>
      <c r="C26" s="282">
        <v>6083</v>
      </c>
      <c r="D26" s="286" t="s">
        <v>266</v>
      </c>
      <c r="E26" s="286" t="s">
        <v>438</v>
      </c>
      <c r="F26" s="139" t="s">
        <v>652</v>
      </c>
      <c r="G26" s="140"/>
      <c r="H26" s="140">
        <v>380024</v>
      </c>
      <c r="I26" s="140">
        <v>380024</v>
      </c>
    </row>
    <row r="27" spans="2:9" ht="72" customHeight="1">
      <c r="B27" s="253" t="s">
        <v>603</v>
      </c>
      <c r="C27" s="285">
        <v>7320</v>
      </c>
      <c r="D27" s="254"/>
      <c r="E27" s="255" t="s">
        <v>507</v>
      </c>
      <c r="F27" s="139"/>
      <c r="G27" s="140"/>
      <c r="H27" s="140">
        <v>48016.800000000003</v>
      </c>
      <c r="I27" s="140">
        <v>48016.800000000003</v>
      </c>
    </row>
    <row r="28" spans="2:9" ht="72" customHeight="1">
      <c r="B28" s="256" t="s">
        <v>604</v>
      </c>
      <c r="C28" s="253">
        <v>7322</v>
      </c>
      <c r="D28" s="257" t="s">
        <v>222</v>
      </c>
      <c r="E28" s="257" t="s">
        <v>606</v>
      </c>
      <c r="F28" s="251" t="s">
        <v>597</v>
      </c>
      <c r="G28" s="140"/>
      <c r="H28" s="140">
        <v>48016.800000000003</v>
      </c>
      <c r="I28" s="140">
        <v>48016.800000000003</v>
      </c>
    </row>
    <row r="29" spans="2:9" ht="72" customHeight="1">
      <c r="B29" s="197" t="s">
        <v>392</v>
      </c>
      <c r="C29" s="256">
        <v>8310</v>
      </c>
      <c r="D29" s="198"/>
      <c r="E29" s="200" t="s">
        <v>394</v>
      </c>
      <c r="F29" s="185"/>
      <c r="G29" s="140"/>
      <c r="H29" s="140">
        <v>57400</v>
      </c>
      <c r="I29" s="140">
        <v>57400</v>
      </c>
    </row>
    <row r="30" spans="2:9" ht="128.44999999999999" customHeight="1">
      <c r="B30" s="201" t="s">
        <v>395</v>
      </c>
      <c r="C30" s="197">
        <v>8313</v>
      </c>
      <c r="D30" s="202" t="s">
        <v>397</v>
      </c>
      <c r="E30" s="202" t="s">
        <v>398</v>
      </c>
      <c r="F30" s="297" t="s">
        <v>701</v>
      </c>
      <c r="G30" s="140"/>
      <c r="H30" s="140">
        <v>57400</v>
      </c>
      <c r="I30" s="140">
        <v>57400</v>
      </c>
    </row>
    <row r="31" spans="2:9" ht="81.599999999999994" customHeight="1">
      <c r="B31" s="304" t="s">
        <v>691</v>
      </c>
      <c r="C31" s="304" t="s">
        <v>692</v>
      </c>
      <c r="D31" s="305" t="s">
        <v>693</v>
      </c>
      <c r="E31" s="306" t="s">
        <v>694</v>
      </c>
      <c r="F31" s="307" t="s">
        <v>725</v>
      </c>
      <c r="G31" s="140">
        <v>394800</v>
      </c>
      <c r="H31" s="140"/>
      <c r="I31" s="140">
        <v>394800</v>
      </c>
    </row>
    <row r="32" spans="2:9" ht="105" customHeight="1">
      <c r="B32" s="172" t="s">
        <v>230</v>
      </c>
      <c r="C32" s="197">
        <v>9770</v>
      </c>
      <c r="D32" s="172" t="s">
        <v>55</v>
      </c>
      <c r="E32" s="205" t="s">
        <v>231</v>
      </c>
      <c r="F32" s="139" t="s">
        <v>440</v>
      </c>
      <c r="G32" s="140">
        <v>360000</v>
      </c>
      <c r="H32" s="140"/>
      <c r="I32" s="140">
        <v>360000</v>
      </c>
    </row>
    <row r="33" spans="2:9" ht="90.6" customHeight="1">
      <c r="B33" s="172" t="s">
        <v>230</v>
      </c>
      <c r="C33" s="166">
        <v>9770</v>
      </c>
      <c r="D33" s="172" t="s">
        <v>55</v>
      </c>
      <c r="E33" s="205" t="s">
        <v>231</v>
      </c>
      <c r="F33" s="139" t="s">
        <v>115</v>
      </c>
      <c r="G33" s="140">
        <v>72588</v>
      </c>
      <c r="H33" s="140">
        <v>40000</v>
      </c>
      <c r="I33" s="140">
        <f>G33+H33</f>
        <v>112588</v>
      </c>
    </row>
    <row r="34" spans="2:9" ht="138" customHeight="1">
      <c r="B34" s="172" t="s">
        <v>230</v>
      </c>
      <c r="C34" s="166">
        <v>9770</v>
      </c>
      <c r="D34" s="172" t="s">
        <v>55</v>
      </c>
      <c r="E34" s="205" t="s">
        <v>231</v>
      </c>
      <c r="F34" s="139" t="s">
        <v>523</v>
      </c>
      <c r="G34" s="140">
        <v>35800</v>
      </c>
      <c r="H34" s="140"/>
      <c r="I34" s="140">
        <v>35800</v>
      </c>
    </row>
    <row r="35" spans="2:9" ht="86.45" customHeight="1">
      <c r="B35" s="172" t="s">
        <v>230</v>
      </c>
      <c r="C35" s="166">
        <v>9770</v>
      </c>
      <c r="D35" s="172" t="s">
        <v>55</v>
      </c>
      <c r="E35" s="205" t="s">
        <v>231</v>
      </c>
      <c r="F35" s="251" t="s">
        <v>597</v>
      </c>
      <c r="G35" s="140"/>
      <c r="H35" s="140">
        <v>100000</v>
      </c>
      <c r="I35" s="140">
        <v>100000</v>
      </c>
    </row>
    <row r="36" spans="2:9" ht="138" customHeight="1">
      <c r="B36" s="197" t="s">
        <v>401</v>
      </c>
      <c r="C36" s="166">
        <v>9800</v>
      </c>
      <c r="D36" s="200" t="s">
        <v>55</v>
      </c>
      <c r="E36" s="199" t="s">
        <v>403</v>
      </c>
      <c r="F36" s="139" t="s">
        <v>441</v>
      </c>
      <c r="G36" s="140">
        <v>108000</v>
      </c>
      <c r="H36" s="140"/>
      <c r="I36" s="140">
        <v>108000</v>
      </c>
    </row>
    <row r="37" spans="2:9" ht="195" customHeight="1">
      <c r="B37" s="197" t="s">
        <v>401</v>
      </c>
      <c r="C37" s="197" t="s">
        <v>402</v>
      </c>
      <c r="D37" s="200" t="s">
        <v>55</v>
      </c>
      <c r="E37" s="199" t="s">
        <v>403</v>
      </c>
      <c r="F37" s="139" t="s">
        <v>490</v>
      </c>
      <c r="G37" s="140">
        <v>30000</v>
      </c>
      <c r="H37" s="140"/>
      <c r="I37" s="140">
        <v>30000</v>
      </c>
    </row>
    <row r="38" spans="2:9" ht="133.9" customHeight="1">
      <c r="B38" s="197" t="s">
        <v>401</v>
      </c>
      <c r="C38" s="197" t="s">
        <v>402</v>
      </c>
      <c r="D38" s="200" t="s">
        <v>55</v>
      </c>
      <c r="E38" s="199" t="s">
        <v>403</v>
      </c>
      <c r="F38" s="221" t="s">
        <v>595</v>
      </c>
      <c r="G38" s="140">
        <v>20000</v>
      </c>
      <c r="H38" s="140">
        <v>40000</v>
      </c>
      <c r="I38" s="140">
        <v>60000</v>
      </c>
    </row>
    <row r="39" spans="2:9" ht="81" customHeight="1">
      <c r="B39" s="197" t="s">
        <v>378</v>
      </c>
      <c r="C39" s="197">
        <v>7310</v>
      </c>
      <c r="D39" s="200" t="s">
        <v>222</v>
      </c>
      <c r="E39" s="199" t="s">
        <v>380</v>
      </c>
      <c r="F39" s="139" t="s">
        <v>465</v>
      </c>
      <c r="G39" s="140"/>
      <c r="H39" s="140">
        <v>93873</v>
      </c>
      <c r="I39" s="140">
        <v>93873</v>
      </c>
    </row>
    <row r="40" spans="2:9" ht="59.45" customHeight="1">
      <c r="B40" s="293" t="s">
        <v>382</v>
      </c>
      <c r="C40" s="293" t="s">
        <v>383</v>
      </c>
      <c r="D40" s="292"/>
      <c r="E40" s="294" t="s">
        <v>384</v>
      </c>
      <c r="F40" s="139"/>
      <c r="G40" s="140"/>
      <c r="H40" s="140">
        <v>206000</v>
      </c>
      <c r="I40" s="140">
        <v>206000</v>
      </c>
    </row>
    <row r="41" spans="2:9" ht="92.45" customHeight="1">
      <c r="B41" s="295" t="s">
        <v>385</v>
      </c>
      <c r="C41" s="295" t="s">
        <v>386</v>
      </c>
      <c r="D41" s="296" t="s">
        <v>387</v>
      </c>
      <c r="E41" s="296" t="s">
        <v>388</v>
      </c>
      <c r="F41" s="139" t="s">
        <v>465</v>
      </c>
      <c r="G41" s="140"/>
      <c r="H41" s="140">
        <v>206000</v>
      </c>
      <c r="I41" s="140">
        <v>206000</v>
      </c>
    </row>
    <row r="42" spans="2:9" ht="43.15" customHeight="1">
      <c r="B42" s="166" t="s">
        <v>195</v>
      </c>
      <c r="C42" s="197"/>
      <c r="D42" s="168"/>
      <c r="E42" s="169" t="s">
        <v>132</v>
      </c>
      <c r="F42" s="139"/>
      <c r="G42" s="140">
        <f>G43</f>
        <v>432272.68</v>
      </c>
      <c r="H42" s="140">
        <f>H43</f>
        <v>0</v>
      </c>
      <c r="I42" s="140">
        <f>I43</f>
        <v>432272.68</v>
      </c>
    </row>
    <row r="43" spans="2:9" ht="41.45" customHeight="1">
      <c r="B43" s="166" t="s">
        <v>196</v>
      </c>
      <c r="C43" s="167"/>
      <c r="D43" s="168"/>
      <c r="E43" s="169" t="s">
        <v>132</v>
      </c>
      <c r="F43" s="139"/>
      <c r="G43" s="140">
        <f>G46+G50+G44+G48</f>
        <v>432272.68</v>
      </c>
      <c r="H43" s="140">
        <f>H46+H50+H44+H48</f>
        <v>0</v>
      </c>
      <c r="I43" s="140">
        <f>I46+I50+I44+I48</f>
        <v>432272.68</v>
      </c>
    </row>
    <row r="44" spans="2:9" ht="144" customHeight="1">
      <c r="B44" s="166" t="s">
        <v>201</v>
      </c>
      <c r="C44" s="167">
        <v>3140</v>
      </c>
      <c r="D44" s="175">
        <v>1040</v>
      </c>
      <c r="E44" s="168" t="s">
        <v>42</v>
      </c>
      <c r="F44" s="139" t="s">
        <v>280</v>
      </c>
      <c r="G44" s="140">
        <v>198000</v>
      </c>
      <c r="H44" s="140"/>
      <c r="I44" s="140">
        <v>198000</v>
      </c>
    </row>
    <row r="45" spans="2:9" ht="41.45" customHeight="1">
      <c r="B45" s="136" t="s">
        <v>207</v>
      </c>
      <c r="C45" s="166">
        <v>5010</v>
      </c>
      <c r="D45" s="137"/>
      <c r="E45" s="183" t="s">
        <v>208</v>
      </c>
      <c r="F45" s="139"/>
      <c r="G45" s="140">
        <v>109522.68</v>
      </c>
      <c r="H45" s="140"/>
      <c r="I45" s="140">
        <v>109522.68</v>
      </c>
    </row>
    <row r="46" spans="2:9" ht="70.150000000000006" customHeight="1">
      <c r="B46" s="136" t="s">
        <v>202</v>
      </c>
      <c r="C46" s="136">
        <v>5011</v>
      </c>
      <c r="D46" s="137" t="s">
        <v>51</v>
      </c>
      <c r="E46" s="138" t="s">
        <v>50</v>
      </c>
      <c r="F46" s="139" t="s">
        <v>128</v>
      </c>
      <c r="G46" s="140">
        <v>109522.68</v>
      </c>
      <c r="H46" s="140"/>
      <c r="I46" s="140">
        <v>109522.68</v>
      </c>
    </row>
    <row r="47" spans="2:9" ht="48" customHeight="1">
      <c r="B47" s="197" t="s">
        <v>418</v>
      </c>
      <c r="C47" s="136">
        <v>5050</v>
      </c>
      <c r="D47" s="198"/>
      <c r="E47" s="199" t="s">
        <v>420</v>
      </c>
      <c r="F47" s="139"/>
      <c r="G47" s="140">
        <f>G48</f>
        <v>112500</v>
      </c>
      <c r="H47" s="140">
        <f>H48</f>
        <v>0</v>
      </c>
      <c r="I47" s="140">
        <f>I48</f>
        <v>112500</v>
      </c>
    </row>
    <row r="48" spans="2:9" ht="83.45" customHeight="1">
      <c r="B48" s="201" t="s">
        <v>421</v>
      </c>
      <c r="C48" s="197">
        <v>5053</v>
      </c>
      <c r="D48" s="202" t="s">
        <v>51</v>
      </c>
      <c r="E48" s="203" t="s">
        <v>423</v>
      </c>
      <c r="F48" s="139" t="s">
        <v>128</v>
      </c>
      <c r="G48" s="140">
        <v>112500</v>
      </c>
      <c r="H48" s="140"/>
      <c r="I48" s="140">
        <v>112500</v>
      </c>
    </row>
    <row r="49" spans="2:9" ht="54" customHeight="1">
      <c r="B49" s="136" t="s">
        <v>209</v>
      </c>
      <c r="C49" s="201">
        <v>5060</v>
      </c>
      <c r="D49" s="137"/>
      <c r="E49" s="181" t="s">
        <v>162</v>
      </c>
      <c r="F49" s="139"/>
      <c r="G49" s="140">
        <v>12250</v>
      </c>
      <c r="H49" s="140"/>
      <c r="I49" s="140">
        <v>12250</v>
      </c>
    </row>
    <row r="50" spans="2:9" ht="64.150000000000006" customHeight="1">
      <c r="B50" s="136" t="s">
        <v>203</v>
      </c>
      <c r="C50" s="136">
        <v>5062</v>
      </c>
      <c r="D50" s="137" t="s">
        <v>51</v>
      </c>
      <c r="E50" s="138" t="s">
        <v>163</v>
      </c>
      <c r="F50" s="139" t="s">
        <v>128</v>
      </c>
      <c r="G50" s="140">
        <v>12250</v>
      </c>
      <c r="H50" s="140"/>
      <c r="I50" s="140">
        <v>12250</v>
      </c>
    </row>
    <row r="51" spans="2:9" ht="43.15" customHeight="1">
      <c r="B51" s="166">
        <v>1000000</v>
      </c>
      <c r="C51" s="136"/>
      <c r="D51" s="168"/>
      <c r="E51" s="169" t="s">
        <v>127</v>
      </c>
      <c r="F51" s="139"/>
      <c r="G51" s="140">
        <v>2000</v>
      </c>
      <c r="H51" s="140"/>
      <c r="I51" s="140">
        <v>2000</v>
      </c>
    </row>
    <row r="52" spans="2:9" ht="43.15" customHeight="1">
      <c r="B52" s="166">
        <v>1010000</v>
      </c>
      <c r="C52" s="167"/>
      <c r="D52" s="168"/>
      <c r="E52" s="169" t="s">
        <v>127</v>
      </c>
      <c r="F52" s="139"/>
      <c r="G52" s="140">
        <v>2000</v>
      </c>
      <c r="H52" s="140"/>
      <c r="I52" s="140">
        <v>2000</v>
      </c>
    </row>
    <row r="53" spans="2:9" ht="43.15" customHeight="1">
      <c r="B53" s="298" t="s">
        <v>434</v>
      </c>
      <c r="C53" s="298" t="s">
        <v>363</v>
      </c>
      <c r="D53" s="300"/>
      <c r="E53" s="301" t="s">
        <v>178</v>
      </c>
      <c r="F53" s="139"/>
      <c r="G53" s="140">
        <v>2000</v>
      </c>
      <c r="H53" s="140"/>
      <c r="I53" s="140">
        <v>2000</v>
      </c>
    </row>
    <row r="54" spans="2:9" ht="57" customHeight="1">
      <c r="B54" s="166" t="s">
        <v>194</v>
      </c>
      <c r="C54" s="167">
        <v>4082</v>
      </c>
      <c r="D54" s="169" t="s">
        <v>49</v>
      </c>
      <c r="E54" s="168" t="s">
        <v>170</v>
      </c>
      <c r="F54" s="139" t="s">
        <v>287</v>
      </c>
      <c r="G54" s="140">
        <v>2000</v>
      </c>
      <c r="H54" s="140"/>
      <c r="I54" s="140">
        <v>2000</v>
      </c>
    </row>
    <row r="55" spans="2:9" ht="38.450000000000003" customHeight="1">
      <c r="B55" s="111"/>
      <c r="C55" s="166"/>
      <c r="D55" s="184"/>
      <c r="E55" s="244" t="s">
        <v>26</v>
      </c>
      <c r="F55" s="185"/>
      <c r="G55" s="186">
        <f>G6+G42+G51</f>
        <v>4776545.5699999994</v>
      </c>
      <c r="H55" s="186">
        <f>H6+H42+H51</f>
        <v>1038536.3</v>
      </c>
      <c r="I55" s="186">
        <f>I6+I42+I51</f>
        <v>5815081.8699999992</v>
      </c>
    </row>
    <row r="56" spans="2:9" ht="45" customHeight="1">
      <c r="B56" s="397" t="s">
        <v>566</v>
      </c>
      <c r="C56" s="378"/>
      <c r="D56" s="378"/>
      <c r="E56" s="290"/>
      <c r="F56" s="91" t="s">
        <v>567</v>
      </c>
      <c r="G56" s="86"/>
      <c r="H56" s="86"/>
      <c r="I56" s="86"/>
    </row>
    <row r="57" spans="2:9" ht="52.5" customHeight="1">
      <c r="B57" s="83"/>
      <c r="C57" s="290"/>
      <c r="D57" s="84"/>
      <c r="E57" s="85"/>
      <c r="F57" s="86"/>
      <c r="G57" s="86"/>
      <c r="H57" s="86"/>
      <c r="I57" s="86"/>
    </row>
    <row r="58" spans="2:9" ht="123.75" customHeight="1">
      <c r="C58" s="83"/>
    </row>
    <row r="59" spans="2:9" ht="98.25" customHeight="1">
      <c r="B59" s="291"/>
      <c r="D59" s="291"/>
      <c r="E59" s="291"/>
      <c r="F59" s="291"/>
      <c r="G59" s="291"/>
      <c r="H59" s="291"/>
      <c r="I59" s="291"/>
    </row>
    <row r="60" spans="2:9" ht="98.25" customHeight="1">
      <c r="B60" s="289"/>
      <c r="C60" s="291"/>
      <c r="D60" s="289"/>
      <c r="E60" s="289"/>
      <c r="F60" s="289"/>
      <c r="G60" s="289"/>
      <c r="H60" s="289"/>
      <c r="I60" s="289"/>
    </row>
    <row r="61" spans="2:9" ht="33.75" customHeight="1">
      <c r="B61" s="90"/>
      <c r="C61" s="289"/>
      <c r="D61" s="90"/>
      <c r="E61" s="90"/>
      <c r="F61" s="90"/>
      <c r="G61" s="90"/>
      <c r="H61" s="90"/>
      <c r="I61" s="90"/>
    </row>
    <row r="62" spans="2:9" ht="39.75" customHeight="1">
      <c r="B62" s="289"/>
      <c r="C62" s="90"/>
      <c r="D62" s="289"/>
      <c r="E62" s="289"/>
      <c r="F62" s="289"/>
      <c r="G62" s="289"/>
      <c r="H62" s="289"/>
      <c r="I62" s="289"/>
    </row>
    <row r="63" spans="2:9" ht="33.75" customHeight="1">
      <c r="B63" s="90"/>
      <c r="C63" s="289"/>
      <c r="D63" s="90"/>
      <c r="E63" s="90"/>
      <c r="F63" s="90"/>
      <c r="G63" s="90"/>
      <c r="H63" s="90"/>
      <c r="I63" s="90"/>
    </row>
    <row r="64" spans="2:9">
      <c r="C64" s="90"/>
    </row>
    <row r="65" spans="10:17" ht="23.25" customHeight="1">
      <c r="J65" s="51"/>
    </row>
    <row r="66" spans="10:17" ht="20.25" customHeight="1">
      <c r="J66" s="90"/>
      <c r="K66" s="51"/>
      <c r="L66" s="51"/>
      <c r="M66" s="51"/>
      <c r="N66" s="51"/>
      <c r="O66" s="51"/>
      <c r="P66" s="51"/>
      <c r="Q66" s="51"/>
    </row>
    <row r="67" spans="10:17" ht="20.25" customHeight="1">
      <c r="J67" s="51"/>
      <c r="K67" s="90"/>
      <c r="L67" s="90"/>
      <c r="M67" s="90"/>
      <c r="N67" s="90"/>
      <c r="O67" s="90"/>
      <c r="P67" s="90"/>
      <c r="Q67" s="90"/>
    </row>
    <row r="68" spans="10:17" ht="30.75" customHeight="1">
      <c r="J68" s="90"/>
      <c r="K68" s="51"/>
      <c r="L68" s="51"/>
      <c r="M68" s="51"/>
      <c r="N68" s="51"/>
      <c r="O68" s="51"/>
      <c r="P68" s="51"/>
      <c r="Q68" s="51"/>
    </row>
    <row r="69" spans="10:17" ht="21" customHeight="1">
      <c r="K69" s="90"/>
      <c r="L69" s="90"/>
      <c r="M69" s="90"/>
      <c r="N69" s="90"/>
      <c r="O69" s="90"/>
      <c r="P69" s="90"/>
      <c r="Q69" s="90"/>
    </row>
  </sheetData>
  <mergeCells count="4">
    <mergeCell ref="B1:I1"/>
    <mergeCell ref="G2:I2"/>
    <mergeCell ref="B3:I3"/>
    <mergeCell ref="B56:D56"/>
  </mergeCells>
  <phoneticPr fontId="19" type="noConversion"/>
  <pageMargins left="0.70866141732283472" right="0.51181102362204722" top="0.35433070866141736" bottom="0.62992125984251968" header="0.35433070866141736" footer="0.35433070866141736"/>
  <pageSetup paperSize="9" scale="70" fitToHeight="7" orientation="landscape" r:id="rId1"/>
  <headerFooter alignWithMargins="0">
    <oddFooter>&amp;R&amp;P</oddFooter>
  </headerFooter>
  <rowBreaks count="2" manualBreakCount="2">
    <brk id="15" min="1" max="8" man="1"/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Дод1</vt:lpstr>
      <vt:lpstr>дод 1.1</vt:lpstr>
      <vt:lpstr>дод1.2</vt:lpstr>
      <vt:lpstr>дод.2</vt:lpstr>
      <vt:lpstr>дод.3</vt:lpstr>
      <vt:lpstr>дод.4</vt:lpstr>
      <vt:lpstr>дод 4.1</vt:lpstr>
      <vt:lpstr>дод 4.2</vt:lpstr>
      <vt:lpstr>дод.5</vt:lpstr>
      <vt:lpstr>дод.6</vt:lpstr>
      <vt:lpstr>Лист1</vt:lpstr>
      <vt:lpstr>'дод 4.1'!Заголовки_для_печати</vt:lpstr>
      <vt:lpstr>'дод 4.2'!Заголовки_для_печати</vt:lpstr>
      <vt:lpstr>дод.2!Заголовки_для_печати</vt:lpstr>
      <vt:lpstr>дод.3!Заголовки_для_печати</vt:lpstr>
      <vt:lpstr>'дод 1.1'!Область_печати</vt:lpstr>
      <vt:lpstr>'дод 4.1'!Область_печати</vt:lpstr>
      <vt:lpstr>'дод 4.2'!Область_печати</vt:lpstr>
      <vt:lpstr>дод.2!Область_печати</vt:lpstr>
      <vt:lpstr>дод.4!Область_печати</vt:lpstr>
      <vt:lpstr>дод.5!Область_печати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2018-12-28T08:59:50Z</cp:lastPrinted>
  <dcterms:created xsi:type="dcterms:W3CDTF">2014-01-17T10:52:16Z</dcterms:created>
  <dcterms:modified xsi:type="dcterms:W3CDTF">2019-01-30T12:38:13Z</dcterms:modified>
</cp:coreProperties>
</file>