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P47" i="1"/>
  <c r="N47"/>
  <c r="M47"/>
  <c r="L47"/>
  <c r="P46"/>
  <c r="N46"/>
  <c r="M46"/>
  <c r="L46"/>
  <c r="P45"/>
  <c r="N45"/>
  <c r="M45"/>
  <c r="L45"/>
  <c r="P44"/>
  <c r="N44"/>
  <c r="M44"/>
  <c r="L44"/>
  <c r="P43"/>
  <c r="N43"/>
  <c r="M43"/>
  <c r="L43"/>
  <c r="P42"/>
  <c r="N42"/>
  <c r="M42"/>
  <c r="L42"/>
  <c r="P41"/>
  <c r="N41"/>
  <c r="M41"/>
  <c r="L41"/>
  <c r="P40"/>
  <c r="N40"/>
  <c r="M40"/>
  <c r="L40"/>
  <c r="P39"/>
  <c r="N39"/>
  <c r="M39"/>
  <c r="L39"/>
  <c r="P38"/>
  <c r="N38"/>
  <c r="M38"/>
  <c r="L38"/>
  <c r="P37"/>
  <c r="N37"/>
  <c r="M37"/>
  <c r="L37"/>
  <c r="P36"/>
  <c r="N36"/>
  <c r="M36"/>
  <c r="L36"/>
  <c r="P35"/>
  <c r="N35"/>
  <c r="M35"/>
  <c r="L35"/>
  <c r="P33"/>
  <c r="O33"/>
  <c r="N33"/>
  <c r="M33"/>
  <c r="P32"/>
  <c r="O32"/>
  <c r="N32"/>
  <c r="M32"/>
  <c r="P31"/>
  <c r="O31"/>
  <c r="N31"/>
  <c r="M31"/>
  <c r="P30"/>
  <c r="O30"/>
  <c r="N30"/>
  <c r="M30"/>
  <c r="P29"/>
  <c r="O29"/>
  <c r="N29"/>
  <c r="M29"/>
  <c r="P28"/>
  <c r="O28"/>
  <c r="N28"/>
  <c r="M28"/>
  <c r="P27"/>
  <c r="O27"/>
  <c r="N27"/>
  <c r="M27"/>
  <c r="P26"/>
  <c r="O26"/>
  <c r="N26"/>
  <c r="M26"/>
  <c r="P25"/>
  <c r="O25"/>
  <c r="N25"/>
  <c r="M25"/>
  <c r="P24"/>
  <c r="O24"/>
  <c r="N24"/>
  <c r="M24"/>
  <c r="P23"/>
  <c r="O23"/>
  <c r="N23"/>
  <c r="M23"/>
  <c r="P22"/>
  <c r="O22"/>
  <c r="N22"/>
  <c r="M22"/>
  <c r="P21"/>
  <c r="O21"/>
  <c r="N21"/>
  <c r="M21"/>
  <c r="P20"/>
  <c r="N20"/>
  <c r="M20"/>
  <c r="P19"/>
  <c r="N19"/>
  <c r="M19"/>
  <c r="P18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13"/>
  <c r="N13"/>
  <c r="M13"/>
  <c r="P12"/>
  <c r="O12"/>
  <c r="N12"/>
  <c r="M12"/>
  <c r="P11"/>
  <c r="O11"/>
  <c r="N11"/>
  <c r="M11"/>
  <c r="P10"/>
  <c r="O10"/>
  <c r="N10"/>
  <c r="M10"/>
  <c r="P9"/>
  <c r="N9"/>
  <c r="M9"/>
</calcChain>
</file>

<file path=xl/sharedStrings.xml><?xml version="1.0" encoding="utf-8"?>
<sst xmlns="http://schemas.openxmlformats.org/spreadsheetml/2006/main" count="237" uniqueCount="58">
  <si>
    <t>Додаток 1                                                           до конкурсної документації</t>
  </si>
  <si>
    <t>Технічна характеристика багатоквартирних будинків</t>
  </si>
  <si>
    <t>№
з/п</t>
  </si>
  <si>
    <t>Місцезнаходження будинків</t>
  </si>
  <si>
    <t>Номер будинку</t>
  </si>
  <si>
    <t>Літера</t>
  </si>
  <si>
    <t>Кількість</t>
  </si>
  <si>
    <t>Рік введення в експлуатацію будинку</t>
  </si>
  <si>
    <t>Площа (м кв.)</t>
  </si>
  <si>
    <t>Матеріали</t>
  </si>
  <si>
    <t>Капітальний ремонт</t>
  </si>
  <si>
    <t xml:space="preserve"> поверхів</t>
  </si>
  <si>
    <t xml:space="preserve"> квартир</t>
  </si>
  <si>
    <t xml:space="preserve"> нежитлових приміщень</t>
  </si>
  <si>
    <t xml:space="preserve"> під`їздів</t>
  </si>
  <si>
    <t xml:space="preserve"> ліфтів</t>
  </si>
  <si>
    <t>загальна площа будинку</t>
  </si>
  <si>
    <t>загальна площа квартир та нежитлових приміщень</t>
  </si>
  <si>
    <t>покрівлі</t>
  </si>
  <si>
    <t>горища</t>
  </si>
  <si>
    <t>підвалу</t>
  </si>
  <si>
    <t>сходових кліток</t>
  </si>
  <si>
    <t>фундаменту</t>
  </si>
  <si>
    <t>стін</t>
  </si>
  <si>
    <t>оголовка димовентиляційного каналу</t>
  </si>
  <si>
    <t xml:space="preserve">рік проведення </t>
  </si>
  <si>
    <t>склад та характер робіт</t>
  </si>
  <si>
    <t>Лот -1 м.Олевськ</t>
  </si>
  <si>
    <t>Княгині Ольги</t>
  </si>
  <si>
    <t>ліфт відсутній</t>
  </si>
  <si>
    <t>залізобетонні</t>
  </si>
  <si>
    <t>цегла</t>
  </si>
  <si>
    <t>азбоцементні листи</t>
  </si>
  <si>
    <t>Червона цегла</t>
  </si>
  <si>
    <t>Володимирська</t>
  </si>
  <si>
    <t>металочерепиця</t>
  </si>
  <si>
    <t>замінено покрівлю з рулонної на металочерепицю</t>
  </si>
  <si>
    <t>рулонна</t>
  </si>
  <si>
    <t xml:space="preserve">Свято- Миколаївська </t>
  </si>
  <si>
    <t>а</t>
  </si>
  <si>
    <t>Покальчука</t>
  </si>
  <si>
    <t>Київська</t>
  </si>
  <si>
    <t>Промислова</t>
  </si>
  <si>
    <t>Інтернаціональна</t>
  </si>
  <si>
    <t>40 років Перемоги</t>
  </si>
  <si>
    <t>Герцена</t>
  </si>
  <si>
    <t>Енгельса</t>
  </si>
  <si>
    <t>Привокзальна</t>
  </si>
  <si>
    <t>409.03</t>
  </si>
  <si>
    <t>Лот -2 СМТ Дружба</t>
  </si>
  <si>
    <t>вул.Радянська</t>
  </si>
  <si>
    <t>Г</t>
  </si>
  <si>
    <t>ліфти відсутні</t>
  </si>
  <si>
    <t>вул.Червоноармійська</t>
  </si>
  <si>
    <t>А</t>
  </si>
  <si>
    <t>Б</t>
  </si>
  <si>
    <t>Забор-гованість підпри-ємства перед  співвлас-никами будинку, грн.</t>
  </si>
  <si>
    <t>Заборгова-ність співвласни-ків будинку перед паідприєм-ством, грн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</si>
</sst>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0" fillId="0" borderId="18" xfId="0" applyBorder="1"/>
    <xf numFmtId="0" fontId="4" fillId="0" borderId="18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4" fillId="0" borderId="18" xfId="0" applyFont="1" applyBorder="1"/>
    <xf numFmtId="0" fontId="3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7" fillId="0" borderId="18" xfId="0" applyFont="1" applyBorder="1"/>
    <xf numFmtId="0" fontId="7" fillId="0" borderId="21" xfId="0" applyFont="1" applyBorder="1"/>
    <xf numFmtId="0" fontId="5" fillId="0" borderId="22" xfId="0" applyFont="1" applyBorder="1"/>
    <xf numFmtId="0" fontId="7" fillId="0" borderId="22" xfId="0" applyFont="1" applyBorder="1"/>
    <xf numFmtId="0" fontId="7" fillId="0" borderId="11" xfId="0" applyFont="1" applyBorder="1"/>
    <xf numFmtId="0" fontId="7" fillId="0" borderId="9" xfId="0" applyFont="1" applyBorder="1"/>
    <xf numFmtId="0" fontId="7" fillId="0" borderId="23" xfId="0" applyFont="1" applyBorder="1"/>
    <xf numFmtId="0" fontId="5" fillId="0" borderId="18" xfId="0" applyFont="1" applyBorder="1"/>
    <xf numFmtId="164" fontId="7" fillId="0" borderId="18" xfId="0" applyNumberFormat="1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6" xfId="0" applyFont="1" applyBorder="1"/>
    <xf numFmtId="0" fontId="5" fillId="0" borderId="6" xfId="0" applyFont="1" applyBorder="1"/>
    <xf numFmtId="0" fontId="7" fillId="0" borderId="27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5" xfId="0" applyFont="1" applyBorder="1"/>
    <xf numFmtId="0" fontId="7" fillId="0" borderId="18" xfId="0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8" xfId="0" applyFont="1" applyBorder="1"/>
    <xf numFmtId="0" fontId="7" fillId="0" borderId="12" xfId="0" applyFont="1" applyBorder="1"/>
    <xf numFmtId="0" fontId="7" fillId="0" borderId="8" xfId="0" applyFont="1" applyBorder="1" applyAlignment="1"/>
    <xf numFmtId="0" fontId="7" fillId="0" borderId="13" xfId="0" applyFont="1" applyBorder="1" applyAlignment="1"/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workbookViewId="0">
      <selection activeCell="V11" sqref="V11"/>
    </sheetView>
  </sheetViews>
  <sheetFormatPr defaultRowHeight="15"/>
  <cols>
    <col min="1" max="1" width="4.85546875" customWidth="1"/>
    <col min="2" max="2" width="19.28515625" customWidth="1"/>
    <col min="19" max="20" width="12.42578125" customWidth="1"/>
    <col min="22" max="22" width="18.140625" customWidth="1"/>
  </cols>
  <sheetData>
    <row r="1" spans="1:24">
      <c r="E1" s="1"/>
      <c r="R1" s="55" t="s">
        <v>0</v>
      </c>
      <c r="S1" s="56"/>
      <c r="T1" s="56"/>
    </row>
    <row r="2" spans="1:24">
      <c r="E2" s="1"/>
      <c r="R2" s="2"/>
      <c r="S2" s="3"/>
      <c r="T2" s="3"/>
    </row>
    <row r="3" spans="1:24" ht="18.75" thickBo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24">
      <c r="A4" s="58" t="s">
        <v>2</v>
      </c>
      <c r="B4" s="60" t="s">
        <v>3</v>
      </c>
      <c r="C4" s="60" t="s">
        <v>4</v>
      </c>
      <c r="D4" s="60" t="s">
        <v>5</v>
      </c>
      <c r="E4" s="65" t="s">
        <v>6</v>
      </c>
      <c r="F4" s="66"/>
      <c r="G4" s="66"/>
      <c r="H4" s="66"/>
      <c r="I4" s="67"/>
      <c r="J4" s="60" t="s">
        <v>7</v>
      </c>
      <c r="K4" s="72" t="s">
        <v>8</v>
      </c>
      <c r="L4" s="73"/>
      <c r="M4" s="73"/>
      <c r="N4" s="73"/>
      <c r="O4" s="73"/>
      <c r="P4" s="73"/>
      <c r="Q4" s="72" t="s">
        <v>9</v>
      </c>
      <c r="R4" s="73"/>
      <c r="S4" s="73"/>
      <c r="T4" s="76"/>
      <c r="U4" s="73" t="s">
        <v>10</v>
      </c>
      <c r="V4" s="78"/>
      <c r="W4" s="80" t="s">
        <v>56</v>
      </c>
      <c r="X4" s="80" t="s">
        <v>57</v>
      </c>
    </row>
    <row r="5" spans="1:24">
      <c r="A5" s="59"/>
      <c r="B5" s="61"/>
      <c r="C5" s="63"/>
      <c r="D5" s="63"/>
      <c r="E5" s="68"/>
      <c r="F5" s="69"/>
      <c r="G5" s="69"/>
      <c r="H5" s="69"/>
      <c r="I5" s="70"/>
      <c r="J5" s="71"/>
      <c r="K5" s="74"/>
      <c r="L5" s="75"/>
      <c r="M5" s="75"/>
      <c r="N5" s="75"/>
      <c r="O5" s="75"/>
      <c r="P5" s="75"/>
      <c r="Q5" s="74"/>
      <c r="R5" s="75"/>
      <c r="S5" s="75"/>
      <c r="T5" s="77"/>
      <c r="U5" s="79"/>
      <c r="V5" s="79"/>
      <c r="W5" s="81"/>
      <c r="X5" s="83"/>
    </row>
    <row r="6" spans="1:24" ht="102.75" thickBot="1">
      <c r="A6" s="59"/>
      <c r="B6" s="62"/>
      <c r="C6" s="64"/>
      <c r="D6" s="64"/>
      <c r="E6" s="4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71"/>
      <c r="K6" s="5" t="s">
        <v>16</v>
      </c>
      <c r="L6" s="5" t="s">
        <v>17</v>
      </c>
      <c r="M6" s="6" t="s">
        <v>18</v>
      </c>
      <c r="N6" s="6" t="s">
        <v>19</v>
      </c>
      <c r="O6" s="6" t="s">
        <v>20</v>
      </c>
      <c r="P6" s="6" t="s">
        <v>21</v>
      </c>
      <c r="Q6" s="6" t="s">
        <v>22</v>
      </c>
      <c r="R6" s="6" t="s">
        <v>23</v>
      </c>
      <c r="S6" s="6" t="s">
        <v>18</v>
      </c>
      <c r="T6" s="6" t="s">
        <v>24</v>
      </c>
      <c r="U6" s="7" t="s">
        <v>25</v>
      </c>
      <c r="V6" s="8" t="s">
        <v>26</v>
      </c>
      <c r="W6" s="82"/>
      <c r="X6" s="84"/>
    </row>
    <row r="7" spans="1:24" ht="15.75" thickBot="1">
      <c r="A7" s="9">
        <v>1</v>
      </c>
      <c r="B7" s="10">
        <v>2</v>
      </c>
      <c r="C7" s="11"/>
      <c r="D7" s="11"/>
      <c r="E7" s="10">
        <v>3</v>
      </c>
      <c r="F7" s="10">
        <v>4</v>
      </c>
      <c r="G7" s="10">
        <v>5</v>
      </c>
      <c r="H7" s="10">
        <v>6</v>
      </c>
      <c r="I7" s="10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  <c r="P7" s="12">
        <v>14</v>
      </c>
      <c r="Q7" s="12">
        <v>15</v>
      </c>
      <c r="R7" s="12">
        <v>16</v>
      </c>
      <c r="S7" s="12">
        <v>17</v>
      </c>
      <c r="T7" s="12">
        <v>18</v>
      </c>
      <c r="U7" s="13">
        <v>19</v>
      </c>
      <c r="V7" s="14">
        <v>20</v>
      </c>
      <c r="W7" s="36"/>
      <c r="X7" s="15"/>
    </row>
    <row r="8" spans="1:24" ht="24" customHeight="1">
      <c r="A8" s="37"/>
      <c r="B8" s="16" t="s">
        <v>27</v>
      </c>
      <c r="C8" s="16"/>
      <c r="D8" s="16"/>
      <c r="E8" s="38"/>
      <c r="F8" s="38"/>
      <c r="G8" s="38"/>
      <c r="H8" s="38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40"/>
      <c r="V8" s="41"/>
      <c r="W8" s="36"/>
      <c r="X8" s="15"/>
    </row>
    <row r="9" spans="1:24" ht="30" customHeight="1">
      <c r="A9" s="42">
        <v>1</v>
      </c>
      <c r="B9" s="17" t="s">
        <v>28</v>
      </c>
      <c r="C9" s="18">
        <v>1</v>
      </c>
      <c r="D9" s="18"/>
      <c r="E9" s="18">
        <v>2</v>
      </c>
      <c r="F9" s="18">
        <v>14</v>
      </c>
      <c r="G9" s="43"/>
      <c r="H9" s="18">
        <v>2</v>
      </c>
      <c r="I9" s="85" t="s">
        <v>29</v>
      </c>
      <c r="J9" s="19">
        <v>1968</v>
      </c>
      <c r="K9" s="20">
        <v>707.4</v>
      </c>
      <c r="L9" s="20">
        <v>359.9</v>
      </c>
      <c r="M9" s="44">
        <f t="shared" ref="M9:M33" si="0">K9/E9*0.8</f>
        <v>282.95999999999998</v>
      </c>
      <c r="N9" s="44">
        <f t="shared" ref="N9:N33" si="1">K9/E9*0.6</f>
        <v>212.22</v>
      </c>
      <c r="O9" s="44">
        <v>0</v>
      </c>
      <c r="P9" s="44">
        <f>K9*0.1</f>
        <v>70.739999999999995</v>
      </c>
      <c r="Q9" s="45" t="s">
        <v>30</v>
      </c>
      <c r="R9" s="45" t="s">
        <v>31</v>
      </c>
      <c r="S9" s="45" t="s">
        <v>32</v>
      </c>
      <c r="T9" s="45" t="s">
        <v>33</v>
      </c>
      <c r="U9" s="46"/>
      <c r="V9" s="47"/>
      <c r="W9" s="36"/>
      <c r="X9" s="15"/>
    </row>
    <row r="10" spans="1:24" ht="42" customHeight="1">
      <c r="A10" s="48">
        <v>2</v>
      </c>
      <c r="B10" s="21" t="s">
        <v>34</v>
      </c>
      <c r="C10" s="22">
        <v>1</v>
      </c>
      <c r="D10" s="22"/>
      <c r="E10" s="22">
        <v>5</v>
      </c>
      <c r="F10" s="22">
        <v>24</v>
      </c>
      <c r="G10" s="49"/>
      <c r="H10" s="22">
        <v>2</v>
      </c>
      <c r="I10" s="86"/>
      <c r="J10" s="23">
        <v>1988</v>
      </c>
      <c r="K10" s="24">
        <v>1878.1</v>
      </c>
      <c r="L10" s="24">
        <v>838.8</v>
      </c>
      <c r="M10" s="44">
        <f t="shared" si="0"/>
        <v>300.49600000000004</v>
      </c>
      <c r="N10" s="44">
        <f t="shared" si="1"/>
        <v>225.37199999999999</v>
      </c>
      <c r="O10" s="44">
        <f>K10/(E10+1)*0.85</f>
        <v>266.06416666666667</v>
      </c>
      <c r="P10" s="44">
        <f t="shared" ref="P10:P47" si="2">K10*0.1</f>
        <v>187.81</v>
      </c>
      <c r="Q10" s="45" t="s">
        <v>30</v>
      </c>
      <c r="R10" s="45" t="s">
        <v>31</v>
      </c>
      <c r="S10" s="45" t="s">
        <v>35</v>
      </c>
      <c r="T10" s="45" t="s">
        <v>33</v>
      </c>
      <c r="U10" s="50">
        <v>2017</v>
      </c>
      <c r="V10" s="51" t="s">
        <v>36</v>
      </c>
      <c r="W10" s="36"/>
      <c r="X10" s="15"/>
    </row>
    <row r="11" spans="1:24" ht="30">
      <c r="A11" s="36">
        <v>3</v>
      </c>
      <c r="B11" s="21" t="s">
        <v>34</v>
      </c>
      <c r="C11" s="22">
        <v>4</v>
      </c>
      <c r="D11" s="22"/>
      <c r="E11" s="22">
        <v>5</v>
      </c>
      <c r="F11" s="22">
        <v>84</v>
      </c>
      <c r="G11" s="43"/>
      <c r="H11" s="22">
        <v>6</v>
      </c>
      <c r="I11" s="86"/>
      <c r="J11" s="23">
        <v>1993</v>
      </c>
      <c r="K11" s="24">
        <v>4204.2</v>
      </c>
      <c r="L11" s="24">
        <v>2514.1999999999998</v>
      </c>
      <c r="M11" s="44">
        <f t="shared" si="0"/>
        <v>672.67200000000003</v>
      </c>
      <c r="N11" s="44">
        <f t="shared" si="1"/>
        <v>504.50399999999991</v>
      </c>
      <c r="O11" s="44">
        <f>K11/(E11+1)*0.85</f>
        <v>595.59499999999991</v>
      </c>
      <c r="P11" s="44">
        <f t="shared" si="2"/>
        <v>420.42</v>
      </c>
      <c r="Q11" s="45" t="s">
        <v>30</v>
      </c>
      <c r="R11" s="45" t="s">
        <v>31</v>
      </c>
      <c r="S11" s="45" t="s">
        <v>37</v>
      </c>
      <c r="T11" s="45" t="s">
        <v>33</v>
      </c>
      <c r="U11" s="45"/>
      <c r="V11" s="47"/>
      <c r="W11" s="36"/>
      <c r="X11" s="15"/>
    </row>
    <row r="12" spans="1:24" ht="30">
      <c r="A12" s="36">
        <v>4</v>
      </c>
      <c r="B12" s="21" t="s">
        <v>34</v>
      </c>
      <c r="C12" s="22">
        <v>6</v>
      </c>
      <c r="D12" s="22"/>
      <c r="E12" s="22">
        <v>5</v>
      </c>
      <c r="F12" s="22">
        <v>60</v>
      </c>
      <c r="G12" s="43"/>
      <c r="H12" s="22">
        <v>4</v>
      </c>
      <c r="I12" s="86"/>
      <c r="J12" s="23">
        <v>1993</v>
      </c>
      <c r="K12" s="24">
        <v>3367.3</v>
      </c>
      <c r="L12" s="24">
        <v>2076.9</v>
      </c>
      <c r="M12" s="44">
        <f t="shared" si="0"/>
        <v>538.76800000000003</v>
      </c>
      <c r="N12" s="44">
        <f t="shared" si="1"/>
        <v>404.07600000000002</v>
      </c>
      <c r="O12" s="44">
        <f>K12/(E12+1)*0.85</f>
        <v>477.03416666666669</v>
      </c>
      <c r="P12" s="44">
        <f t="shared" si="2"/>
        <v>336.73</v>
      </c>
      <c r="Q12" s="45" t="s">
        <v>30</v>
      </c>
      <c r="R12" s="45" t="s">
        <v>31</v>
      </c>
      <c r="S12" s="45" t="s">
        <v>37</v>
      </c>
      <c r="T12" s="45" t="s">
        <v>33</v>
      </c>
      <c r="U12" s="45"/>
      <c r="V12" s="47"/>
      <c r="W12" s="36"/>
      <c r="X12" s="15"/>
    </row>
    <row r="13" spans="1:24" ht="30">
      <c r="A13" s="36">
        <v>7</v>
      </c>
      <c r="B13" s="21" t="s">
        <v>28</v>
      </c>
      <c r="C13" s="22">
        <v>3</v>
      </c>
      <c r="D13" s="22"/>
      <c r="E13" s="22">
        <v>2</v>
      </c>
      <c r="F13" s="22">
        <v>16</v>
      </c>
      <c r="G13" s="43"/>
      <c r="H13" s="22">
        <v>2</v>
      </c>
      <c r="I13" s="86"/>
      <c r="J13" s="23">
        <v>1993</v>
      </c>
      <c r="K13" s="24">
        <v>663.9</v>
      </c>
      <c r="L13" s="24">
        <v>406.7</v>
      </c>
      <c r="M13" s="44">
        <f t="shared" si="0"/>
        <v>265.56</v>
      </c>
      <c r="N13" s="44">
        <f t="shared" si="1"/>
        <v>199.17</v>
      </c>
      <c r="O13" s="44">
        <v>0</v>
      </c>
      <c r="P13" s="44">
        <f t="shared" si="2"/>
        <v>66.39</v>
      </c>
      <c r="Q13" s="45" t="s">
        <v>30</v>
      </c>
      <c r="R13" s="45" t="s">
        <v>31</v>
      </c>
      <c r="S13" s="45" t="s">
        <v>32</v>
      </c>
      <c r="T13" s="45" t="s">
        <v>33</v>
      </c>
      <c r="U13" s="45"/>
      <c r="V13" s="47"/>
      <c r="W13" s="36"/>
      <c r="X13" s="15"/>
    </row>
    <row r="14" spans="1:24" ht="31.5">
      <c r="A14" s="36">
        <v>9</v>
      </c>
      <c r="B14" s="21" t="s">
        <v>38</v>
      </c>
      <c r="C14" s="22">
        <v>51</v>
      </c>
      <c r="D14" s="22" t="s">
        <v>39</v>
      </c>
      <c r="E14" s="22">
        <v>5</v>
      </c>
      <c r="F14" s="22">
        <v>30</v>
      </c>
      <c r="G14" s="43"/>
      <c r="H14" s="22">
        <v>2</v>
      </c>
      <c r="I14" s="86"/>
      <c r="J14" s="23">
        <v>1987</v>
      </c>
      <c r="K14" s="24">
        <v>1398.5</v>
      </c>
      <c r="L14" s="24">
        <v>844.3</v>
      </c>
      <c r="M14" s="44">
        <f t="shared" si="0"/>
        <v>223.76</v>
      </c>
      <c r="N14" s="44">
        <f t="shared" si="1"/>
        <v>167.82</v>
      </c>
      <c r="O14" s="44">
        <f>K14/(E14+1)*0.85</f>
        <v>198.12083333333334</v>
      </c>
      <c r="P14" s="44">
        <f t="shared" si="2"/>
        <v>139.85</v>
      </c>
      <c r="Q14" s="45" t="s">
        <v>30</v>
      </c>
      <c r="R14" s="45" t="s">
        <v>31</v>
      </c>
      <c r="S14" s="45" t="s">
        <v>32</v>
      </c>
      <c r="T14" s="45" t="s">
        <v>33</v>
      </c>
      <c r="U14" s="45"/>
      <c r="V14" s="47"/>
      <c r="W14" s="36"/>
      <c r="X14" s="15"/>
    </row>
    <row r="15" spans="1:24" ht="31.5">
      <c r="A15" s="36">
        <v>10</v>
      </c>
      <c r="B15" s="21" t="s">
        <v>38</v>
      </c>
      <c r="C15" s="22">
        <v>44</v>
      </c>
      <c r="D15" s="22" t="s">
        <v>39</v>
      </c>
      <c r="E15" s="22">
        <v>5</v>
      </c>
      <c r="F15" s="22">
        <v>30</v>
      </c>
      <c r="G15" s="43"/>
      <c r="H15" s="22">
        <v>2</v>
      </c>
      <c r="I15" s="86"/>
      <c r="J15" s="23"/>
      <c r="K15" s="24">
        <v>1393.4</v>
      </c>
      <c r="L15" s="24">
        <v>825.4</v>
      </c>
      <c r="M15" s="44">
        <f t="shared" si="0"/>
        <v>222.94400000000002</v>
      </c>
      <c r="N15" s="44">
        <f t="shared" si="1"/>
        <v>167.208</v>
      </c>
      <c r="O15" s="44">
        <f>K15/(E15+1)*0.85</f>
        <v>197.39833333333334</v>
      </c>
      <c r="P15" s="44">
        <f t="shared" si="2"/>
        <v>139.34</v>
      </c>
      <c r="Q15" s="45" t="s">
        <v>30</v>
      </c>
      <c r="R15" s="45" t="s">
        <v>31</v>
      </c>
      <c r="S15" s="45" t="s">
        <v>32</v>
      </c>
      <c r="T15" s="45" t="s">
        <v>33</v>
      </c>
      <c r="U15" s="45"/>
      <c r="V15" s="47"/>
      <c r="W15" s="36"/>
      <c r="X15" s="15"/>
    </row>
    <row r="16" spans="1:24" ht="31.5">
      <c r="A16" s="36">
        <v>11</v>
      </c>
      <c r="B16" s="21" t="s">
        <v>38</v>
      </c>
      <c r="C16" s="22">
        <v>87</v>
      </c>
      <c r="D16" s="22" t="s">
        <v>39</v>
      </c>
      <c r="E16" s="22">
        <v>4</v>
      </c>
      <c r="F16" s="22">
        <v>32</v>
      </c>
      <c r="G16" s="43"/>
      <c r="H16" s="22">
        <v>2</v>
      </c>
      <c r="I16" s="86"/>
      <c r="J16" s="23">
        <v>1989</v>
      </c>
      <c r="K16" s="24">
        <v>1843.4</v>
      </c>
      <c r="L16" s="25">
        <v>1107.0899999999999</v>
      </c>
      <c r="M16" s="44">
        <f t="shared" si="0"/>
        <v>368.68000000000006</v>
      </c>
      <c r="N16" s="44">
        <f t="shared" si="1"/>
        <v>276.51</v>
      </c>
      <c r="O16" s="44">
        <f>K16/(E16+1)*0.85</f>
        <v>313.37799999999999</v>
      </c>
      <c r="P16" s="44">
        <f t="shared" si="2"/>
        <v>184.34000000000003</v>
      </c>
      <c r="Q16" s="45" t="s">
        <v>30</v>
      </c>
      <c r="R16" s="45" t="s">
        <v>31</v>
      </c>
      <c r="S16" s="45" t="s">
        <v>37</v>
      </c>
      <c r="T16" s="45" t="s">
        <v>33</v>
      </c>
      <c r="U16" s="45"/>
      <c r="V16" s="47"/>
      <c r="W16" s="36"/>
      <c r="X16" s="15"/>
    </row>
    <row r="17" spans="1:24" ht="31.5">
      <c r="A17" s="36">
        <v>12</v>
      </c>
      <c r="B17" s="21" t="s">
        <v>38</v>
      </c>
      <c r="C17" s="22">
        <v>85</v>
      </c>
      <c r="D17" s="22" t="s">
        <v>39</v>
      </c>
      <c r="E17" s="22">
        <v>2</v>
      </c>
      <c r="F17" s="22">
        <v>16</v>
      </c>
      <c r="G17" s="43"/>
      <c r="H17" s="22">
        <v>2</v>
      </c>
      <c r="I17" s="86"/>
      <c r="J17" s="23">
        <v>1988</v>
      </c>
      <c r="K17" s="24">
        <v>865.5</v>
      </c>
      <c r="L17" s="24">
        <v>523.79999999999995</v>
      </c>
      <c r="M17" s="44">
        <f t="shared" si="0"/>
        <v>346.20000000000005</v>
      </c>
      <c r="N17" s="44">
        <f t="shared" si="1"/>
        <v>259.64999999999998</v>
      </c>
      <c r="O17" s="44">
        <f>K17/(E17+1)*0.85</f>
        <v>245.22499999999999</v>
      </c>
      <c r="P17" s="44">
        <f t="shared" si="2"/>
        <v>86.550000000000011</v>
      </c>
      <c r="Q17" s="45" t="s">
        <v>30</v>
      </c>
      <c r="R17" s="45" t="s">
        <v>31</v>
      </c>
      <c r="S17" s="45" t="s">
        <v>32</v>
      </c>
      <c r="T17" s="45" t="s">
        <v>33</v>
      </c>
      <c r="U17" s="45"/>
      <c r="V17" s="47"/>
      <c r="W17" s="36"/>
      <c r="X17" s="15"/>
    </row>
    <row r="18" spans="1:24" ht="30">
      <c r="A18" s="36">
        <v>13</v>
      </c>
      <c r="B18" s="21" t="s">
        <v>40</v>
      </c>
      <c r="C18" s="22">
        <v>13</v>
      </c>
      <c r="D18" s="22"/>
      <c r="E18" s="22">
        <v>2</v>
      </c>
      <c r="F18" s="22">
        <v>16</v>
      </c>
      <c r="G18" s="43"/>
      <c r="H18" s="22">
        <v>2</v>
      </c>
      <c r="I18" s="86"/>
      <c r="J18" s="23">
        <v>1987</v>
      </c>
      <c r="K18" s="24">
        <v>896.8</v>
      </c>
      <c r="L18" s="24">
        <v>554.79999999999995</v>
      </c>
      <c r="M18" s="44">
        <f t="shared" si="0"/>
        <v>358.72</v>
      </c>
      <c r="N18" s="44">
        <f t="shared" si="1"/>
        <v>269.03999999999996</v>
      </c>
      <c r="O18" s="44">
        <v>0</v>
      </c>
      <c r="P18" s="44">
        <f t="shared" si="2"/>
        <v>89.68</v>
      </c>
      <c r="Q18" s="45" t="s">
        <v>30</v>
      </c>
      <c r="R18" s="45" t="s">
        <v>31</v>
      </c>
      <c r="S18" s="45" t="s">
        <v>32</v>
      </c>
      <c r="T18" s="45" t="s">
        <v>33</v>
      </c>
      <c r="U18" s="45"/>
      <c r="V18" s="47"/>
      <c r="W18" s="36"/>
      <c r="X18" s="15"/>
    </row>
    <row r="19" spans="1:24" ht="30">
      <c r="A19" s="36">
        <v>14</v>
      </c>
      <c r="B19" s="21" t="s">
        <v>41</v>
      </c>
      <c r="C19" s="22">
        <v>18</v>
      </c>
      <c r="D19" s="22" t="s">
        <v>39</v>
      </c>
      <c r="E19" s="22">
        <v>2</v>
      </c>
      <c r="F19" s="22">
        <v>16</v>
      </c>
      <c r="G19" s="43"/>
      <c r="H19" s="22">
        <v>2</v>
      </c>
      <c r="I19" s="86"/>
      <c r="J19" s="23">
        <v>1980</v>
      </c>
      <c r="K19" s="25">
        <v>605.4</v>
      </c>
      <c r="L19" s="25">
        <v>408.88</v>
      </c>
      <c r="M19" s="44">
        <f t="shared" si="0"/>
        <v>242.16</v>
      </c>
      <c r="N19" s="44">
        <f t="shared" si="1"/>
        <v>181.61999999999998</v>
      </c>
      <c r="O19" s="44">
        <v>0</v>
      </c>
      <c r="P19" s="44">
        <f t="shared" si="2"/>
        <v>60.54</v>
      </c>
      <c r="Q19" s="45" t="s">
        <v>30</v>
      </c>
      <c r="R19" s="45" t="s">
        <v>31</v>
      </c>
      <c r="S19" s="45" t="s">
        <v>32</v>
      </c>
      <c r="T19" s="45" t="s">
        <v>33</v>
      </c>
      <c r="U19" s="45"/>
      <c r="V19" s="47"/>
      <c r="W19" s="36"/>
      <c r="X19" s="15"/>
    </row>
    <row r="20" spans="1:24" ht="30">
      <c r="A20" s="36">
        <v>15</v>
      </c>
      <c r="B20" s="21" t="s">
        <v>41</v>
      </c>
      <c r="C20" s="22">
        <v>11</v>
      </c>
      <c r="D20" s="22"/>
      <c r="E20" s="22">
        <v>2</v>
      </c>
      <c r="F20" s="22">
        <v>8</v>
      </c>
      <c r="G20" s="43"/>
      <c r="H20" s="22"/>
      <c r="I20" s="86"/>
      <c r="J20" s="23">
        <v>1966</v>
      </c>
      <c r="K20" s="25">
        <v>389.32</v>
      </c>
      <c r="L20" s="25">
        <v>254.84</v>
      </c>
      <c r="M20" s="44">
        <f t="shared" si="0"/>
        <v>155.72800000000001</v>
      </c>
      <c r="N20" s="44">
        <f t="shared" si="1"/>
        <v>116.79599999999999</v>
      </c>
      <c r="O20" s="44">
        <v>0</v>
      </c>
      <c r="P20" s="44">
        <f t="shared" si="2"/>
        <v>38.932000000000002</v>
      </c>
      <c r="Q20" s="45" t="s">
        <v>30</v>
      </c>
      <c r="R20" s="45" t="s">
        <v>31</v>
      </c>
      <c r="S20" s="45" t="s">
        <v>32</v>
      </c>
      <c r="T20" s="45" t="s">
        <v>33</v>
      </c>
      <c r="U20" s="45"/>
      <c r="V20" s="47"/>
      <c r="W20" s="36"/>
      <c r="X20" s="15"/>
    </row>
    <row r="21" spans="1:24" ht="30">
      <c r="A21" s="36">
        <v>16</v>
      </c>
      <c r="B21" s="21" t="s">
        <v>42</v>
      </c>
      <c r="C21" s="22">
        <v>68</v>
      </c>
      <c r="D21" s="22"/>
      <c r="E21" s="22">
        <v>2</v>
      </c>
      <c r="F21" s="22">
        <v>4</v>
      </c>
      <c r="G21" s="43"/>
      <c r="H21" s="22"/>
      <c r="I21" s="86"/>
      <c r="J21" s="23">
        <v>2000</v>
      </c>
      <c r="K21" s="25">
        <v>282.10000000000002</v>
      </c>
      <c r="L21" s="25">
        <v>135.6</v>
      </c>
      <c r="M21" s="44">
        <f t="shared" si="0"/>
        <v>112.84000000000002</v>
      </c>
      <c r="N21" s="44">
        <f t="shared" si="1"/>
        <v>84.63000000000001</v>
      </c>
      <c r="O21" s="44">
        <f t="shared" ref="O21:O33" si="3">K21/(E21+1)*0.85</f>
        <v>79.928333333333342</v>
      </c>
      <c r="P21" s="44">
        <f t="shared" si="2"/>
        <v>28.210000000000004</v>
      </c>
      <c r="Q21" s="45" t="s">
        <v>30</v>
      </c>
      <c r="R21" s="45" t="s">
        <v>31</v>
      </c>
      <c r="S21" s="45" t="s">
        <v>32</v>
      </c>
      <c r="T21" s="45" t="s">
        <v>33</v>
      </c>
      <c r="U21" s="45"/>
      <c r="V21" s="47"/>
      <c r="W21" s="36"/>
      <c r="X21" s="15"/>
    </row>
    <row r="22" spans="1:24" ht="30">
      <c r="A22" s="36">
        <v>17</v>
      </c>
      <c r="B22" s="21" t="s">
        <v>42</v>
      </c>
      <c r="C22" s="22">
        <v>70</v>
      </c>
      <c r="D22" s="22"/>
      <c r="E22" s="22">
        <v>2</v>
      </c>
      <c r="F22" s="22">
        <v>8</v>
      </c>
      <c r="G22" s="43"/>
      <c r="H22" s="22">
        <v>1</v>
      </c>
      <c r="I22" s="86"/>
      <c r="J22" s="23">
        <v>2000</v>
      </c>
      <c r="K22" s="24">
        <v>467.2</v>
      </c>
      <c r="L22" s="24">
        <v>293.3</v>
      </c>
      <c r="M22" s="44">
        <f t="shared" si="0"/>
        <v>186.88</v>
      </c>
      <c r="N22" s="44">
        <f t="shared" si="1"/>
        <v>140.16</v>
      </c>
      <c r="O22" s="44">
        <f t="shared" si="3"/>
        <v>132.37333333333331</v>
      </c>
      <c r="P22" s="44">
        <f t="shared" si="2"/>
        <v>46.72</v>
      </c>
      <c r="Q22" s="45" t="s">
        <v>30</v>
      </c>
      <c r="R22" s="45" t="s">
        <v>31</v>
      </c>
      <c r="S22" s="45" t="s">
        <v>32</v>
      </c>
      <c r="T22" s="45" t="s">
        <v>33</v>
      </c>
      <c r="U22" s="45"/>
      <c r="V22" s="47"/>
      <c r="W22" s="36"/>
      <c r="X22" s="15"/>
    </row>
    <row r="23" spans="1:24" ht="30">
      <c r="A23" s="36">
        <v>18</v>
      </c>
      <c r="B23" s="21" t="s">
        <v>42</v>
      </c>
      <c r="C23" s="22">
        <v>74</v>
      </c>
      <c r="D23" s="22"/>
      <c r="E23" s="22">
        <v>2</v>
      </c>
      <c r="F23" s="22">
        <v>8</v>
      </c>
      <c r="G23" s="43"/>
      <c r="H23" s="22">
        <v>1</v>
      </c>
      <c r="I23" s="86"/>
      <c r="J23" s="23">
        <v>2000</v>
      </c>
      <c r="K23" s="24">
        <v>447.4</v>
      </c>
      <c r="L23" s="24">
        <v>274.2</v>
      </c>
      <c r="M23" s="44">
        <f t="shared" si="0"/>
        <v>178.96</v>
      </c>
      <c r="N23" s="44">
        <f t="shared" si="1"/>
        <v>134.22</v>
      </c>
      <c r="O23" s="44">
        <f t="shared" si="3"/>
        <v>126.76333333333332</v>
      </c>
      <c r="P23" s="44">
        <f t="shared" si="2"/>
        <v>44.74</v>
      </c>
      <c r="Q23" s="45" t="s">
        <v>30</v>
      </c>
      <c r="R23" s="45" t="s">
        <v>31</v>
      </c>
      <c r="S23" s="45" t="s">
        <v>32</v>
      </c>
      <c r="T23" s="45" t="s">
        <v>33</v>
      </c>
      <c r="U23" s="45"/>
      <c r="V23" s="47"/>
      <c r="W23" s="36"/>
      <c r="X23" s="15"/>
    </row>
    <row r="24" spans="1:24" ht="30">
      <c r="A24" s="36">
        <v>19</v>
      </c>
      <c r="B24" s="26" t="s">
        <v>43</v>
      </c>
      <c r="C24" s="22">
        <v>36</v>
      </c>
      <c r="D24" s="22" t="s">
        <v>39</v>
      </c>
      <c r="E24" s="22">
        <v>2</v>
      </c>
      <c r="F24" s="22">
        <v>16</v>
      </c>
      <c r="G24" s="43"/>
      <c r="H24" s="22">
        <v>2</v>
      </c>
      <c r="I24" s="86"/>
      <c r="J24" s="23">
        <v>1995</v>
      </c>
      <c r="K24" s="24">
        <v>777.8</v>
      </c>
      <c r="L24" s="24">
        <v>460.5</v>
      </c>
      <c r="M24" s="44">
        <f t="shared" si="0"/>
        <v>311.12</v>
      </c>
      <c r="N24" s="44">
        <f t="shared" si="1"/>
        <v>233.33999999999997</v>
      </c>
      <c r="O24" s="44">
        <f t="shared" si="3"/>
        <v>220.37666666666664</v>
      </c>
      <c r="P24" s="44">
        <f t="shared" si="2"/>
        <v>77.78</v>
      </c>
      <c r="Q24" s="45" t="s">
        <v>30</v>
      </c>
      <c r="R24" s="45" t="s">
        <v>31</v>
      </c>
      <c r="S24" s="45" t="s">
        <v>32</v>
      </c>
      <c r="T24" s="45" t="s">
        <v>33</v>
      </c>
      <c r="U24" s="45"/>
      <c r="V24" s="47"/>
      <c r="W24" s="36"/>
      <c r="X24" s="15"/>
    </row>
    <row r="25" spans="1:24" ht="30">
      <c r="A25" s="36">
        <v>20</v>
      </c>
      <c r="B25" s="26" t="s">
        <v>43</v>
      </c>
      <c r="C25" s="22">
        <v>38</v>
      </c>
      <c r="D25" s="22" t="s">
        <v>39</v>
      </c>
      <c r="E25" s="22">
        <v>2</v>
      </c>
      <c r="F25" s="22">
        <v>16</v>
      </c>
      <c r="G25" s="43"/>
      <c r="H25" s="22">
        <v>2</v>
      </c>
      <c r="I25" s="86"/>
      <c r="J25" s="23">
        <v>1985</v>
      </c>
      <c r="K25" s="24">
        <v>796</v>
      </c>
      <c r="L25" s="24">
        <v>475.2</v>
      </c>
      <c r="M25" s="44">
        <f t="shared" si="0"/>
        <v>318.40000000000003</v>
      </c>
      <c r="N25" s="44">
        <f t="shared" si="1"/>
        <v>238.79999999999998</v>
      </c>
      <c r="O25" s="44">
        <f t="shared" si="3"/>
        <v>225.5333333333333</v>
      </c>
      <c r="P25" s="44">
        <f t="shared" si="2"/>
        <v>79.600000000000009</v>
      </c>
      <c r="Q25" s="45" t="s">
        <v>30</v>
      </c>
      <c r="R25" s="45" t="s">
        <v>31</v>
      </c>
      <c r="S25" s="45" t="s">
        <v>32</v>
      </c>
      <c r="T25" s="45" t="s">
        <v>33</v>
      </c>
      <c r="U25" s="45"/>
      <c r="V25" s="47"/>
      <c r="W25" s="36"/>
      <c r="X25" s="15"/>
    </row>
    <row r="26" spans="1:24" ht="30">
      <c r="A26" s="36">
        <v>21</v>
      </c>
      <c r="B26" s="26" t="s">
        <v>44</v>
      </c>
      <c r="C26" s="22">
        <v>10</v>
      </c>
      <c r="D26" s="22"/>
      <c r="E26" s="22">
        <v>2</v>
      </c>
      <c r="F26" s="22">
        <v>16</v>
      </c>
      <c r="G26" s="43"/>
      <c r="H26" s="22">
        <v>2</v>
      </c>
      <c r="I26" s="86"/>
      <c r="J26" s="23">
        <v>1993</v>
      </c>
      <c r="K26" s="24">
        <v>786.8</v>
      </c>
      <c r="L26" s="24">
        <v>463.7</v>
      </c>
      <c r="M26" s="44">
        <f t="shared" si="0"/>
        <v>314.72000000000003</v>
      </c>
      <c r="N26" s="44">
        <f t="shared" si="1"/>
        <v>236.03999999999996</v>
      </c>
      <c r="O26" s="44">
        <f t="shared" si="3"/>
        <v>222.92666666666665</v>
      </c>
      <c r="P26" s="44">
        <f t="shared" si="2"/>
        <v>78.680000000000007</v>
      </c>
      <c r="Q26" s="45" t="s">
        <v>30</v>
      </c>
      <c r="R26" s="45" t="s">
        <v>31</v>
      </c>
      <c r="S26" s="45" t="s">
        <v>32</v>
      </c>
      <c r="T26" s="45" t="s">
        <v>33</v>
      </c>
      <c r="U26" s="45"/>
      <c r="V26" s="47"/>
      <c r="W26" s="36"/>
      <c r="X26" s="15"/>
    </row>
    <row r="27" spans="1:24" ht="30">
      <c r="A27" s="36">
        <v>22</v>
      </c>
      <c r="B27" s="26" t="s">
        <v>44</v>
      </c>
      <c r="C27" s="22">
        <v>6</v>
      </c>
      <c r="D27" s="22"/>
      <c r="E27" s="22">
        <v>2</v>
      </c>
      <c r="F27" s="22">
        <v>16</v>
      </c>
      <c r="G27" s="43"/>
      <c r="H27" s="22">
        <v>2</v>
      </c>
      <c r="I27" s="86"/>
      <c r="J27" s="23">
        <v>1979</v>
      </c>
      <c r="K27" s="24">
        <v>861.7</v>
      </c>
      <c r="L27" s="24">
        <v>520.9</v>
      </c>
      <c r="M27" s="44">
        <f t="shared" si="0"/>
        <v>344.68000000000006</v>
      </c>
      <c r="N27" s="44">
        <f t="shared" si="1"/>
        <v>258.51</v>
      </c>
      <c r="O27" s="44">
        <f t="shared" si="3"/>
        <v>244.14833333333334</v>
      </c>
      <c r="P27" s="44">
        <f t="shared" si="2"/>
        <v>86.170000000000016</v>
      </c>
      <c r="Q27" s="45" t="s">
        <v>30</v>
      </c>
      <c r="R27" s="45" t="s">
        <v>31</v>
      </c>
      <c r="S27" s="45" t="s">
        <v>32</v>
      </c>
      <c r="T27" s="45" t="s">
        <v>33</v>
      </c>
      <c r="U27" s="45"/>
      <c r="V27" s="47"/>
      <c r="W27" s="36"/>
      <c r="X27" s="15"/>
    </row>
    <row r="28" spans="1:24" ht="30">
      <c r="A28" s="36">
        <v>23</v>
      </c>
      <c r="B28" s="26" t="s">
        <v>44</v>
      </c>
      <c r="C28" s="22">
        <v>8</v>
      </c>
      <c r="D28" s="22"/>
      <c r="E28" s="22">
        <v>2</v>
      </c>
      <c r="F28" s="22">
        <v>16</v>
      </c>
      <c r="G28" s="43"/>
      <c r="H28" s="22">
        <v>2</v>
      </c>
      <c r="I28" s="86"/>
      <c r="J28" s="23">
        <v>1981</v>
      </c>
      <c r="K28" s="24">
        <v>772.5</v>
      </c>
      <c r="L28" s="24">
        <v>463.9</v>
      </c>
      <c r="M28" s="44">
        <f t="shared" si="0"/>
        <v>309</v>
      </c>
      <c r="N28" s="44">
        <f t="shared" si="1"/>
        <v>231.75</v>
      </c>
      <c r="O28" s="44">
        <f t="shared" si="3"/>
        <v>218.875</v>
      </c>
      <c r="P28" s="44">
        <f t="shared" si="2"/>
        <v>77.25</v>
      </c>
      <c r="Q28" s="45" t="s">
        <v>30</v>
      </c>
      <c r="R28" s="45" t="s">
        <v>31</v>
      </c>
      <c r="S28" s="45" t="s">
        <v>32</v>
      </c>
      <c r="T28" s="45" t="s">
        <v>33</v>
      </c>
      <c r="U28" s="45"/>
      <c r="V28" s="47"/>
      <c r="W28" s="36"/>
      <c r="X28" s="15"/>
    </row>
    <row r="29" spans="1:24" ht="30">
      <c r="A29" s="36">
        <v>24</v>
      </c>
      <c r="B29" s="26" t="s">
        <v>44</v>
      </c>
      <c r="C29" s="22">
        <v>2</v>
      </c>
      <c r="D29" s="22"/>
      <c r="E29" s="22">
        <v>5</v>
      </c>
      <c r="F29" s="22">
        <v>30</v>
      </c>
      <c r="G29" s="43"/>
      <c r="H29" s="22">
        <v>2</v>
      </c>
      <c r="I29" s="86"/>
      <c r="J29" s="23">
        <v>1986</v>
      </c>
      <c r="K29" s="24">
        <v>1438.5</v>
      </c>
      <c r="L29" s="24">
        <v>844.5</v>
      </c>
      <c r="M29" s="44">
        <f t="shared" si="0"/>
        <v>230.16</v>
      </c>
      <c r="N29" s="44">
        <f t="shared" si="1"/>
        <v>172.61999999999998</v>
      </c>
      <c r="O29" s="44">
        <f t="shared" si="3"/>
        <v>203.78749999999999</v>
      </c>
      <c r="P29" s="44">
        <f t="shared" si="2"/>
        <v>143.85</v>
      </c>
      <c r="Q29" s="45" t="s">
        <v>30</v>
      </c>
      <c r="R29" s="45" t="s">
        <v>31</v>
      </c>
      <c r="S29" s="45" t="s">
        <v>32</v>
      </c>
      <c r="T29" s="45" t="s">
        <v>33</v>
      </c>
      <c r="U29" s="45"/>
      <c r="V29" s="47"/>
      <c r="W29" s="36"/>
      <c r="X29" s="15"/>
    </row>
    <row r="30" spans="1:24" ht="30">
      <c r="A30" s="36">
        <v>26</v>
      </c>
      <c r="B30" s="21" t="s">
        <v>45</v>
      </c>
      <c r="C30" s="22">
        <v>20</v>
      </c>
      <c r="D30" s="22"/>
      <c r="E30" s="22">
        <v>2</v>
      </c>
      <c r="F30" s="22">
        <v>16</v>
      </c>
      <c r="G30" s="43"/>
      <c r="H30" s="22">
        <v>2</v>
      </c>
      <c r="I30" s="86"/>
      <c r="J30" s="23">
        <v>1969</v>
      </c>
      <c r="K30" s="24">
        <v>663.1</v>
      </c>
      <c r="L30" s="24">
        <v>416.9</v>
      </c>
      <c r="M30" s="44">
        <f t="shared" si="0"/>
        <v>265.24</v>
      </c>
      <c r="N30" s="44">
        <f t="shared" si="1"/>
        <v>198.93</v>
      </c>
      <c r="O30" s="44">
        <f t="shared" si="3"/>
        <v>187.87833333333333</v>
      </c>
      <c r="P30" s="44">
        <f t="shared" si="2"/>
        <v>66.31</v>
      </c>
      <c r="Q30" s="45" t="s">
        <v>30</v>
      </c>
      <c r="R30" s="45" t="s">
        <v>31</v>
      </c>
      <c r="S30" s="45" t="s">
        <v>32</v>
      </c>
      <c r="T30" s="45" t="s">
        <v>33</v>
      </c>
      <c r="U30" s="45"/>
      <c r="V30" s="47"/>
      <c r="W30" s="36"/>
      <c r="X30" s="15"/>
    </row>
    <row r="31" spans="1:24" ht="30">
      <c r="A31" s="36">
        <v>27</v>
      </c>
      <c r="B31" s="21" t="s">
        <v>46</v>
      </c>
      <c r="C31" s="22">
        <v>17</v>
      </c>
      <c r="D31" s="22"/>
      <c r="E31" s="22">
        <v>2</v>
      </c>
      <c r="F31" s="22">
        <v>8</v>
      </c>
      <c r="G31" s="43"/>
      <c r="H31" s="22">
        <v>1</v>
      </c>
      <c r="I31" s="86"/>
      <c r="J31" s="23"/>
      <c r="K31" s="24">
        <v>357.2</v>
      </c>
      <c r="L31" s="24">
        <v>252.6</v>
      </c>
      <c r="M31" s="44">
        <f t="shared" si="0"/>
        <v>142.88</v>
      </c>
      <c r="N31" s="44">
        <f t="shared" si="1"/>
        <v>107.16</v>
      </c>
      <c r="O31" s="44">
        <f t="shared" si="3"/>
        <v>101.20666666666666</v>
      </c>
      <c r="P31" s="44">
        <f t="shared" si="2"/>
        <v>35.72</v>
      </c>
      <c r="Q31" s="45" t="s">
        <v>30</v>
      </c>
      <c r="R31" s="45" t="s">
        <v>31</v>
      </c>
      <c r="S31" s="45" t="s">
        <v>32</v>
      </c>
      <c r="T31" s="45" t="s">
        <v>33</v>
      </c>
      <c r="U31" s="45"/>
      <c r="V31" s="47"/>
      <c r="W31" s="36"/>
      <c r="X31" s="15"/>
    </row>
    <row r="32" spans="1:24" ht="30">
      <c r="A32" s="36">
        <v>30</v>
      </c>
      <c r="B32" s="21" t="s">
        <v>47</v>
      </c>
      <c r="C32" s="22">
        <v>3</v>
      </c>
      <c r="D32" s="22"/>
      <c r="E32" s="22">
        <v>2</v>
      </c>
      <c r="F32" s="22">
        <v>16</v>
      </c>
      <c r="G32" s="43"/>
      <c r="H32" s="22"/>
      <c r="I32" s="86"/>
      <c r="J32" s="23">
        <v>1963</v>
      </c>
      <c r="K32" s="25">
        <v>616.04999999999995</v>
      </c>
      <c r="L32" s="25" t="s">
        <v>48</v>
      </c>
      <c r="M32" s="44">
        <f t="shared" si="0"/>
        <v>246.42</v>
      </c>
      <c r="N32" s="44">
        <f t="shared" si="1"/>
        <v>184.81499999999997</v>
      </c>
      <c r="O32" s="44">
        <f t="shared" si="3"/>
        <v>174.54749999999999</v>
      </c>
      <c r="P32" s="44">
        <f t="shared" si="2"/>
        <v>61.604999999999997</v>
      </c>
      <c r="Q32" s="45" t="s">
        <v>30</v>
      </c>
      <c r="R32" s="45" t="s">
        <v>31</v>
      </c>
      <c r="S32" s="45" t="s">
        <v>32</v>
      </c>
      <c r="T32" s="45" t="s">
        <v>33</v>
      </c>
      <c r="U32" s="45"/>
      <c r="V32" s="47"/>
      <c r="W32" s="36"/>
      <c r="X32" s="15"/>
    </row>
    <row r="33" spans="1:24" ht="30">
      <c r="A33" s="36">
        <v>33</v>
      </c>
      <c r="B33" s="27" t="s">
        <v>43</v>
      </c>
      <c r="C33" s="28">
        <v>32</v>
      </c>
      <c r="D33" s="28" t="s">
        <v>39</v>
      </c>
      <c r="E33" s="29">
        <v>2</v>
      </c>
      <c r="F33" s="29">
        <v>8</v>
      </c>
      <c r="G33" s="43"/>
      <c r="H33" s="29">
        <v>1</v>
      </c>
      <c r="I33" s="86"/>
      <c r="J33" s="30"/>
      <c r="K33" s="31">
        <v>503.9</v>
      </c>
      <c r="L33" s="31">
        <v>341.6</v>
      </c>
      <c r="M33" s="44">
        <f t="shared" si="0"/>
        <v>201.56</v>
      </c>
      <c r="N33" s="44">
        <f t="shared" si="1"/>
        <v>151.16999999999999</v>
      </c>
      <c r="O33" s="44">
        <f t="shared" si="3"/>
        <v>142.77166666666668</v>
      </c>
      <c r="P33" s="44">
        <f t="shared" si="2"/>
        <v>50.39</v>
      </c>
      <c r="Q33" s="45" t="s">
        <v>30</v>
      </c>
      <c r="R33" s="45" t="s">
        <v>31</v>
      </c>
      <c r="S33" s="45" t="s">
        <v>32</v>
      </c>
      <c r="T33" s="45" t="s">
        <v>33</v>
      </c>
      <c r="U33" s="45"/>
      <c r="V33" s="47"/>
      <c r="W33" s="36"/>
      <c r="X33" s="15"/>
    </row>
    <row r="34" spans="1:24" ht="15.75">
      <c r="A34" s="36"/>
      <c r="B34" s="32" t="s">
        <v>49</v>
      </c>
      <c r="C34" s="43"/>
      <c r="D34" s="43"/>
      <c r="E34" s="43"/>
      <c r="F34" s="43"/>
      <c r="G34" s="43"/>
      <c r="H34" s="43"/>
      <c r="I34" s="36"/>
      <c r="J34" s="36"/>
      <c r="K34" s="36"/>
      <c r="L34" s="36"/>
      <c r="M34" s="44"/>
      <c r="N34" s="44"/>
      <c r="O34" s="44"/>
      <c r="P34" s="44"/>
      <c r="Q34" s="45"/>
      <c r="R34" s="45"/>
      <c r="S34" s="45"/>
      <c r="T34" s="45"/>
      <c r="U34" s="36"/>
      <c r="V34" s="52"/>
      <c r="W34" s="36"/>
      <c r="X34" s="15"/>
    </row>
    <row r="35" spans="1:24" ht="30">
      <c r="A35" s="33">
        <v>1</v>
      </c>
      <c r="B35" s="34" t="s">
        <v>50</v>
      </c>
      <c r="C35" s="35">
        <v>2</v>
      </c>
      <c r="D35" s="35" t="s">
        <v>51</v>
      </c>
      <c r="E35" s="35">
        <v>2</v>
      </c>
      <c r="F35" s="35">
        <v>18</v>
      </c>
      <c r="G35" s="43"/>
      <c r="H35" s="35">
        <v>3</v>
      </c>
      <c r="I35" s="87" t="s">
        <v>52</v>
      </c>
      <c r="J35" s="36"/>
      <c r="K35" s="53">
        <v>889</v>
      </c>
      <c r="L35" s="54">
        <f>K35*0.65</f>
        <v>577.85</v>
      </c>
      <c r="M35" s="44">
        <f t="shared" ref="M35:M47" si="4">K35/E35*0.8</f>
        <v>355.6</v>
      </c>
      <c r="N35" s="44">
        <f t="shared" ref="N35:N47" si="5">K35/E35*0.6</f>
        <v>266.7</v>
      </c>
      <c r="O35" s="44">
        <v>0</v>
      </c>
      <c r="P35" s="44">
        <f t="shared" si="2"/>
        <v>88.9</v>
      </c>
      <c r="Q35" s="45" t="s">
        <v>30</v>
      </c>
      <c r="R35" s="45" t="s">
        <v>31</v>
      </c>
      <c r="S35" s="45" t="s">
        <v>37</v>
      </c>
      <c r="T35" s="45" t="s">
        <v>33</v>
      </c>
      <c r="U35" s="36"/>
      <c r="V35" s="52"/>
      <c r="W35" s="36"/>
      <c r="X35" s="15"/>
    </row>
    <row r="36" spans="1:24" ht="30">
      <c r="A36" s="33">
        <v>2</v>
      </c>
      <c r="B36" s="34" t="s">
        <v>50</v>
      </c>
      <c r="C36" s="35">
        <v>1</v>
      </c>
      <c r="D36" s="35"/>
      <c r="E36" s="35">
        <v>2</v>
      </c>
      <c r="F36" s="35">
        <v>18</v>
      </c>
      <c r="G36" s="43"/>
      <c r="H36" s="35">
        <v>3</v>
      </c>
      <c r="I36" s="86"/>
      <c r="J36" s="36"/>
      <c r="K36" s="53">
        <v>863</v>
      </c>
      <c r="L36" s="54">
        <f t="shared" ref="L36:L47" si="6">K36*0.65</f>
        <v>560.95000000000005</v>
      </c>
      <c r="M36" s="44">
        <f t="shared" si="4"/>
        <v>345.20000000000005</v>
      </c>
      <c r="N36" s="44">
        <f t="shared" si="5"/>
        <v>258.89999999999998</v>
      </c>
      <c r="O36" s="44">
        <v>0</v>
      </c>
      <c r="P36" s="44">
        <f t="shared" si="2"/>
        <v>86.300000000000011</v>
      </c>
      <c r="Q36" s="45" t="s">
        <v>30</v>
      </c>
      <c r="R36" s="45" t="s">
        <v>31</v>
      </c>
      <c r="S36" s="45" t="s">
        <v>37</v>
      </c>
      <c r="T36" s="45" t="s">
        <v>33</v>
      </c>
      <c r="U36" s="36"/>
      <c r="V36" s="52"/>
      <c r="W36" s="36"/>
      <c r="X36" s="15"/>
    </row>
    <row r="37" spans="1:24" ht="30">
      <c r="A37" s="33">
        <v>3</v>
      </c>
      <c r="B37" s="34" t="s">
        <v>50</v>
      </c>
      <c r="C37" s="35">
        <v>5</v>
      </c>
      <c r="D37" s="35"/>
      <c r="E37" s="35">
        <v>2</v>
      </c>
      <c r="F37" s="35">
        <v>18</v>
      </c>
      <c r="G37" s="43"/>
      <c r="H37" s="35">
        <v>3</v>
      </c>
      <c r="I37" s="86"/>
      <c r="J37" s="36"/>
      <c r="K37" s="53">
        <v>626</v>
      </c>
      <c r="L37" s="54">
        <f t="shared" si="6"/>
        <v>406.90000000000003</v>
      </c>
      <c r="M37" s="44">
        <f t="shared" si="4"/>
        <v>250.4</v>
      </c>
      <c r="N37" s="44">
        <f t="shared" si="5"/>
        <v>187.79999999999998</v>
      </c>
      <c r="O37" s="44">
        <v>0</v>
      </c>
      <c r="P37" s="44">
        <f t="shared" si="2"/>
        <v>62.6</v>
      </c>
      <c r="Q37" s="45" t="s">
        <v>30</v>
      </c>
      <c r="R37" s="45" t="s">
        <v>31</v>
      </c>
      <c r="S37" s="45" t="s">
        <v>37</v>
      </c>
      <c r="T37" s="45" t="s">
        <v>33</v>
      </c>
      <c r="U37" s="36"/>
      <c r="V37" s="52"/>
      <c r="W37" s="36"/>
      <c r="X37" s="15"/>
    </row>
    <row r="38" spans="1:24" ht="30">
      <c r="A38" s="33">
        <v>4</v>
      </c>
      <c r="B38" s="34" t="s">
        <v>50</v>
      </c>
      <c r="C38" s="35">
        <v>7</v>
      </c>
      <c r="D38" s="35"/>
      <c r="E38" s="35">
        <v>2</v>
      </c>
      <c r="F38" s="35">
        <v>18</v>
      </c>
      <c r="G38" s="43"/>
      <c r="H38" s="35">
        <v>3</v>
      </c>
      <c r="I38" s="86"/>
      <c r="J38" s="36"/>
      <c r="K38" s="53">
        <v>853</v>
      </c>
      <c r="L38" s="54">
        <f t="shared" si="6"/>
        <v>554.45000000000005</v>
      </c>
      <c r="M38" s="44">
        <f t="shared" si="4"/>
        <v>341.20000000000005</v>
      </c>
      <c r="N38" s="44">
        <f t="shared" si="5"/>
        <v>255.89999999999998</v>
      </c>
      <c r="O38" s="44">
        <v>0</v>
      </c>
      <c r="P38" s="44">
        <f t="shared" si="2"/>
        <v>85.300000000000011</v>
      </c>
      <c r="Q38" s="45" t="s">
        <v>30</v>
      </c>
      <c r="R38" s="45" t="s">
        <v>31</v>
      </c>
      <c r="S38" s="45" t="s">
        <v>37</v>
      </c>
      <c r="T38" s="45" t="s">
        <v>33</v>
      </c>
      <c r="U38" s="36"/>
      <c r="V38" s="52"/>
      <c r="W38" s="36"/>
      <c r="X38" s="15"/>
    </row>
    <row r="39" spans="1:24" ht="31.5">
      <c r="A39" s="33">
        <v>5</v>
      </c>
      <c r="B39" s="34" t="s">
        <v>53</v>
      </c>
      <c r="C39" s="35">
        <v>1</v>
      </c>
      <c r="D39" s="35"/>
      <c r="E39" s="35">
        <v>2</v>
      </c>
      <c r="F39" s="35">
        <v>16</v>
      </c>
      <c r="G39" s="43"/>
      <c r="H39" s="35">
        <v>2</v>
      </c>
      <c r="I39" s="86"/>
      <c r="J39" s="36"/>
      <c r="K39" s="53">
        <v>647</v>
      </c>
      <c r="L39" s="54">
        <f t="shared" si="6"/>
        <v>420.55</v>
      </c>
      <c r="M39" s="44">
        <f t="shared" si="4"/>
        <v>258.8</v>
      </c>
      <c r="N39" s="44">
        <f t="shared" si="5"/>
        <v>194.1</v>
      </c>
      <c r="O39" s="44">
        <v>0</v>
      </c>
      <c r="P39" s="44">
        <f t="shared" si="2"/>
        <v>64.7</v>
      </c>
      <c r="Q39" s="45" t="s">
        <v>30</v>
      </c>
      <c r="R39" s="45" t="s">
        <v>31</v>
      </c>
      <c r="S39" s="45" t="s">
        <v>37</v>
      </c>
      <c r="T39" s="45" t="s">
        <v>33</v>
      </c>
      <c r="U39" s="36"/>
      <c r="V39" s="52"/>
      <c r="W39" s="36"/>
      <c r="X39" s="15"/>
    </row>
    <row r="40" spans="1:24" ht="31.5">
      <c r="A40" s="33">
        <v>6</v>
      </c>
      <c r="B40" s="34" t="s">
        <v>53</v>
      </c>
      <c r="C40" s="35">
        <v>2</v>
      </c>
      <c r="D40" s="35"/>
      <c r="E40" s="35">
        <v>2</v>
      </c>
      <c r="F40" s="35">
        <v>18</v>
      </c>
      <c r="G40" s="43"/>
      <c r="H40" s="35">
        <v>3</v>
      </c>
      <c r="I40" s="86"/>
      <c r="J40" s="36"/>
      <c r="K40" s="53">
        <v>855</v>
      </c>
      <c r="L40" s="54">
        <f t="shared" si="6"/>
        <v>555.75</v>
      </c>
      <c r="M40" s="44">
        <f t="shared" si="4"/>
        <v>342</v>
      </c>
      <c r="N40" s="44">
        <f t="shared" si="5"/>
        <v>256.5</v>
      </c>
      <c r="O40" s="44">
        <v>0</v>
      </c>
      <c r="P40" s="44">
        <f t="shared" si="2"/>
        <v>85.5</v>
      </c>
      <c r="Q40" s="45" t="s">
        <v>30</v>
      </c>
      <c r="R40" s="45" t="s">
        <v>31</v>
      </c>
      <c r="S40" s="45" t="s">
        <v>37</v>
      </c>
      <c r="T40" s="45" t="s">
        <v>33</v>
      </c>
      <c r="U40" s="36"/>
      <c r="V40" s="52"/>
      <c r="W40" s="36"/>
      <c r="X40" s="15"/>
    </row>
    <row r="41" spans="1:24" ht="31.5">
      <c r="A41" s="33">
        <v>7</v>
      </c>
      <c r="B41" s="34" t="s">
        <v>53</v>
      </c>
      <c r="C41" s="35">
        <v>2</v>
      </c>
      <c r="D41" s="35" t="s">
        <v>54</v>
      </c>
      <c r="E41" s="35">
        <v>2</v>
      </c>
      <c r="F41" s="35">
        <v>18</v>
      </c>
      <c r="G41" s="43"/>
      <c r="H41" s="35">
        <v>3</v>
      </c>
      <c r="I41" s="86"/>
      <c r="J41" s="36"/>
      <c r="K41" s="53">
        <v>858</v>
      </c>
      <c r="L41" s="54">
        <f t="shared" si="6"/>
        <v>557.70000000000005</v>
      </c>
      <c r="M41" s="44">
        <f t="shared" si="4"/>
        <v>343.20000000000005</v>
      </c>
      <c r="N41" s="44">
        <f t="shared" si="5"/>
        <v>257.39999999999998</v>
      </c>
      <c r="O41" s="44">
        <v>0</v>
      </c>
      <c r="P41" s="44">
        <f t="shared" si="2"/>
        <v>85.800000000000011</v>
      </c>
      <c r="Q41" s="45" t="s">
        <v>30</v>
      </c>
      <c r="R41" s="45" t="s">
        <v>31</v>
      </c>
      <c r="S41" s="45" t="s">
        <v>37</v>
      </c>
      <c r="T41" s="45" t="s">
        <v>33</v>
      </c>
      <c r="U41" s="36"/>
      <c r="V41" s="52"/>
      <c r="W41" s="36"/>
      <c r="X41" s="15"/>
    </row>
    <row r="42" spans="1:24" ht="31.5">
      <c r="A42" s="33">
        <v>8</v>
      </c>
      <c r="B42" s="34" t="s">
        <v>53</v>
      </c>
      <c r="C42" s="35">
        <v>2</v>
      </c>
      <c r="D42" s="35" t="s">
        <v>55</v>
      </c>
      <c r="E42" s="35">
        <v>3</v>
      </c>
      <c r="F42" s="35">
        <v>24</v>
      </c>
      <c r="G42" s="43"/>
      <c r="H42" s="35">
        <v>4</v>
      </c>
      <c r="I42" s="86"/>
      <c r="J42" s="36"/>
      <c r="K42" s="53">
        <v>1972</v>
      </c>
      <c r="L42" s="54">
        <f t="shared" si="6"/>
        <v>1281.8</v>
      </c>
      <c r="M42" s="44">
        <f t="shared" si="4"/>
        <v>525.86666666666667</v>
      </c>
      <c r="N42" s="44">
        <f t="shared" si="5"/>
        <v>394.40000000000003</v>
      </c>
      <c r="O42" s="44">
        <v>0</v>
      </c>
      <c r="P42" s="44">
        <f t="shared" si="2"/>
        <v>197.20000000000002</v>
      </c>
      <c r="Q42" s="45" t="s">
        <v>30</v>
      </c>
      <c r="R42" s="45" t="s">
        <v>31</v>
      </c>
      <c r="S42" s="45" t="s">
        <v>37</v>
      </c>
      <c r="T42" s="45" t="s">
        <v>33</v>
      </c>
      <c r="U42" s="36"/>
      <c r="V42" s="52"/>
      <c r="W42" s="36"/>
      <c r="X42" s="15"/>
    </row>
    <row r="43" spans="1:24" ht="31.5">
      <c r="A43" s="33">
        <v>9</v>
      </c>
      <c r="B43" s="34" t="s">
        <v>53</v>
      </c>
      <c r="C43" s="35">
        <v>3</v>
      </c>
      <c r="D43" s="35"/>
      <c r="E43" s="35">
        <v>2</v>
      </c>
      <c r="F43" s="35">
        <v>16</v>
      </c>
      <c r="G43" s="43"/>
      <c r="H43" s="35">
        <v>2</v>
      </c>
      <c r="I43" s="86"/>
      <c r="J43" s="36"/>
      <c r="K43" s="53">
        <v>651</v>
      </c>
      <c r="L43" s="54">
        <f t="shared" si="6"/>
        <v>423.15000000000003</v>
      </c>
      <c r="M43" s="44">
        <f t="shared" si="4"/>
        <v>260.40000000000003</v>
      </c>
      <c r="N43" s="44">
        <f t="shared" si="5"/>
        <v>195.29999999999998</v>
      </c>
      <c r="O43" s="44">
        <v>0</v>
      </c>
      <c r="P43" s="44">
        <f t="shared" si="2"/>
        <v>65.100000000000009</v>
      </c>
      <c r="Q43" s="45" t="s">
        <v>30</v>
      </c>
      <c r="R43" s="45" t="s">
        <v>31</v>
      </c>
      <c r="S43" s="45" t="s">
        <v>37</v>
      </c>
      <c r="T43" s="45" t="s">
        <v>33</v>
      </c>
      <c r="U43" s="36"/>
      <c r="V43" s="52"/>
      <c r="W43" s="36"/>
      <c r="X43" s="15"/>
    </row>
    <row r="44" spans="1:24" ht="31.5">
      <c r="A44" s="33">
        <v>10</v>
      </c>
      <c r="B44" s="34" t="s">
        <v>53</v>
      </c>
      <c r="C44" s="35">
        <v>4</v>
      </c>
      <c r="D44" s="35"/>
      <c r="E44" s="35">
        <v>2</v>
      </c>
      <c r="F44" s="35">
        <v>16</v>
      </c>
      <c r="G44" s="43"/>
      <c r="H44" s="35">
        <v>2</v>
      </c>
      <c r="I44" s="86"/>
      <c r="J44" s="36"/>
      <c r="K44" s="53">
        <v>638</v>
      </c>
      <c r="L44" s="54">
        <f t="shared" si="6"/>
        <v>414.7</v>
      </c>
      <c r="M44" s="44">
        <f t="shared" si="4"/>
        <v>255.20000000000002</v>
      </c>
      <c r="N44" s="44">
        <f t="shared" si="5"/>
        <v>191.4</v>
      </c>
      <c r="O44" s="44">
        <v>0</v>
      </c>
      <c r="P44" s="44">
        <f t="shared" si="2"/>
        <v>63.800000000000004</v>
      </c>
      <c r="Q44" s="45" t="s">
        <v>30</v>
      </c>
      <c r="R44" s="45" t="s">
        <v>31</v>
      </c>
      <c r="S44" s="45" t="s">
        <v>37</v>
      </c>
      <c r="T44" s="45" t="s">
        <v>33</v>
      </c>
      <c r="U44" s="36"/>
      <c r="V44" s="52"/>
      <c r="W44" s="36"/>
      <c r="X44" s="15"/>
    </row>
    <row r="45" spans="1:24" ht="31.5">
      <c r="A45" s="33">
        <v>11</v>
      </c>
      <c r="B45" s="34" t="s">
        <v>53</v>
      </c>
      <c r="C45" s="35">
        <v>5</v>
      </c>
      <c r="D45" s="35"/>
      <c r="E45" s="35">
        <v>2</v>
      </c>
      <c r="F45" s="35">
        <v>16</v>
      </c>
      <c r="G45" s="43"/>
      <c r="H45" s="35">
        <v>2</v>
      </c>
      <c r="I45" s="86"/>
      <c r="J45" s="36"/>
      <c r="K45" s="53">
        <v>636</v>
      </c>
      <c r="L45" s="54">
        <f t="shared" si="6"/>
        <v>413.40000000000003</v>
      </c>
      <c r="M45" s="44">
        <f t="shared" si="4"/>
        <v>254.4</v>
      </c>
      <c r="N45" s="44">
        <f t="shared" si="5"/>
        <v>190.79999999999998</v>
      </c>
      <c r="O45" s="44">
        <v>0</v>
      </c>
      <c r="P45" s="44">
        <f t="shared" si="2"/>
        <v>63.6</v>
      </c>
      <c r="Q45" s="45" t="s">
        <v>30</v>
      </c>
      <c r="R45" s="45" t="s">
        <v>31</v>
      </c>
      <c r="S45" s="45" t="s">
        <v>37</v>
      </c>
      <c r="T45" s="45" t="s">
        <v>33</v>
      </c>
      <c r="U45" s="36"/>
      <c r="V45" s="52"/>
      <c r="W45" s="36"/>
      <c r="X45" s="15"/>
    </row>
    <row r="46" spans="1:24" ht="31.5">
      <c r="A46" s="33">
        <v>12</v>
      </c>
      <c r="B46" s="34" t="s">
        <v>53</v>
      </c>
      <c r="C46" s="35">
        <v>6</v>
      </c>
      <c r="D46" s="35"/>
      <c r="E46" s="35">
        <v>2</v>
      </c>
      <c r="F46" s="35">
        <v>16</v>
      </c>
      <c r="G46" s="43"/>
      <c r="H46" s="35">
        <v>2</v>
      </c>
      <c r="I46" s="86"/>
      <c r="J46" s="36"/>
      <c r="K46" s="53">
        <v>160</v>
      </c>
      <c r="L46" s="54">
        <f t="shared" si="6"/>
        <v>104</v>
      </c>
      <c r="M46" s="44">
        <f t="shared" si="4"/>
        <v>64</v>
      </c>
      <c r="N46" s="44">
        <f t="shared" si="5"/>
        <v>48</v>
      </c>
      <c r="O46" s="44">
        <v>0</v>
      </c>
      <c r="P46" s="44">
        <f t="shared" si="2"/>
        <v>16</v>
      </c>
      <c r="Q46" s="45" t="s">
        <v>30</v>
      </c>
      <c r="R46" s="45" t="s">
        <v>31</v>
      </c>
      <c r="S46" s="45" t="s">
        <v>37</v>
      </c>
      <c r="T46" s="45" t="s">
        <v>33</v>
      </c>
      <c r="U46" s="36"/>
      <c r="V46" s="52"/>
      <c r="W46" s="36"/>
      <c r="X46" s="15"/>
    </row>
    <row r="47" spans="1:24" ht="31.5">
      <c r="A47" s="33">
        <v>13</v>
      </c>
      <c r="B47" s="34" t="s">
        <v>53</v>
      </c>
      <c r="C47" s="35">
        <v>8</v>
      </c>
      <c r="D47" s="35"/>
      <c r="E47" s="35">
        <v>2</v>
      </c>
      <c r="F47" s="35">
        <v>14</v>
      </c>
      <c r="G47" s="43"/>
      <c r="H47" s="35">
        <v>2</v>
      </c>
      <c r="I47" s="88"/>
      <c r="J47" s="36"/>
      <c r="K47" s="53">
        <v>553</v>
      </c>
      <c r="L47" s="54">
        <f t="shared" si="6"/>
        <v>359.45</v>
      </c>
      <c r="M47" s="44">
        <f t="shared" si="4"/>
        <v>221.20000000000002</v>
      </c>
      <c r="N47" s="44">
        <f t="shared" si="5"/>
        <v>165.9</v>
      </c>
      <c r="O47" s="44">
        <v>0</v>
      </c>
      <c r="P47" s="44">
        <f t="shared" si="2"/>
        <v>55.300000000000004</v>
      </c>
      <c r="Q47" s="45" t="s">
        <v>30</v>
      </c>
      <c r="R47" s="45" t="s">
        <v>31</v>
      </c>
      <c r="S47" s="45" t="s">
        <v>37</v>
      </c>
      <c r="T47" s="45" t="s">
        <v>33</v>
      </c>
      <c r="U47" s="36"/>
      <c r="V47" s="52"/>
      <c r="W47" s="36"/>
      <c r="X47" s="15"/>
    </row>
    <row r="48" spans="1:24" ht="15.75">
      <c r="A48" s="36"/>
      <c r="B48" s="43"/>
      <c r="C48" s="43"/>
      <c r="D48" s="43"/>
      <c r="E48" s="43"/>
      <c r="F48" s="43"/>
      <c r="G48" s="43"/>
      <c r="H48" s="43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52"/>
      <c r="W48" s="36"/>
      <c r="X48" s="15"/>
    </row>
  </sheetData>
  <mergeCells count="15">
    <mergeCell ref="U4:V5"/>
    <mergeCell ref="W4:W6"/>
    <mergeCell ref="X4:X6"/>
    <mergeCell ref="I9:I33"/>
    <mergeCell ref="I35:I47"/>
    <mergeCell ref="R1:T1"/>
    <mergeCell ref="A3:S3"/>
    <mergeCell ref="A4:A6"/>
    <mergeCell ref="B4:B6"/>
    <mergeCell ref="C4:C6"/>
    <mergeCell ref="D4:D6"/>
    <mergeCell ref="E4:I5"/>
    <mergeCell ref="J4:J6"/>
    <mergeCell ref="K4:P5"/>
    <mergeCell ref="Q4:T5"/>
  </mergeCells>
  <pageMargins left="0.24" right="0.21" top="0.36" bottom="0.3" header="0.2" footer="0.21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2019-01-22T10:16:07Z</cp:lastPrinted>
  <dcterms:created xsi:type="dcterms:W3CDTF">2018-12-20T16:08:36Z</dcterms:created>
  <dcterms:modified xsi:type="dcterms:W3CDTF">2019-01-23T07:02:12Z</dcterms:modified>
</cp:coreProperties>
</file>