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2" windowWidth="10008" windowHeight="9948"/>
  </bookViews>
  <sheets>
    <sheet name="Page 1" sheetId="1" r:id="rId1"/>
  </sheets>
  <definedNames>
    <definedName name="_xlnm.Print_Area" localSheetId="0">'Page 1'!$A$1:$P$226</definedName>
  </definedNames>
  <calcPr calcId="145621"/>
</workbook>
</file>

<file path=xl/calcChain.xml><?xml version="1.0" encoding="utf-8"?>
<calcChain xmlns="http://schemas.openxmlformats.org/spreadsheetml/2006/main">
  <c r="N210" i="1" l="1"/>
  <c r="L195" i="1"/>
  <c r="M194" i="1"/>
  <c r="N194" i="1"/>
  <c r="O194" i="1"/>
  <c r="P194" i="1"/>
  <c r="M195" i="1"/>
  <c r="N195" i="1"/>
  <c r="O195" i="1"/>
  <c r="P195" i="1"/>
  <c r="O190" i="1"/>
  <c r="O189" i="1"/>
  <c r="N190" i="1"/>
  <c r="P190" i="1" s="1"/>
  <c r="N189" i="1"/>
  <c r="P189" i="1" s="1"/>
  <c r="M190" i="1"/>
  <c r="M189" i="1"/>
  <c r="H175" i="1"/>
  <c r="H176" i="1"/>
  <c r="M175" i="1"/>
  <c r="N175" i="1"/>
  <c r="O175" i="1"/>
  <c r="P175" i="1" s="1"/>
  <c r="M176" i="1"/>
  <c r="N176" i="1"/>
  <c r="O176" i="1"/>
  <c r="P176" i="1" s="1"/>
  <c r="O165" i="1"/>
  <c r="H165" i="1"/>
  <c r="N165" i="1"/>
  <c r="P165" i="1" s="1"/>
  <c r="M165" i="1"/>
  <c r="L160" i="1"/>
  <c r="M139" i="1"/>
  <c r="N139" i="1"/>
  <c r="O139" i="1"/>
  <c r="P139" i="1"/>
  <c r="M127" i="1"/>
  <c r="N127" i="1"/>
  <c r="O127" i="1"/>
  <c r="P127" i="1"/>
  <c r="H118" i="1"/>
  <c r="P118" i="1"/>
  <c r="O118" i="1"/>
  <c r="O119" i="1"/>
  <c r="N118" i="1"/>
  <c r="N119" i="1"/>
  <c r="M118" i="1"/>
  <c r="M119" i="1"/>
  <c r="O73" i="1"/>
  <c r="N73" i="1"/>
  <c r="M73" i="1"/>
  <c r="O116" i="1"/>
  <c r="P116" i="1" s="1"/>
  <c r="N116" i="1"/>
  <c r="M116" i="1"/>
  <c r="N115" i="1"/>
  <c r="N113" i="1"/>
  <c r="P113" i="1" s="1"/>
  <c r="M113" i="1"/>
  <c r="N111" i="1"/>
  <c r="O109" i="1"/>
  <c r="N109" i="1"/>
  <c r="M109" i="1"/>
  <c r="N104" i="1"/>
  <c r="O125" i="1"/>
  <c r="N125" i="1"/>
  <c r="P125" i="1" s="1"/>
  <c r="M125" i="1"/>
  <c r="M210" i="1"/>
  <c r="O210" i="1"/>
  <c r="M205" i="1"/>
  <c r="J209" i="1"/>
  <c r="J199" i="1"/>
  <c r="L199" i="1" s="1"/>
  <c r="L194" i="1"/>
  <c r="L191" i="1"/>
  <c r="L187" i="1"/>
  <c r="L188" i="1"/>
  <c r="L189" i="1"/>
  <c r="L190" i="1"/>
  <c r="L139" i="1"/>
  <c r="F151" i="1"/>
  <c r="N151" i="1" s="1"/>
  <c r="F135" i="1"/>
  <c r="H125" i="1"/>
  <c r="I220" i="1"/>
  <c r="K220" i="1"/>
  <c r="E220" i="1"/>
  <c r="G220" i="1"/>
  <c r="K82" i="1"/>
  <c r="J82" i="1"/>
  <c r="L82" i="1" s="1"/>
  <c r="J54" i="1"/>
  <c r="G108" i="1"/>
  <c r="O108" i="1" s="1"/>
  <c r="F108" i="1"/>
  <c r="H108" i="1" s="1"/>
  <c r="H115" i="1"/>
  <c r="H113" i="1"/>
  <c r="O113" i="1"/>
  <c r="H109" i="1"/>
  <c r="G106" i="1"/>
  <c r="F106" i="1"/>
  <c r="H106" i="1" s="1"/>
  <c r="G105" i="1"/>
  <c r="G101" i="1"/>
  <c r="F101" i="1"/>
  <c r="H104" i="1"/>
  <c r="G99" i="1"/>
  <c r="O99" i="1" s="1"/>
  <c r="F99" i="1"/>
  <c r="G76" i="1"/>
  <c r="F76" i="1"/>
  <c r="G71" i="1"/>
  <c r="H71" i="1" s="1"/>
  <c r="F71" i="1"/>
  <c r="G69" i="1"/>
  <c r="H69" i="1" s="1"/>
  <c r="F69" i="1"/>
  <c r="G65" i="1"/>
  <c r="G64" i="1" s="1"/>
  <c r="O64" i="1" s="1"/>
  <c r="F65" i="1"/>
  <c r="F64" i="1" s="1"/>
  <c r="N64" i="1" s="1"/>
  <c r="G59" i="1"/>
  <c r="O59" i="1" s="1"/>
  <c r="G61" i="1"/>
  <c r="G49" i="1"/>
  <c r="F49" i="1"/>
  <c r="G46" i="1"/>
  <c r="F46" i="1"/>
  <c r="G35" i="1"/>
  <c r="F35" i="1"/>
  <c r="F34" i="1" s="1"/>
  <c r="N34" i="1" s="1"/>
  <c r="G31" i="1"/>
  <c r="O31" i="1" s="1"/>
  <c r="F31" i="1"/>
  <c r="G29" i="1"/>
  <c r="G28" i="1" s="1"/>
  <c r="F29" i="1"/>
  <c r="F28" i="1" s="1"/>
  <c r="G24" i="1"/>
  <c r="O24" i="1" s="1"/>
  <c r="P24" i="1" s="1"/>
  <c r="F24" i="1"/>
  <c r="G21" i="1"/>
  <c r="H21" i="1" s="1"/>
  <c r="F21" i="1"/>
  <c r="F20" i="1" s="1"/>
  <c r="G18" i="1"/>
  <c r="F18" i="1"/>
  <c r="G13" i="1"/>
  <c r="H13" i="1" s="1"/>
  <c r="F13" i="1"/>
  <c r="F12" i="1" s="1"/>
  <c r="O86" i="1"/>
  <c r="O115" i="1"/>
  <c r="M115" i="1"/>
  <c r="H111" i="1"/>
  <c r="O111" i="1"/>
  <c r="M111" i="1"/>
  <c r="O104" i="1"/>
  <c r="P104" i="1" s="1"/>
  <c r="M104" i="1"/>
  <c r="L180" i="1"/>
  <c r="F105" i="1"/>
  <c r="H119" i="1"/>
  <c r="O44" i="1"/>
  <c r="N44" i="1"/>
  <c r="M44" i="1"/>
  <c r="L123" i="1"/>
  <c r="L129" i="1"/>
  <c r="L130" i="1"/>
  <c r="L131" i="1"/>
  <c r="L132" i="1"/>
  <c r="L133" i="1"/>
  <c r="L135" i="1"/>
  <c r="L136" i="1"/>
  <c r="L138" i="1"/>
  <c r="L140" i="1"/>
  <c r="L141" i="1"/>
  <c r="L142" i="1"/>
  <c r="L143" i="1"/>
  <c r="L148" i="1"/>
  <c r="L151" i="1"/>
  <c r="L152" i="1"/>
  <c r="L158" i="1"/>
  <c r="L159" i="1"/>
  <c r="L161" i="1"/>
  <c r="L166" i="1"/>
  <c r="L171" i="1"/>
  <c r="L172" i="1"/>
  <c r="L177" i="1"/>
  <c r="L181" i="1"/>
  <c r="L182" i="1"/>
  <c r="L183" i="1"/>
  <c r="L186" i="1"/>
  <c r="L192" i="1"/>
  <c r="L193" i="1"/>
  <c r="L200" i="1"/>
  <c r="L202" i="1"/>
  <c r="L203" i="1"/>
  <c r="L204" i="1"/>
  <c r="J214" i="1"/>
  <c r="L214" i="1" s="1"/>
  <c r="L215" i="1"/>
  <c r="L217" i="1"/>
  <c r="L218" i="1"/>
  <c r="F214" i="1"/>
  <c r="F216" i="1"/>
  <c r="N216" i="1" s="1"/>
  <c r="P216" i="1" s="1"/>
  <c r="H213" i="1"/>
  <c r="H215" i="1"/>
  <c r="H217" i="1"/>
  <c r="H219" i="1"/>
  <c r="J105" i="1"/>
  <c r="J120" i="1" s="1"/>
  <c r="M12" i="1"/>
  <c r="N12" i="1"/>
  <c r="M13" i="1"/>
  <c r="N13" i="1"/>
  <c r="O13" i="1"/>
  <c r="P13" i="1" s="1"/>
  <c r="M14" i="1"/>
  <c r="N14" i="1"/>
  <c r="O14" i="1"/>
  <c r="P14" i="1"/>
  <c r="M15" i="1"/>
  <c r="N15" i="1"/>
  <c r="O15" i="1"/>
  <c r="M16" i="1"/>
  <c r="N16" i="1"/>
  <c r="O16" i="1"/>
  <c r="P16" i="1" s="1"/>
  <c r="M17" i="1"/>
  <c r="N17" i="1"/>
  <c r="P17" i="1" s="1"/>
  <c r="O17" i="1"/>
  <c r="M18" i="1"/>
  <c r="N18" i="1"/>
  <c r="M19" i="1"/>
  <c r="N19" i="1"/>
  <c r="O19" i="1"/>
  <c r="M20" i="1"/>
  <c r="N20" i="1"/>
  <c r="M21" i="1"/>
  <c r="N21" i="1"/>
  <c r="M22" i="1"/>
  <c r="N22" i="1"/>
  <c r="O22" i="1"/>
  <c r="P22" i="1"/>
  <c r="M23" i="1"/>
  <c r="N23" i="1"/>
  <c r="P23" i="1" s="1"/>
  <c r="O23" i="1"/>
  <c r="M24" i="1"/>
  <c r="N24" i="1"/>
  <c r="M25" i="1"/>
  <c r="N25" i="1"/>
  <c r="O25" i="1"/>
  <c r="P25" i="1" s="1"/>
  <c r="M26" i="1"/>
  <c r="N26" i="1"/>
  <c r="O26" i="1"/>
  <c r="M27" i="1"/>
  <c r="N27" i="1"/>
  <c r="O27" i="1"/>
  <c r="M28" i="1"/>
  <c r="N28" i="1"/>
  <c r="M29" i="1"/>
  <c r="N29" i="1"/>
  <c r="M30" i="1"/>
  <c r="N30" i="1"/>
  <c r="O30" i="1"/>
  <c r="M31" i="1"/>
  <c r="N31" i="1"/>
  <c r="M32" i="1"/>
  <c r="N32" i="1"/>
  <c r="O32" i="1"/>
  <c r="M33" i="1"/>
  <c r="N33" i="1"/>
  <c r="O33" i="1"/>
  <c r="M34" i="1"/>
  <c r="M35" i="1"/>
  <c r="N35" i="1"/>
  <c r="M36" i="1"/>
  <c r="N36" i="1"/>
  <c r="O36" i="1"/>
  <c r="M37" i="1"/>
  <c r="N37" i="1"/>
  <c r="O37" i="1"/>
  <c r="P37" i="1" s="1"/>
  <c r="M38" i="1"/>
  <c r="N38" i="1"/>
  <c r="P38" i="1" s="1"/>
  <c r="O38" i="1"/>
  <c r="M39" i="1"/>
  <c r="N39" i="1"/>
  <c r="O39" i="1"/>
  <c r="M40" i="1"/>
  <c r="N40" i="1"/>
  <c r="O40" i="1"/>
  <c r="M41" i="1"/>
  <c r="N41" i="1"/>
  <c r="O41" i="1"/>
  <c r="P41" i="1" s="1"/>
  <c r="M42" i="1"/>
  <c r="N42" i="1"/>
  <c r="O42" i="1"/>
  <c r="P42" i="1"/>
  <c r="M43" i="1"/>
  <c r="N43" i="1"/>
  <c r="P43" i="1" s="1"/>
  <c r="O43" i="1"/>
  <c r="M45" i="1"/>
  <c r="N45" i="1"/>
  <c r="O45" i="1"/>
  <c r="M46" i="1"/>
  <c r="N46" i="1"/>
  <c r="M47" i="1"/>
  <c r="N47" i="1"/>
  <c r="O47" i="1"/>
  <c r="M48" i="1"/>
  <c r="N48" i="1"/>
  <c r="O48" i="1"/>
  <c r="P48" i="1" s="1"/>
  <c r="M49" i="1"/>
  <c r="N49" i="1"/>
  <c r="M50" i="1"/>
  <c r="N50" i="1"/>
  <c r="P50" i="1" s="1"/>
  <c r="O50" i="1"/>
  <c r="M51" i="1"/>
  <c r="N51" i="1"/>
  <c r="O51" i="1"/>
  <c r="P51" i="1" s="1"/>
  <c r="M52" i="1"/>
  <c r="N52" i="1"/>
  <c r="O52" i="1"/>
  <c r="M53" i="1"/>
  <c r="O53" i="1"/>
  <c r="M54" i="1"/>
  <c r="N54" i="1"/>
  <c r="P54" i="1" s="1"/>
  <c r="O54" i="1"/>
  <c r="M55" i="1"/>
  <c r="N55" i="1"/>
  <c r="O55" i="1"/>
  <c r="P55" i="1" s="1"/>
  <c r="M56" i="1"/>
  <c r="N56" i="1"/>
  <c r="O56" i="1"/>
  <c r="M57" i="1"/>
  <c r="N57" i="1"/>
  <c r="O57" i="1"/>
  <c r="P57" i="1" s="1"/>
  <c r="M58" i="1"/>
  <c r="N58" i="1"/>
  <c r="O58" i="1"/>
  <c r="M59" i="1"/>
  <c r="N59" i="1"/>
  <c r="M60" i="1"/>
  <c r="N60" i="1"/>
  <c r="O60" i="1"/>
  <c r="M61" i="1"/>
  <c r="N61" i="1"/>
  <c r="O61" i="1"/>
  <c r="M62" i="1"/>
  <c r="N62" i="1"/>
  <c r="O62" i="1"/>
  <c r="M63" i="1"/>
  <c r="N63" i="1"/>
  <c r="O63" i="1"/>
  <c r="M64" i="1"/>
  <c r="M65" i="1"/>
  <c r="N65" i="1"/>
  <c r="M66" i="1"/>
  <c r="N66" i="1"/>
  <c r="P66" i="1" s="1"/>
  <c r="O66" i="1"/>
  <c r="M67" i="1"/>
  <c r="N67" i="1"/>
  <c r="O67" i="1"/>
  <c r="M68" i="1"/>
  <c r="N68" i="1"/>
  <c r="P68" i="1" s="1"/>
  <c r="O68" i="1"/>
  <c r="M69" i="1"/>
  <c r="N69" i="1"/>
  <c r="O69" i="1"/>
  <c r="M70" i="1"/>
  <c r="N70" i="1"/>
  <c r="O70" i="1"/>
  <c r="M71" i="1"/>
  <c r="N71" i="1"/>
  <c r="O71" i="1"/>
  <c r="P71" i="1" s="1"/>
  <c r="M72" i="1"/>
  <c r="N72" i="1"/>
  <c r="O72" i="1"/>
  <c r="M74" i="1"/>
  <c r="N74" i="1"/>
  <c r="O74" i="1"/>
  <c r="P74" i="1" s="1"/>
  <c r="M75" i="1"/>
  <c r="M76" i="1"/>
  <c r="M77" i="1"/>
  <c r="N77" i="1"/>
  <c r="O77" i="1"/>
  <c r="P77" i="1" s="1"/>
  <c r="M78" i="1"/>
  <c r="N78" i="1"/>
  <c r="O78" i="1"/>
  <c r="M79" i="1"/>
  <c r="N79" i="1"/>
  <c r="O79" i="1"/>
  <c r="M80" i="1"/>
  <c r="N80" i="1"/>
  <c r="O80" i="1"/>
  <c r="M81" i="1"/>
  <c r="N81" i="1"/>
  <c r="O81" i="1"/>
  <c r="M82" i="1"/>
  <c r="N82" i="1"/>
  <c r="O82" i="1"/>
  <c r="M83" i="1"/>
  <c r="N83" i="1"/>
  <c r="O83" i="1"/>
  <c r="P83" i="1" s="1"/>
  <c r="M84" i="1"/>
  <c r="N84" i="1"/>
  <c r="O84" i="1"/>
  <c r="M85" i="1"/>
  <c r="N85" i="1"/>
  <c r="O85" i="1"/>
  <c r="M87" i="1"/>
  <c r="N87" i="1"/>
  <c r="O87" i="1"/>
  <c r="M88" i="1"/>
  <c r="N88" i="1"/>
  <c r="O88" i="1"/>
  <c r="M89" i="1"/>
  <c r="N89" i="1"/>
  <c r="O89" i="1"/>
  <c r="M90" i="1"/>
  <c r="N90" i="1"/>
  <c r="O90" i="1"/>
  <c r="P90" i="1" s="1"/>
  <c r="M91" i="1"/>
  <c r="N91" i="1"/>
  <c r="O91" i="1"/>
  <c r="M92" i="1"/>
  <c r="N92" i="1"/>
  <c r="O92" i="1"/>
  <c r="M93" i="1"/>
  <c r="N93" i="1"/>
  <c r="O93" i="1"/>
  <c r="M94" i="1"/>
  <c r="N94" i="1"/>
  <c r="O94" i="1"/>
  <c r="P94" i="1" s="1"/>
  <c r="M95" i="1"/>
  <c r="N95" i="1"/>
  <c r="P95" i="1" s="1"/>
  <c r="O95" i="1"/>
  <c r="M96" i="1"/>
  <c r="N96" i="1"/>
  <c r="O96" i="1"/>
  <c r="P96" i="1" s="1"/>
  <c r="M97" i="1"/>
  <c r="N97" i="1"/>
  <c r="P97" i="1" s="1"/>
  <c r="O97" i="1"/>
  <c r="M98" i="1"/>
  <c r="N98" i="1"/>
  <c r="O98" i="1"/>
  <c r="M99" i="1"/>
  <c r="N99" i="1"/>
  <c r="P99" i="1" s="1"/>
  <c r="M100" i="1"/>
  <c r="N100" i="1"/>
  <c r="O100" i="1"/>
  <c r="P100" i="1" s="1"/>
  <c r="M101" i="1"/>
  <c r="N101" i="1"/>
  <c r="O101" i="1"/>
  <c r="P101" i="1" s="1"/>
  <c r="M102" i="1"/>
  <c r="N102" i="1"/>
  <c r="O102" i="1"/>
  <c r="P102" i="1" s="1"/>
  <c r="M103" i="1"/>
  <c r="N103" i="1"/>
  <c r="O103" i="1"/>
  <c r="P103" i="1" s="1"/>
  <c r="M105" i="1"/>
  <c r="M106" i="1"/>
  <c r="N106" i="1"/>
  <c r="O106" i="1"/>
  <c r="M107" i="1"/>
  <c r="N107" i="1"/>
  <c r="O107" i="1"/>
  <c r="M108" i="1"/>
  <c r="N108" i="1"/>
  <c r="P108" i="1" s="1"/>
  <c r="M110" i="1"/>
  <c r="N110" i="1"/>
  <c r="O110" i="1"/>
  <c r="P110" i="1" s="1"/>
  <c r="M112" i="1"/>
  <c r="N112" i="1"/>
  <c r="O112" i="1"/>
  <c r="M114" i="1"/>
  <c r="N114" i="1"/>
  <c r="O114" i="1"/>
  <c r="M117" i="1"/>
  <c r="N117" i="1"/>
  <c r="O117" i="1"/>
  <c r="P117" i="1"/>
  <c r="M120" i="1"/>
  <c r="O120" i="1"/>
  <c r="M122" i="1"/>
  <c r="N122" i="1"/>
  <c r="O122" i="1"/>
  <c r="P122" i="1"/>
  <c r="M123" i="1"/>
  <c r="N123" i="1"/>
  <c r="O123" i="1"/>
  <c r="P123" i="1"/>
  <c r="M124" i="1"/>
  <c r="N124" i="1"/>
  <c r="O124" i="1"/>
  <c r="M126" i="1"/>
  <c r="N126" i="1"/>
  <c r="O126" i="1"/>
  <c r="P126" i="1" s="1"/>
  <c r="M129" i="1"/>
  <c r="N129" i="1"/>
  <c r="P129" i="1" s="1"/>
  <c r="O129" i="1"/>
  <c r="M130" i="1"/>
  <c r="N130" i="1"/>
  <c r="O130" i="1"/>
  <c r="M131" i="1"/>
  <c r="N131" i="1"/>
  <c r="O131" i="1"/>
  <c r="M132" i="1"/>
  <c r="N132" i="1"/>
  <c r="O132" i="1"/>
  <c r="P132" i="1" s="1"/>
  <c r="M133" i="1"/>
  <c r="N133" i="1"/>
  <c r="O133" i="1"/>
  <c r="M134" i="1"/>
  <c r="N134" i="1"/>
  <c r="O134" i="1"/>
  <c r="M135" i="1"/>
  <c r="N135" i="1"/>
  <c r="O135" i="1"/>
  <c r="P135" i="1"/>
  <c r="M136" i="1"/>
  <c r="N136" i="1"/>
  <c r="O136" i="1"/>
  <c r="M137" i="1"/>
  <c r="N137" i="1"/>
  <c r="O137" i="1"/>
  <c r="P137" i="1" s="1"/>
  <c r="M138" i="1"/>
  <c r="N138" i="1"/>
  <c r="O138" i="1"/>
  <c r="M140" i="1"/>
  <c r="N140" i="1"/>
  <c r="O140" i="1"/>
  <c r="P140" i="1" s="1"/>
  <c r="M141" i="1"/>
  <c r="N141" i="1"/>
  <c r="O141" i="1"/>
  <c r="P141" i="1" s="1"/>
  <c r="M142" i="1"/>
  <c r="N142" i="1"/>
  <c r="O142" i="1"/>
  <c r="P142" i="1" s="1"/>
  <c r="M143" i="1"/>
  <c r="N143" i="1"/>
  <c r="O143" i="1"/>
  <c r="P143" i="1" s="1"/>
  <c r="M144" i="1"/>
  <c r="N144" i="1"/>
  <c r="P144" i="1" s="1"/>
  <c r="O144" i="1"/>
  <c r="M145" i="1"/>
  <c r="N145" i="1"/>
  <c r="O145" i="1"/>
  <c r="P145" i="1" s="1"/>
  <c r="M146" i="1"/>
  <c r="N146" i="1"/>
  <c r="O146" i="1"/>
  <c r="M147" i="1"/>
  <c r="N147" i="1"/>
  <c r="O147" i="1"/>
  <c r="M148" i="1"/>
  <c r="N148" i="1"/>
  <c r="O148" i="1"/>
  <c r="P148" i="1" s="1"/>
  <c r="M149" i="1"/>
  <c r="N149" i="1"/>
  <c r="O149" i="1"/>
  <c r="M150" i="1"/>
  <c r="N150" i="1"/>
  <c r="O150" i="1"/>
  <c r="M151" i="1"/>
  <c r="O151" i="1"/>
  <c r="M152" i="1"/>
  <c r="N152" i="1"/>
  <c r="O152" i="1"/>
  <c r="P152" i="1" s="1"/>
  <c r="M153" i="1"/>
  <c r="N153" i="1"/>
  <c r="O153" i="1"/>
  <c r="M154" i="1"/>
  <c r="N154" i="1"/>
  <c r="O154" i="1"/>
  <c r="M155" i="1"/>
  <c r="N155" i="1"/>
  <c r="O155" i="1"/>
  <c r="P155" i="1" s="1"/>
  <c r="M156" i="1"/>
  <c r="N156" i="1"/>
  <c r="O156" i="1"/>
  <c r="P156" i="1"/>
  <c r="M157" i="1"/>
  <c r="N157" i="1"/>
  <c r="O157" i="1"/>
  <c r="P157" i="1"/>
  <c r="M158" i="1"/>
  <c r="N158" i="1"/>
  <c r="O158" i="1"/>
  <c r="P158" i="1"/>
  <c r="M159" i="1"/>
  <c r="N159" i="1"/>
  <c r="O159" i="1"/>
  <c r="P159" i="1"/>
  <c r="M160" i="1"/>
  <c r="N160" i="1"/>
  <c r="O160" i="1"/>
  <c r="P160" i="1"/>
  <c r="M161" i="1"/>
  <c r="N161" i="1"/>
  <c r="O161" i="1"/>
  <c r="P161" i="1"/>
  <c r="M162" i="1"/>
  <c r="N162" i="1"/>
  <c r="O162" i="1"/>
  <c r="P162" i="1"/>
  <c r="M163" i="1"/>
  <c r="N163" i="1"/>
  <c r="O163" i="1"/>
  <c r="P163" i="1"/>
  <c r="M164" i="1"/>
  <c r="N164" i="1"/>
  <c r="O164" i="1"/>
  <c r="P164" i="1"/>
  <c r="M166" i="1"/>
  <c r="N166" i="1"/>
  <c r="O166" i="1"/>
  <c r="P166" i="1"/>
  <c r="M167" i="1"/>
  <c r="N167" i="1"/>
  <c r="O167" i="1"/>
  <c r="P167" i="1"/>
  <c r="M168" i="1"/>
  <c r="N168" i="1"/>
  <c r="O168" i="1"/>
  <c r="P168" i="1"/>
  <c r="M169" i="1"/>
  <c r="N169" i="1"/>
  <c r="P169" i="1" s="1"/>
  <c r="O169" i="1"/>
  <c r="M170" i="1"/>
  <c r="N170" i="1"/>
  <c r="O170" i="1"/>
  <c r="P170" i="1"/>
  <c r="M171" i="1"/>
  <c r="N171" i="1"/>
  <c r="P171" i="1" s="1"/>
  <c r="O171" i="1"/>
  <c r="M172" i="1"/>
  <c r="N172" i="1"/>
  <c r="O172" i="1"/>
  <c r="P172" i="1" s="1"/>
  <c r="M173" i="1"/>
  <c r="N173" i="1"/>
  <c r="O173" i="1"/>
  <c r="M174" i="1"/>
  <c r="N174" i="1"/>
  <c r="O174" i="1"/>
  <c r="M177" i="1"/>
  <c r="N177" i="1"/>
  <c r="O177" i="1"/>
  <c r="M178" i="1"/>
  <c r="N178" i="1"/>
  <c r="O178" i="1"/>
  <c r="P178" i="1" s="1"/>
  <c r="M179" i="1"/>
  <c r="N179" i="1"/>
  <c r="O179" i="1"/>
  <c r="M180" i="1"/>
  <c r="N180" i="1"/>
  <c r="O180" i="1"/>
  <c r="P180" i="1" s="1"/>
  <c r="M181" i="1"/>
  <c r="N181" i="1"/>
  <c r="O181" i="1"/>
  <c r="M182" i="1"/>
  <c r="N182" i="1"/>
  <c r="O182" i="1"/>
  <c r="M183" i="1"/>
  <c r="N183" i="1"/>
  <c r="O183" i="1"/>
  <c r="M184" i="1"/>
  <c r="N184" i="1"/>
  <c r="O184" i="1"/>
  <c r="M185" i="1"/>
  <c r="N185" i="1"/>
  <c r="O185" i="1"/>
  <c r="P185" i="1" s="1"/>
  <c r="M186" i="1"/>
  <c r="N186" i="1"/>
  <c r="O186" i="1"/>
  <c r="P186" i="1"/>
  <c r="M187" i="1"/>
  <c r="N187" i="1"/>
  <c r="O187" i="1"/>
  <c r="P187" i="1"/>
  <c r="M188" i="1"/>
  <c r="N188" i="1"/>
  <c r="O188" i="1"/>
  <c r="P188" i="1"/>
  <c r="M191" i="1"/>
  <c r="N191" i="1"/>
  <c r="O191" i="1"/>
  <c r="P191" i="1"/>
  <c r="M192" i="1"/>
  <c r="N192" i="1"/>
  <c r="O192" i="1"/>
  <c r="P192" i="1"/>
  <c r="M193" i="1"/>
  <c r="N193" i="1"/>
  <c r="O193" i="1"/>
  <c r="P193" i="1"/>
  <c r="M196" i="1"/>
  <c r="N196" i="1"/>
  <c r="O196" i="1"/>
  <c r="P196" i="1"/>
  <c r="M197" i="1"/>
  <c r="N197" i="1"/>
  <c r="P197" i="1" s="1"/>
  <c r="O197" i="1"/>
  <c r="M198" i="1"/>
  <c r="N198" i="1"/>
  <c r="O198" i="1"/>
  <c r="P198" i="1" s="1"/>
  <c r="M199" i="1"/>
  <c r="O199" i="1"/>
  <c r="M200" i="1"/>
  <c r="N200" i="1"/>
  <c r="P200" i="1" s="1"/>
  <c r="O200" i="1"/>
  <c r="M201" i="1"/>
  <c r="N201" i="1"/>
  <c r="O201" i="1"/>
  <c r="P201" i="1" s="1"/>
  <c r="M202" i="1"/>
  <c r="N202" i="1"/>
  <c r="O202" i="1"/>
  <c r="M203" i="1"/>
  <c r="N203" i="1"/>
  <c r="O203" i="1"/>
  <c r="P203" i="1" s="1"/>
  <c r="M204" i="1"/>
  <c r="N204" i="1"/>
  <c r="O204" i="1"/>
  <c r="N205" i="1"/>
  <c r="O205" i="1"/>
  <c r="P205" i="1"/>
  <c r="M206" i="1"/>
  <c r="N206" i="1"/>
  <c r="O206" i="1"/>
  <c r="M207" i="1"/>
  <c r="N207" i="1"/>
  <c r="O207" i="1"/>
  <c r="M208" i="1"/>
  <c r="N208" i="1"/>
  <c r="P208" i="1" s="1"/>
  <c r="O208" i="1"/>
  <c r="M209" i="1"/>
  <c r="N209" i="1"/>
  <c r="O209" i="1"/>
  <c r="P209" i="1" s="1"/>
  <c r="M211" i="1"/>
  <c r="N211" i="1"/>
  <c r="O211" i="1"/>
  <c r="M212" i="1"/>
  <c r="N212" i="1"/>
  <c r="O212" i="1"/>
  <c r="P212" i="1" s="1"/>
  <c r="M213" i="1"/>
  <c r="N213" i="1"/>
  <c r="O213" i="1"/>
  <c r="M214" i="1"/>
  <c r="N214" i="1"/>
  <c r="O214" i="1"/>
  <c r="M215" i="1"/>
  <c r="N215" i="1"/>
  <c r="O215" i="1"/>
  <c r="M217" i="1"/>
  <c r="N217" i="1"/>
  <c r="O217" i="1"/>
  <c r="P217" i="1" s="1"/>
  <c r="M218" i="1"/>
  <c r="N218" i="1"/>
  <c r="P218" i="1" s="1"/>
  <c r="O218" i="1"/>
  <c r="M219" i="1"/>
  <c r="N219" i="1"/>
  <c r="O219" i="1"/>
  <c r="P219" i="1" s="1"/>
  <c r="M222" i="1"/>
  <c r="N222" i="1"/>
  <c r="O222" i="1"/>
  <c r="M11" i="1"/>
  <c r="H122" i="1"/>
  <c r="H123" i="1"/>
  <c r="H124" i="1"/>
  <c r="H126" i="1"/>
  <c r="H129" i="1"/>
  <c r="H130" i="1"/>
  <c r="H131" i="1"/>
  <c r="H132" i="1"/>
  <c r="H133" i="1"/>
  <c r="H134" i="1"/>
  <c r="H135" i="1"/>
  <c r="H136" i="1"/>
  <c r="H137" i="1"/>
  <c r="H138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6" i="1"/>
  <c r="H167" i="1"/>
  <c r="H168" i="1"/>
  <c r="H169" i="1"/>
  <c r="H170" i="1"/>
  <c r="H173" i="1"/>
  <c r="H174" i="1"/>
  <c r="H177" i="1"/>
  <c r="H178" i="1"/>
  <c r="H179" i="1"/>
  <c r="H180" i="1"/>
  <c r="H183" i="1"/>
  <c r="H184" i="1"/>
  <c r="H185" i="1"/>
  <c r="H196" i="1"/>
  <c r="H197" i="1"/>
  <c r="H198" i="1"/>
  <c r="H199" i="1"/>
  <c r="H201" i="1"/>
  <c r="H202" i="1"/>
  <c r="H203" i="1"/>
  <c r="H204" i="1"/>
  <c r="H205" i="1"/>
  <c r="H212" i="1"/>
  <c r="H222" i="1"/>
  <c r="L55" i="1"/>
  <c r="L56" i="1"/>
  <c r="L57" i="1"/>
  <c r="L58" i="1"/>
  <c r="L75" i="1"/>
  <c r="L80" i="1"/>
  <c r="L81" i="1"/>
  <c r="L83" i="1"/>
  <c r="L85" i="1"/>
  <c r="L90" i="1"/>
  <c r="L93" i="1"/>
  <c r="L94" i="1"/>
  <c r="L95" i="1"/>
  <c r="L96" i="1"/>
  <c r="L105" i="1"/>
  <c r="L108" i="1"/>
  <c r="L117" i="1"/>
  <c r="L122" i="1"/>
  <c r="L222" i="1"/>
  <c r="L11" i="1"/>
  <c r="H14" i="1"/>
  <c r="H15" i="1"/>
  <c r="H16" i="1"/>
  <c r="H17" i="1"/>
  <c r="H19" i="1"/>
  <c r="H22" i="1"/>
  <c r="H23" i="1"/>
  <c r="H25" i="1"/>
  <c r="H33" i="1"/>
  <c r="H36" i="1"/>
  <c r="H37" i="1"/>
  <c r="H38" i="1"/>
  <c r="H39" i="1"/>
  <c r="H40" i="1"/>
  <c r="H41" i="1"/>
  <c r="H42" i="1"/>
  <c r="H43" i="1"/>
  <c r="H47" i="1"/>
  <c r="H48" i="1"/>
  <c r="H50" i="1"/>
  <c r="H51" i="1"/>
  <c r="H52" i="1"/>
  <c r="H58" i="1"/>
  <c r="H66" i="1"/>
  <c r="H67" i="1"/>
  <c r="H68" i="1"/>
  <c r="H70" i="1"/>
  <c r="H72" i="1"/>
  <c r="H74" i="1"/>
  <c r="H77" i="1"/>
  <c r="H96" i="1"/>
  <c r="H97" i="1"/>
  <c r="H98" i="1"/>
  <c r="H99" i="1"/>
  <c r="H100" i="1"/>
  <c r="H101" i="1"/>
  <c r="H102" i="1"/>
  <c r="H103" i="1"/>
  <c r="H107" i="1"/>
  <c r="H110" i="1"/>
  <c r="H112" i="1"/>
  <c r="H114" i="1"/>
  <c r="H117" i="1"/>
  <c r="H120" i="1"/>
  <c r="P179" i="1"/>
  <c r="P124" i="1"/>
  <c r="P98" i="1"/>
  <c r="P56" i="1"/>
  <c r="P70" i="1"/>
  <c r="P52" i="1"/>
  <c r="P39" i="1"/>
  <c r="P33" i="1"/>
  <c r="P19" i="1"/>
  <c r="P15" i="1"/>
  <c r="P213" i="1"/>
  <c r="P183" i="1"/>
  <c r="P134" i="1"/>
  <c r="P69" i="1"/>
  <c r="P36" i="1"/>
  <c r="P214" i="1"/>
  <c r="P181" i="1"/>
  <c r="P151" i="1"/>
  <c r="P136" i="1"/>
  <c r="P114" i="1"/>
  <c r="P107" i="1"/>
  <c r="P67" i="1"/>
  <c r="J216" i="1"/>
  <c r="L216" i="1"/>
  <c r="M220" i="1"/>
  <c r="M216" i="1"/>
  <c r="J220" i="1"/>
  <c r="L220" i="1"/>
  <c r="O216" i="1"/>
  <c r="O220" i="1"/>
  <c r="N120" i="1"/>
  <c r="P120" i="1" s="1"/>
  <c r="L120" i="1"/>
  <c r="H216" i="1"/>
  <c r="N105" i="1"/>
  <c r="H214" i="1"/>
  <c r="F75" i="1" l="1"/>
  <c r="N75" i="1" s="1"/>
  <c r="N76" i="1"/>
  <c r="J53" i="1"/>
  <c r="L54" i="1"/>
  <c r="O18" i="1"/>
  <c r="P18" i="1" s="1"/>
  <c r="H18" i="1"/>
  <c r="O46" i="1"/>
  <c r="P46" i="1" s="1"/>
  <c r="H46" i="1"/>
  <c r="P119" i="1"/>
  <c r="P215" i="1"/>
  <c r="P211" i="1"/>
  <c r="P204" i="1"/>
  <c r="P202" i="1"/>
  <c r="P184" i="1"/>
  <c r="P182" i="1"/>
  <c r="P177" i="1"/>
  <c r="P174" i="1"/>
  <c r="P173" i="1"/>
  <c r="P154" i="1"/>
  <c r="P153" i="1"/>
  <c r="P150" i="1"/>
  <c r="P149" i="1"/>
  <c r="P147" i="1"/>
  <c r="P146" i="1"/>
  <c r="P138" i="1"/>
  <c r="P133" i="1"/>
  <c r="P131" i="1"/>
  <c r="P130" i="1"/>
  <c r="P112" i="1"/>
  <c r="P106" i="1"/>
  <c r="P93" i="1"/>
  <c r="P85" i="1"/>
  <c r="P82" i="1"/>
  <c r="P81" i="1"/>
  <c r="P80" i="1"/>
  <c r="P72" i="1"/>
  <c r="P58" i="1"/>
  <c r="P47" i="1"/>
  <c r="P40" i="1"/>
  <c r="P64" i="1"/>
  <c r="P109" i="1"/>
  <c r="O28" i="1"/>
  <c r="P28" i="1" s="1"/>
  <c r="H28" i="1"/>
  <c r="G20" i="1"/>
  <c r="O76" i="1"/>
  <c r="P76" i="1" s="1"/>
  <c r="H76" i="1"/>
  <c r="P111" i="1"/>
  <c r="F220" i="1"/>
  <c r="H64" i="1"/>
  <c r="H24" i="1"/>
  <c r="N199" i="1"/>
  <c r="P199" i="1" s="1"/>
  <c r="O29" i="1"/>
  <c r="O21" i="1"/>
  <c r="P21" i="1" s="1"/>
  <c r="F11" i="1"/>
  <c r="N11" i="1" s="1"/>
  <c r="O35" i="1"/>
  <c r="P35" i="1" s="1"/>
  <c r="H35" i="1"/>
  <c r="O49" i="1"/>
  <c r="P49" i="1" s="1"/>
  <c r="H49" i="1"/>
  <c r="G12" i="1"/>
  <c r="G34" i="1"/>
  <c r="O65" i="1"/>
  <c r="P65" i="1" s="1"/>
  <c r="H65" i="1"/>
  <c r="G75" i="1"/>
  <c r="O105" i="1"/>
  <c r="P105" i="1" s="1"/>
  <c r="H105" i="1"/>
  <c r="N53" i="1"/>
  <c r="P53" i="1" s="1"/>
  <c r="L53" i="1"/>
  <c r="P115" i="1"/>
  <c r="P210" i="1"/>
  <c r="O34" i="1" l="1"/>
  <c r="P34" i="1" s="1"/>
  <c r="H34" i="1"/>
  <c r="N220" i="1"/>
  <c r="P220" i="1" s="1"/>
  <c r="H220" i="1"/>
  <c r="O20" i="1"/>
  <c r="P20" i="1" s="1"/>
  <c r="H20" i="1"/>
  <c r="O75" i="1"/>
  <c r="P75" i="1" s="1"/>
  <c r="H75" i="1"/>
  <c r="O12" i="1"/>
  <c r="P12" i="1" s="1"/>
  <c r="H12" i="1"/>
  <c r="G11" i="1"/>
  <c r="O11" i="1" l="1"/>
  <c r="P11" i="1" s="1"/>
  <c r="H11" i="1"/>
</calcChain>
</file>

<file path=xl/sharedStrings.xml><?xml version="1.0" encoding="utf-8"?>
<sst xmlns="http://schemas.openxmlformats.org/spreadsheetml/2006/main" count="725" uniqueCount="502">
  <si>
    <t/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</si>
  <si>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</si>
  <si>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</si>
  <si>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</si>
  <si>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</si>
  <si>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</si>
  <si>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1</t>
  </si>
  <si>
    <t>2</t>
  </si>
  <si>
    <t>І. Доходи</t>
  </si>
  <si>
    <t>-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</si>
  <si>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</si>
  <si>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</si>
  <si>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</si>
  <si>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</si>
  <si>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</si>
  <si>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</si>
  <si>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</si>
  <si>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</si>
  <si>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</si>
  <si>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</si>
  <si>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</si>
  <si>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</si>
  <si>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</si>
  <si>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</si>
  <si>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</si>
  <si>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</si>
  <si>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</si>
  <si>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</si>
  <si>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</si>
  <si>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</si>
  <si>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</si>
  <si>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</si>
  <si>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</si>
  <si>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</si>
  <si>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</si>
  <si>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</si>
  <si>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</si>
  <si>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</si>
  <si>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</si>
  <si>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</si>
  <si>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Рентна плата за користування надрами для видобування корисних копалин місцевого значення </t>
  </si>
  <si>
    <t>13030200</t>
  </si>
  <si>
    <t xml:space="preserve">Рентна плата за користування надрами для видобування бурштину 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</si>
  <si>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</si>
  <si>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</si>
  <si>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</si>
  <si>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</si>
  <si>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</si>
  <si>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</si>
  <si>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</si>
  <si>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</si>
  <si>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</si>
  <si>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</si>
  <si>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</si>
  <si>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</si>
  <si>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 xml:space="preserve">Місцеві податки 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</si>
  <si>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</si>
  <si>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</si>
  <si>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</si>
  <si>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</si>
  <si>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</si>
  <si>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</si>
  <si>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</si>
  <si>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</si>
  <si>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</si>
  <si>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</si>
  <si>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</si>
  <si>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</si>
  <si>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</si>
  <si>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</si>
  <si>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</si>
  <si>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</si>
  <si>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</si>
  <si>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</si>
  <si>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</si>
  <si>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</si>
  <si>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</si>
  <si>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</si>
  <si>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</si>
  <si>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</si>
  <si>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</si>
  <si>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</si>
  <si>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</si>
  <si>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</si>
  <si>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</si>
  <si>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</si>
  <si>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</si>
  <si>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</si>
  <si>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</si>
  <si>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</si>
  <si>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</si>
  <si>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</si>
  <si>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</si>
  <si>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</si>
  <si>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</si>
  <si>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</si>
  <si>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</si>
  <si>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</si>
  <si>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</si>
  <si>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</si>
  <si>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</si>
  <si>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</si>
  <si>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</si>
  <si>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</si>
  <si>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</si>
  <si>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</si>
  <si>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</si>
  <si>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</si>
  <si>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</si>
  <si>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</si>
  <si>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</si>
  <si>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</si>
  <si>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</si>
  <si>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</si>
  <si>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</si>
  <si>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</si>
  <si>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</si>
  <si>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</si>
  <si>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</si>
  <si>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</si>
  <si>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</si>
  <si>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</si>
  <si>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</si>
  <si>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</si>
  <si>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</si>
  <si>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</si>
  <si>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</si>
  <si>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</si>
  <si>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</si>
  <si>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</si>
  <si>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</si>
  <si>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</si>
  <si>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</si>
  <si>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</si>
  <si>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</si>
  <si>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</si>
  <si>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</si>
  <si>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</si>
  <si>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</si>
  <si>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</si>
  <si>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24062200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</si>
  <si>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</si>
  <si>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</si>
  <si>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</si>
  <si>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</si>
  <si>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</si>
  <si>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</si>
  <si>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</si>
  <si>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</si>
  <si>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</si>
  <si>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</si>
  <si>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 xml:space="preserve">Плата за оренду майна бюджетних установ, що здійснюється відповідно до Закону України "Про оренду державного та комунального майна" 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</si>
  <si>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</si>
  <si>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</si>
  <si>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</si>
  <si>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</si>
  <si>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</si>
  <si>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 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</si>
  <si>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</si>
  <si>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</si>
  <si>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</si>
  <si>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</si>
  <si>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</si>
  <si>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</si>
  <si>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</si>
  <si>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</si>
  <si>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</si>
  <si>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</si>
  <si>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</si>
  <si>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</si>
  <si>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</si>
  <si>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</si>
  <si>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</si>
  <si>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</si>
  <si>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</si>
  <si>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</si>
  <si>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</si>
  <si>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</si>
  <si>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</si>
  <si>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</si>
  <si>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</si>
  <si>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 xml:space="preserve">Субвенції 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</si>
  <si>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</si>
  <si>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</si>
  <si>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</si>
  <si>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 </t>
  </si>
  <si>
    <t>41034200</t>
  </si>
  <si>
    <t xml:space="preserve">Усього доходів з урахуванням міжбюджетних трансфертів з державного бюджету 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</si>
  <si>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</si>
  <si>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</si>
  <si>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</si>
  <si>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</si>
  <si>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</si>
  <si>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</si>
  <si>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</si>
  <si>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</si>
  <si>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</si>
  <si>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</si>
  <si>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</si>
  <si>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</si>
  <si>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</si>
  <si>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</si>
  <si>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</si>
  <si>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</si>
  <si>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</si>
  <si>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</si>
  <si>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</si>
  <si>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</si>
  <si>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</si>
  <si>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</si>
  <si>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</si>
  <si>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Керівництво і управління у відповідній сфері у містах (місті Києві), селищах, селах, об'єднаних територіальних громадах</t>
  </si>
  <si>
    <t>0160</t>
  </si>
  <si>
    <t>Інша діяльність у сфері державного управління</t>
  </si>
  <si>
    <t>0133</t>
  </si>
  <si>
    <t>0180</t>
  </si>
  <si>
    <t>Освіта</t>
  </si>
  <si>
    <t>1000</t>
  </si>
  <si>
    <t>Надання дошкільної освіти</t>
  </si>
  <si>
    <t>0910</t>
  </si>
  <si>
    <t>1010</t>
  </si>
  <si>
    <t>Надання загальної середньої освіти закладами середньої освіти (у т.ч.з дошкільними підрозділами ( відділеннями, групами))</t>
  </si>
  <si>
    <t>0921</t>
  </si>
  <si>
    <t>1020</t>
  </si>
  <si>
    <t xml:space="preserve">Надання позашкільної освіти закладами позашкільної освіти, заходи із позашкільної роботи з дітьми </t>
  </si>
  <si>
    <t>0960</t>
  </si>
  <si>
    <t>1090</t>
  </si>
  <si>
    <t>Надання спеціальної освіти мистецькими школами</t>
  </si>
  <si>
    <t>1100</t>
  </si>
  <si>
    <t>Методичне забезпечення діяльності закладів освіти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</si>
  <si>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</si>
  <si>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</si>
  <si>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</si>
  <si>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</si>
  <si>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</si>
  <si>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</si>
  <si>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</si>
  <si>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</si>
  <si>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</si>
  <si>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</si>
  <si>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Охорона здоров'я</t>
  </si>
  <si>
    <t>2000</t>
  </si>
  <si>
    <t>Багатопрофільна стаціонарна медична допомога населенню</t>
  </si>
  <si>
    <t>0731</t>
  </si>
  <si>
    <t>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</si>
  <si>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</si>
  <si>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</si>
  <si>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</si>
  <si>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</si>
  <si>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</si>
  <si>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Програми і централізовані заходи у галузі охорони здоров'я</t>
  </si>
  <si>
    <t>2140</t>
  </si>
  <si>
    <t>Централізовані заходи з лікування хворих на цукровий та нецукровий діабет</t>
  </si>
  <si>
    <t>0763</t>
  </si>
  <si>
    <t>2144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</si>
  <si>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</si>
  <si>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</si>
  <si>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</si>
  <si>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</si>
  <si>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</si>
  <si>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</si>
  <si>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</si>
  <si>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</si>
  <si>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</si>
  <si>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</si>
  <si>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</si>
  <si>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</si>
  <si>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</si>
  <si>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</si>
  <si>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</si>
  <si>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</si>
  <si>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</si>
  <si>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</si>
  <si>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</si>
  <si>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сім'ї, дітей та молоді</t>
  </si>
  <si>
    <t>1040</t>
  </si>
  <si>
    <t>3121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</si>
  <si>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</si>
  <si>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</si>
  <si>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</si>
  <si>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</si>
  <si>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і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</si>
  <si>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</si>
  <si>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</si>
  <si>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</si>
  <si>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</si>
  <si>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і виставок</t>
  </si>
  <si>
    <t>4040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</si>
  <si>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</si>
  <si>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</si>
  <si>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</si>
  <si>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</si>
  <si>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</si>
  <si>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</si>
  <si>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</si>
  <si>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</si>
  <si>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</si>
  <si>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</si>
  <si>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</si>
  <si>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</si>
  <si>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</si>
  <si>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</si>
  <si>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</si>
  <si>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</si>
  <si>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</si>
  <si>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</si>
  <si>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</si>
  <si>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</si>
  <si>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</si>
  <si>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і розвиток спортивної інфраструктури</t>
  </si>
  <si>
    <t>5040</t>
  </si>
  <si>
    <t>Будівництво мультифункціональних майданчиків для занять ігровими видами спорту</t>
  </si>
  <si>
    <t>5045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</si>
  <si>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</si>
  <si>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</si>
  <si>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</si>
  <si>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</si>
  <si>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</si>
  <si>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</si>
  <si>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</si>
  <si>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</si>
  <si>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</si>
  <si>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</si>
  <si>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</si>
  <si>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Організація благоустрою населених пунктів</t>
  </si>
  <si>
    <t>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</si>
  <si>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</si>
  <si>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</si>
  <si>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</si>
  <si>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0610</t>
  </si>
  <si>
    <t>6083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</si>
  <si>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</si>
  <si>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</si>
  <si>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</si>
  <si>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</si>
  <si>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</si>
  <si>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</si>
  <si>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</si>
  <si>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Будівництво та регіональний розвиток</t>
  </si>
  <si>
    <t>7300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</si>
  <si>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</si>
  <si>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</si>
  <si>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</si>
  <si>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0443</t>
  </si>
  <si>
    <t>7321</t>
  </si>
  <si>
    <t>Будівництво споруд, установ та закладів фізичної культури і спорту</t>
  </si>
  <si>
    <t>7325</t>
  </si>
  <si>
    <t>Будівництво1 інших об`єктів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</si>
  <si>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</si>
  <si>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</si>
  <si>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</si>
  <si>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</si>
  <si>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</si>
  <si>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</si>
  <si>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</si>
  <si>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</si>
  <si>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</si>
  <si>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</si>
  <si>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Інші програми та заходи, пов'язані з економічною діяльністю</t>
  </si>
  <si>
    <t>7600</t>
  </si>
  <si>
    <t>Заходи з енергозбереження</t>
  </si>
  <si>
    <t>0470</t>
  </si>
  <si>
    <t>7640</t>
  </si>
  <si>
    <t>Членські внески до асоціацій органів місцевого самоврядування</t>
  </si>
  <si>
    <t>0490</t>
  </si>
  <si>
    <t>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</si>
  <si>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</si>
  <si>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</si>
  <si>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</si>
  <si>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</si>
  <si>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</si>
  <si>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</si>
  <si>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</si>
  <si>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</si>
  <si>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</si>
  <si>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0320</t>
  </si>
  <si>
    <t>8110</t>
  </si>
  <si>
    <t>Забезпечення діяльності місцевої пожежної охорони</t>
  </si>
  <si>
    <t>8130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</si>
  <si>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</si>
  <si>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</si>
  <si>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</si>
  <si>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</si>
  <si>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Ліквідація іншого забруднення навколишнього природного середовища</t>
  </si>
  <si>
    <t>0513</t>
  </si>
  <si>
    <t>8313</t>
  </si>
  <si>
    <t>Обслуговування місцевого боргу</t>
  </si>
  <si>
    <t>0170</t>
  </si>
  <si>
    <t>8600</t>
  </si>
  <si>
    <t>Резервний фонд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</si>
  <si>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</si>
  <si>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</si>
  <si>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</si>
  <si>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</si>
  <si>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</si>
  <si>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</si>
  <si>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</si>
  <si>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</si>
  <si>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Субвенція з місцевого бюджету на співфінансування інвестиційних проектів</t>
  </si>
  <si>
    <t>9750</t>
  </si>
  <si>
    <t>9770</t>
  </si>
  <si>
    <t>900203</t>
  </si>
  <si>
    <t>IV. Фінансування</t>
  </si>
  <si>
    <t>Дефіцит (-) /профіцит (+)*</t>
  </si>
  <si>
    <t>затверджено  міською радою на рік з урахуванням змін****</t>
  </si>
  <si>
    <t xml:space="preserve">відсоток виконання (%)
</t>
  </si>
  <si>
    <t>грн.</t>
  </si>
  <si>
    <t>Голова Олевської міської об"єднаної територіальної громади</t>
  </si>
  <si>
    <t>затверджено  міською радою на рік з урахуванням змін</t>
  </si>
  <si>
    <t>Олег ОМЕЛЬЧУК</t>
  </si>
  <si>
    <t>Транспортний податок з фізичних осіб</t>
  </si>
  <si>
    <t>Державне мито, не віднесене до інших категорій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</si>
  <si>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</si>
  <si>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</si>
  <si>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9 місяців 2020 року</t>
  </si>
  <si>
    <t xml:space="preserve">затверджено розписом на 9 місяців 2020р.  з урахуванням внесених змін </t>
  </si>
  <si>
    <t xml:space="preserve">виконано за 9 місяців 2020р.
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</si>
  <si>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</si>
  <si>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</si>
  <si>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</si>
  <si>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</si>
  <si>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</si>
  <si>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природоохоронних заходів</t>
  </si>
  <si>
    <t>Надходження бюджетних установ від реалізації в установленому порядку майна (крім нерухомого майна) </t>
  </si>
  <si>
    <t>0191</t>
  </si>
  <si>
    <t>Проведення місцевих виборів</t>
  </si>
  <si>
    <t>Проведення місцевих виборів та референдумів, забезпечення діяльності виборчої комісії Автономної Республіки Крим</t>
  </si>
  <si>
    <t>0110150</t>
  </si>
  <si>
    <t>0610160</t>
  </si>
  <si>
    <t>1010160</t>
  </si>
  <si>
    <t>0110180</t>
  </si>
  <si>
    <t>0110191</t>
  </si>
  <si>
    <t>0111010</t>
  </si>
  <si>
    <t>0611020</t>
  </si>
  <si>
    <t>0611090</t>
  </si>
  <si>
    <t>1011100</t>
  </si>
  <si>
    <t>0611150</t>
  </si>
  <si>
    <t>0611161</t>
  </si>
  <si>
    <t>0611162</t>
  </si>
  <si>
    <t>0611170</t>
  </si>
  <si>
    <t>0611180</t>
  </si>
  <si>
    <t>0112010</t>
  </si>
  <si>
    <t>0112111</t>
  </si>
  <si>
    <t>0112144</t>
  </si>
  <si>
    <t>0112152</t>
  </si>
  <si>
    <t>0113035</t>
  </si>
  <si>
    <t>0113104</t>
  </si>
  <si>
    <t>0113105</t>
  </si>
  <si>
    <t>0113121</t>
  </si>
  <si>
    <t>0113242</t>
  </si>
  <si>
    <t>1014030</t>
  </si>
  <si>
    <t>1014040</t>
  </si>
  <si>
    <t>1014060</t>
  </si>
  <si>
    <t>1014081</t>
  </si>
  <si>
    <t>0114082</t>
  </si>
  <si>
    <t>1014082</t>
  </si>
  <si>
    <t>0615011</t>
  </si>
  <si>
    <t>0615031</t>
  </si>
  <si>
    <t>0115045</t>
  </si>
  <si>
    <t>0615053</t>
  </si>
  <si>
    <t>0615061</t>
  </si>
  <si>
    <t>0116013</t>
  </si>
  <si>
    <t>0116030</t>
  </si>
  <si>
    <t>0116083</t>
  </si>
  <si>
    <t>0117130</t>
  </si>
  <si>
    <t>0117321</t>
  </si>
  <si>
    <t>0617321</t>
  </si>
  <si>
    <t>0117322</t>
  </si>
  <si>
    <t>Будівництво медичних установ та закладів</t>
  </si>
  <si>
    <t>0617325</t>
  </si>
  <si>
    <t>0117330</t>
  </si>
  <si>
    <t>0117350</t>
  </si>
  <si>
    <t>0117363</t>
  </si>
  <si>
    <t>0117461</t>
  </si>
  <si>
    <t>0117640</t>
  </si>
  <si>
    <t>0117680</t>
  </si>
  <si>
    <t>0117693</t>
  </si>
  <si>
    <t>0118110</t>
  </si>
  <si>
    <t>0118130</t>
  </si>
  <si>
    <t>0118312</t>
  </si>
  <si>
    <t>0118313</t>
  </si>
  <si>
    <t>0118600</t>
  </si>
  <si>
    <t>0118700</t>
  </si>
  <si>
    <t>0119800</t>
  </si>
  <si>
    <t>0119750</t>
  </si>
  <si>
    <t>0119770</t>
  </si>
  <si>
    <t>0190</t>
  </si>
  <si>
    <t>1180</t>
  </si>
  <si>
    <t>5060</t>
  </si>
  <si>
    <t>5061</t>
  </si>
  <si>
    <t>7322</t>
  </si>
  <si>
    <t>7360</t>
  </si>
  <si>
    <t>7363</t>
  </si>
  <si>
    <t>8312</t>
  </si>
  <si>
    <t>9700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</si>
  <si>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</si>
  <si>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</si>
  <si>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заходів в рамках реалізації програми "Спроможна школа для кращих результатів"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</si>
  <si>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</si>
  <si>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</si>
  <si>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Утилізація відходів</t>
  </si>
  <si>
    <t>Звіт про виконання міського бюджету Олевської міської об'єднаної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</si>
</sst>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"/>
    <numFmt numFmtId="165" formatCode="#,##0;\-#,##0"/>
    <numFmt numFmtId="166" formatCode="#,##0.00_ ;\-#,##0.00\ "/>
  </numFmts>
  <fonts count="57" x14ac:knownFonts="1"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5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5"/>
      <color indexed="8"/>
      <name val="Times New Roman"/>
      <family val="1"/>
      <charset val="204"/>
    </font>
    <font>
      <i/>
      <u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</borders>
  <cellStyleXfs count="43">
    <xf numFmtId="0" fontId="0" fillId="0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5" applyNumberFormat="0" applyAlignment="0" applyProtection="0"/>
    <xf numFmtId="0" fontId="39" fillId="28" borderId="16" applyNumberFormat="0" applyAlignment="0" applyProtection="0"/>
    <xf numFmtId="0" fontId="40" fillId="28" borderId="15" applyNumberFormat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5" fillId="29" borderId="2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28" fillId="32" borderId="22" applyNumberFormat="0" applyFont="0" applyAlignment="0" applyProtection="0"/>
    <xf numFmtId="0" fontId="50" fillId="0" borderId="23" applyNumberFormat="0" applyFill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</cellStyleXfs>
  <cellXfs count="12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9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top" wrapText="1"/>
    </xf>
    <xf numFmtId="0" fontId="19" fillId="0" borderId="3" xfId="0" applyNumberFormat="1" applyFont="1" applyFill="1" applyBorder="1" applyAlignment="1" applyProtection="1">
      <alignment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164" fontId="9" fillId="0" borderId="1" xfId="0" applyNumberFormat="1" applyFont="1" applyFill="1" applyBorder="1" applyAlignment="1" applyProtection="1">
      <alignment horizontal="righ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/>
    </xf>
    <xf numFmtId="164" fontId="27" fillId="0" borderId="2" xfId="0" applyNumberFormat="1" applyFont="1" applyFill="1" applyBorder="1" applyAlignment="1" applyProtection="1">
      <alignment horizontal="right" vertical="center" wrapText="1"/>
    </xf>
    <xf numFmtId="164" fontId="9" fillId="0" borderId="2" xfId="0" applyNumberFormat="1" applyFont="1" applyFill="1" applyBorder="1" applyAlignment="1" applyProtection="1">
      <alignment horizontal="righ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0" fontId="34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64" fontId="9" fillId="34" borderId="1" xfId="0" applyNumberFormat="1" applyFont="1" applyFill="1" applyBorder="1" applyAlignment="1" applyProtection="1">
      <alignment horizontal="right" vertical="center" wrapText="1"/>
    </xf>
    <xf numFmtId="0" fontId="7" fillId="34" borderId="0" xfId="0" applyNumberFormat="1" applyFont="1" applyFill="1" applyBorder="1" applyAlignment="1" applyProtection="1">
      <alignment vertical="center" wrapText="1"/>
    </xf>
    <xf numFmtId="0" fontId="10" fillId="34" borderId="3" xfId="0" applyNumberFormat="1" applyFont="1" applyFill="1" applyBorder="1" applyAlignment="1" applyProtection="1">
      <alignment vertical="center" wrapText="1"/>
    </xf>
    <xf numFmtId="164" fontId="1" fillId="35" borderId="1" xfId="0" applyNumberFormat="1" applyFont="1" applyFill="1" applyBorder="1" applyAlignment="1">
      <alignment horizontal="right" vertical="center" wrapText="1"/>
    </xf>
    <xf numFmtId="164" fontId="1" fillId="34" borderId="1" xfId="0" applyNumberFormat="1" applyFont="1" applyFill="1" applyBorder="1" applyAlignment="1" applyProtection="1">
      <alignment horizontal="right" vertical="center" wrapText="1"/>
    </xf>
    <xf numFmtId="0" fontId="0" fillId="34" borderId="0" xfId="0" applyFill="1"/>
    <xf numFmtId="0" fontId="29" fillId="34" borderId="0" xfId="0" applyNumberFormat="1" applyFont="1" applyFill="1" applyBorder="1" applyAlignment="1" applyProtection="1">
      <alignment vertical="center" wrapText="1"/>
    </xf>
    <xf numFmtId="0" fontId="30" fillId="34" borderId="0" xfId="0" applyNumberFormat="1" applyFont="1" applyFill="1" applyBorder="1" applyAlignment="1" applyProtection="1">
      <alignment vertical="top" wrapText="1"/>
    </xf>
    <xf numFmtId="0" fontId="31" fillId="34" borderId="3" xfId="0" applyNumberFormat="1" applyFont="1" applyFill="1" applyBorder="1" applyAlignment="1" applyProtection="1">
      <alignment vertical="center" wrapText="1"/>
    </xf>
    <xf numFmtId="164" fontId="26" fillId="34" borderId="1" xfId="0" applyNumberFormat="1" applyFont="1" applyFill="1" applyBorder="1" applyAlignment="1" applyProtection="1">
      <alignment horizontal="right" vertical="center" wrapText="1"/>
    </xf>
    <xf numFmtId="0" fontId="33" fillId="34" borderId="0" xfId="0" applyFont="1" applyFill="1"/>
    <xf numFmtId="164" fontId="32" fillId="36" borderId="1" xfId="0" applyNumberFormat="1" applyFont="1" applyFill="1" applyBorder="1" applyAlignment="1" applyProtection="1">
      <alignment horizontal="right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53" fillId="37" borderId="24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164" fontId="54" fillId="37" borderId="24" xfId="0" applyNumberFormat="1" applyFont="1" applyFill="1" applyBorder="1" applyAlignment="1">
      <alignment horizontal="right" vertical="center" wrapText="1"/>
    </xf>
    <xf numFmtId="0" fontId="55" fillId="37" borderId="24" xfId="0" applyFont="1" applyFill="1" applyBorder="1" applyAlignment="1">
      <alignment horizontal="center" vertical="center" wrapText="1"/>
    </xf>
    <xf numFmtId="0" fontId="56" fillId="37" borderId="2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right" vertical="center" wrapText="1"/>
    </xf>
    <xf numFmtId="166" fontId="54" fillId="37" borderId="24" xfId="0" applyNumberFormat="1" applyFont="1" applyFill="1" applyBorder="1" applyAlignment="1">
      <alignment horizontal="right" vertical="center" wrapText="1"/>
    </xf>
    <xf numFmtId="166" fontId="9" fillId="34" borderId="1" xfId="0" applyNumberFormat="1" applyFont="1" applyFill="1" applyBorder="1" applyAlignment="1" applyProtection="1">
      <alignment horizontal="right" vertical="center" wrapText="1"/>
    </xf>
    <xf numFmtId="0" fontId="19" fillId="36" borderId="1" xfId="0" applyNumberFormat="1" applyFont="1" applyFill="1" applyBorder="1" applyAlignment="1" applyProtection="1">
      <alignment horizontal="center" vertical="center" wrapText="1"/>
    </xf>
    <xf numFmtId="0" fontId="4" fillId="36" borderId="1" xfId="0" applyNumberFormat="1" applyFont="1" applyFill="1" applyBorder="1" applyAlignment="1" applyProtection="1">
      <alignment horizontal="center" vertical="center" wrapText="1"/>
    </xf>
    <xf numFmtId="0" fontId="14" fillId="36" borderId="1" xfId="0" applyNumberFormat="1" applyFont="1" applyFill="1" applyBorder="1" applyAlignment="1" applyProtection="1">
      <alignment horizontal="center" vertical="center" wrapText="1"/>
    </xf>
    <xf numFmtId="164" fontId="10" fillId="36" borderId="1" xfId="0" applyNumberFormat="1" applyFont="1" applyFill="1" applyBorder="1" applyAlignment="1" applyProtection="1">
      <alignment horizontal="right" vertical="center" wrapText="1"/>
    </xf>
    <xf numFmtId="164" fontId="31" fillId="36" borderId="1" xfId="0" applyNumberFormat="1" applyFont="1" applyFill="1" applyBorder="1" applyAlignment="1" applyProtection="1">
      <alignment horizontal="right" vertical="center" wrapText="1"/>
    </xf>
    <xf numFmtId="164" fontId="1" fillId="36" borderId="1" xfId="0" applyNumberFormat="1" applyFont="1" applyFill="1" applyBorder="1" applyAlignment="1" applyProtection="1">
      <alignment horizontal="right" vertical="center" wrapText="1"/>
    </xf>
    <xf numFmtId="164" fontId="1" fillId="36" borderId="2" xfId="0" applyNumberFormat="1" applyFont="1" applyFill="1" applyBorder="1" applyAlignment="1" applyProtection="1">
      <alignment horizontal="right" vertical="center" wrapText="1"/>
    </xf>
    <xf numFmtId="0" fontId="19" fillId="38" borderId="1" xfId="0" applyNumberFormat="1" applyFont="1" applyFill="1" applyBorder="1" applyAlignment="1" applyProtection="1">
      <alignment horizontal="center" vertical="center" wrapText="1"/>
    </xf>
    <xf numFmtId="0" fontId="4" fillId="38" borderId="1" xfId="0" applyNumberFormat="1" applyFont="1" applyFill="1" applyBorder="1" applyAlignment="1" applyProtection="1">
      <alignment horizontal="center" vertical="center" wrapText="1"/>
    </xf>
    <xf numFmtId="0" fontId="14" fillId="38" borderId="1" xfId="0" applyNumberFormat="1" applyFont="1" applyFill="1" applyBorder="1" applyAlignment="1" applyProtection="1">
      <alignment horizontal="center" vertical="center" wrapText="1"/>
    </xf>
    <xf numFmtId="164" fontId="1" fillId="39" borderId="1" xfId="0" applyNumberFormat="1" applyFont="1" applyFill="1" applyBorder="1" applyAlignment="1">
      <alignment horizontal="right" vertical="center" wrapText="1"/>
    </xf>
    <xf numFmtId="164" fontId="9" fillId="38" borderId="1" xfId="0" applyNumberFormat="1" applyFont="1" applyFill="1" applyBorder="1" applyAlignment="1" applyProtection="1">
      <alignment horizontal="right" vertical="center" wrapText="1"/>
    </xf>
    <xf numFmtId="164" fontId="9" fillId="38" borderId="2" xfId="0" applyNumberFormat="1" applyFont="1" applyFill="1" applyBorder="1" applyAlignment="1" applyProtection="1">
      <alignment horizontal="right" vertical="center" wrapText="1"/>
    </xf>
    <xf numFmtId="164" fontId="1" fillId="38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9" fillId="34" borderId="1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24" fillId="34" borderId="4" xfId="0" applyNumberFormat="1" applyFont="1" applyFill="1" applyBorder="1" applyAlignment="1" applyProtection="1">
      <alignment horizontal="center" vertical="center" wrapText="1"/>
    </xf>
    <xf numFmtId="0" fontId="24" fillId="34" borderId="5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165" fontId="1" fillId="0" borderId="0" xfId="0" applyNumberFormat="1" applyFont="1" applyFill="1" applyBorder="1" applyAlignment="1" applyProtection="1">
      <alignment horizontal="left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13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/>
    </xf>
    <xf numFmtId="164" fontId="54" fillId="40" borderId="24" xfId="0" applyNumberFormat="1" applyFont="1" applyFill="1" applyBorder="1" applyAlignment="1">
      <alignment horizontal="right" vertical="center" wrapText="1"/>
    </xf>
    <xf numFmtId="164" fontId="24" fillId="38" borderId="1" xfId="0" applyNumberFormat="1" applyFont="1" applyFill="1" applyBorder="1" applyAlignment="1" applyProtection="1">
      <alignment horizontal="right" vertical="center" wrapText="1"/>
    </xf>
    <xf numFmtId="164" fontId="14" fillId="38" borderId="1" xfId="0" applyNumberFormat="1" applyFont="1" applyFill="1" applyBorder="1" applyAlignment="1" applyProtection="1">
      <alignment horizontal="right" vertical="center" wrapText="1"/>
    </xf>
    <xf numFmtId="164" fontId="10" fillId="38" borderId="1" xfId="0" applyNumberFormat="1" applyFont="1" applyFill="1" applyBorder="1" applyAlignment="1" applyProtection="1">
      <alignment horizontal="right" vertical="center" wrapText="1"/>
    </xf>
    <xf numFmtId="164" fontId="14" fillId="38" borderId="2" xfId="0" applyNumberFormat="1" applyFont="1" applyFill="1" applyBorder="1" applyAlignment="1" applyProtection="1">
      <alignment horizontal="right" vertical="center" wrapText="1"/>
    </xf>
    <xf numFmtId="164" fontId="10" fillId="39" borderId="1" xfId="0" applyNumberFormat="1" applyFont="1" applyFill="1" applyBorder="1" applyAlignment="1">
      <alignment horizontal="right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tabSelected="1" view="pageBreakPreview" zoomScale="75" zoomScaleSheetLayoutView="75" workbookViewId="0">
      <pane xSplit="4" ySplit="9" topLeftCell="E220" activePane="bottomRight" state="frozen"/>
      <selection pane="topRight" activeCell="D1" sqref="D1"/>
      <selection pane="bottomLeft" activeCell="A10" sqref="A10"/>
      <selection pane="bottomRight" activeCell="J225" sqref="J225:P225"/>
    </sheetView>
  </sheetViews>
  <sheetFormatPr defaultRowHeight="13.2" x14ac:dyDescent="0.25"/>
  <cols>
    <col min="1" max="1" width="25.109375" style="30" customWidth="1"/>
    <col min="2" max="2" width="4.109375" customWidth="1"/>
    <col min="3" max="3" width="7" customWidth="1"/>
    <col min="4" max="4" width="12.44140625" style="19" customWidth="1"/>
    <col min="5" max="5" width="13.6640625" customWidth="1"/>
    <col min="6" max="6" width="13.88671875" style="50" customWidth="1"/>
    <col min="7" max="7" width="13.88671875" customWidth="1"/>
    <col min="8" max="8" width="14.109375" customWidth="1"/>
    <col min="9" max="9" width="12.6640625" style="45" customWidth="1"/>
    <col min="10" max="10" width="13" style="50" customWidth="1"/>
    <col min="11" max="11" width="12.109375" customWidth="1"/>
    <col min="12" max="12" width="9.6640625" customWidth="1"/>
    <col min="13" max="13" width="14.109375" customWidth="1"/>
    <col min="14" max="14" width="14" customWidth="1"/>
    <col min="15" max="15" width="14.109375" customWidth="1"/>
    <col min="16" max="16" width="13.44140625" customWidth="1"/>
  </cols>
  <sheetData>
    <row r="1" spans="1:16" ht="15.6" x14ac:dyDescent="0.25">
      <c r="A1" s="20"/>
      <c r="B1" s="9"/>
      <c r="C1" s="9"/>
      <c r="D1" s="13"/>
      <c r="E1" s="9"/>
      <c r="F1" s="46"/>
      <c r="G1" s="9"/>
      <c r="H1" s="9"/>
      <c r="I1" s="41"/>
      <c r="J1" s="46"/>
      <c r="K1" s="9"/>
      <c r="L1" s="9"/>
      <c r="M1" s="9"/>
      <c r="N1" s="9"/>
      <c r="O1" s="9"/>
      <c r="P1" s="9"/>
    </row>
    <row r="2" spans="1:16" ht="18" x14ac:dyDescent="0.25">
      <c r="A2" s="21"/>
      <c r="B2" s="10"/>
      <c r="C2" s="10"/>
      <c r="D2" s="81" t="s">
        <v>501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10"/>
      <c r="P2" s="10"/>
    </row>
    <row r="3" spans="1:16" ht="18" x14ac:dyDescent="0.25">
      <c r="A3" s="22"/>
      <c r="B3" s="11"/>
      <c r="C3" s="11"/>
      <c r="D3" s="14"/>
      <c r="E3" s="11"/>
      <c r="F3" s="47"/>
      <c r="G3" s="82" t="s">
        <v>414</v>
      </c>
      <c r="H3" s="82"/>
      <c r="I3" s="82"/>
      <c r="J3" s="82"/>
      <c r="K3" s="82"/>
      <c r="L3" s="12"/>
      <c r="M3" s="11"/>
      <c r="N3" s="11"/>
      <c r="O3" s="11"/>
      <c r="P3" s="11"/>
    </row>
    <row r="4" spans="1:16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x14ac:dyDescent="0.25">
      <c r="A5" s="23"/>
      <c r="B5" s="8"/>
      <c r="C5" s="8"/>
      <c r="D5" s="15"/>
      <c r="E5" s="8"/>
      <c r="F5" s="48"/>
      <c r="G5" s="8"/>
      <c r="H5" s="8"/>
      <c r="I5" s="42"/>
      <c r="J5" s="48"/>
      <c r="K5" s="8"/>
      <c r="L5" s="8"/>
      <c r="M5" s="8"/>
      <c r="N5" s="8"/>
      <c r="O5" s="8"/>
      <c r="P5" s="8" t="s">
        <v>406</v>
      </c>
    </row>
    <row r="6" spans="1:16" x14ac:dyDescent="0.25">
      <c r="A6" s="88" t="s">
        <v>1</v>
      </c>
      <c r="B6" s="102" t="s">
        <v>2</v>
      </c>
      <c r="C6" s="103"/>
      <c r="D6" s="104"/>
      <c r="E6" s="91" t="s">
        <v>3</v>
      </c>
      <c r="F6" s="92"/>
      <c r="G6" s="92"/>
      <c r="H6" s="93"/>
      <c r="I6" s="91" t="s">
        <v>4</v>
      </c>
      <c r="J6" s="92"/>
      <c r="K6" s="92"/>
      <c r="L6" s="93"/>
      <c r="M6" s="91" t="s">
        <v>5</v>
      </c>
      <c r="N6" s="92"/>
      <c r="O6" s="92"/>
      <c r="P6" s="92"/>
    </row>
    <row r="7" spans="1:16" ht="12.75" customHeight="1" x14ac:dyDescent="0.25">
      <c r="A7" s="89"/>
      <c r="B7" s="105"/>
      <c r="C7" s="106"/>
      <c r="D7" s="107"/>
      <c r="E7" s="94" t="s">
        <v>408</v>
      </c>
      <c r="F7" s="96" t="s">
        <v>415</v>
      </c>
      <c r="G7" s="83" t="s">
        <v>416</v>
      </c>
      <c r="H7" s="100" t="s">
        <v>405</v>
      </c>
      <c r="I7" s="96" t="s">
        <v>404</v>
      </c>
      <c r="J7" s="96" t="s">
        <v>415</v>
      </c>
      <c r="K7" s="83" t="s">
        <v>416</v>
      </c>
      <c r="L7" s="100" t="s">
        <v>405</v>
      </c>
      <c r="M7" s="83" t="s">
        <v>408</v>
      </c>
      <c r="N7" s="83" t="s">
        <v>415</v>
      </c>
      <c r="O7" s="83" t="s">
        <v>416</v>
      </c>
      <c r="P7" s="85" t="s">
        <v>405</v>
      </c>
    </row>
    <row r="8" spans="1:16" ht="82.2" customHeight="1" x14ac:dyDescent="0.25">
      <c r="A8" s="90"/>
      <c r="B8" s="108"/>
      <c r="C8" s="109"/>
      <c r="D8" s="110"/>
      <c r="E8" s="95"/>
      <c r="F8" s="97"/>
      <c r="G8" s="84"/>
      <c r="H8" s="101"/>
      <c r="I8" s="97"/>
      <c r="J8" s="97"/>
      <c r="K8" s="84"/>
      <c r="L8" s="101"/>
      <c r="M8" s="84"/>
      <c r="N8" s="84"/>
      <c r="O8" s="84"/>
      <c r="P8" s="86"/>
    </row>
    <row r="9" spans="1:16" x14ac:dyDescent="0.25">
      <c r="A9" s="24" t="s">
        <v>6</v>
      </c>
      <c r="B9" s="98" t="s">
        <v>7</v>
      </c>
      <c r="C9" s="99"/>
      <c r="D9" s="99"/>
      <c r="E9" s="77">
        <v>3</v>
      </c>
      <c r="F9" s="78">
        <v>4</v>
      </c>
      <c r="G9" s="79">
        <v>5</v>
      </c>
      <c r="H9" s="79">
        <v>6</v>
      </c>
      <c r="I9" s="78">
        <v>7</v>
      </c>
      <c r="J9" s="78">
        <v>8</v>
      </c>
      <c r="K9" s="79">
        <v>9</v>
      </c>
      <c r="L9" s="79">
        <v>10</v>
      </c>
      <c r="M9" s="79">
        <v>11</v>
      </c>
      <c r="N9" s="79">
        <v>12</v>
      </c>
      <c r="O9" s="80">
        <v>13</v>
      </c>
      <c r="P9" s="77">
        <v>14</v>
      </c>
    </row>
    <row r="10" spans="1:16" x14ac:dyDescent="0.25">
      <c r="A10" s="25" t="s">
        <v>8</v>
      </c>
      <c r="B10" s="1" t="s">
        <v>0</v>
      </c>
      <c r="C10" s="1"/>
      <c r="D10" s="16" t="s">
        <v>0</v>
      </c>
      <c r="E10" s="3" t="s">
        <v>9</v>
      </c>
      <c r="F10" s="49" t="s">
        <v>9</v>
      </c>
      <c r="G10" s="31" t="s">
        <v>9</v>
      </c>
      <c r="H10" s="31" t="s">
        <v>9</v>
      </c>
      <c r="I10" s="40" t="s">
        <v>9</v>
      </c>
      <c r="J10" s="40" t="s">
        <v>9</v>
      </c>
      <c r="K10" s="31" t="s">
        <v>9</v>
      </c>
      <c r="L10" s="32" t="s">
        <v>9</v>
      </c>
      <c r="M10" s="32" t="s">
        <v>9</v>
      </c>
      <c r="N10" s="32" t="s">
        <v>9</v>
      </c>
      <c r="O10" s="33"/>
      <c r="P10" s="5" t="s">
        <v>9</v>
      </c>
    </row>
    <row r="11" spans="1:16" ht="17.399999999999999" customHeight="1" x14ac:dyDescent="0.25">
      <c r="A11" s="25" t="s">
        <v>10</v>
      </c>
      <c r="B11" s="1" t="s">
        <v>0</v>
      </c>
      <c r="C11" s="1"/>
      <c r="D11" s="16" t="s">
        <v>11</v>
      </c>
      <c r="E11" s="38">
        <v>94763896</v>
      </c>
      <c r="F11" s="40">
        <f>F12+F20+F28+F34+F53</f>
        <v>72229144</v>
      </c>
      <c r="G11" s="40">
        <f>G12+G20+G28+G34+G53</f>
        <v>71910361.850000009</v>
      </c>
      <c r="H11" s="31">
        <f>G11/F11%</f>
        <v>99.558651629597065</v>
      </c>
      <c r="I11" s="43">
        <v>56000</v>
      </c>
      <c r="J11" s="40">
        <v>42000</v>
      </c>
      <c r="K11" s="38">
        <v>27705.8</v>
      </c>
      <c r="L11" s="31">
        <f>K11/J11%</f>
        <v>65.966190476190476</v>
      </c>
      <c r="M11" s="31">
        <f>E11+I11</f>
        <v>94819896</v>
      </c>
      <c r="N11" s="31">
        <f>F11+J11</f>
        <v>72271144</v>
      </c>
      <c r="O11" s="34">
        <f>G11+K11</f>
        <v>71938067.650000006</v>
      </c>
      <c r="P11" s="4">
        <f>O11/N11%</f>
        <v>99.539129545258078</v>
      </c>
    </row>
    <row r="12" spans="1:16" ht="45.6" x14ac:dyDescent="0.25">
      <c r="A12" s="26" t="s">
        <v>12</v>
      </c>
      <c r="B12" s="1" t="s">
        <v>0</v>
      </c>
      <c r="C12" s="1"/>
      <c r="D12" s="16" t="s">
        <v>13</v>
      </c>
      <c r="E12" s="38">
        <v>49638216</v>
      </c>
      <c r="F12" s="40">
        <f>F13+F18</f>
        <v>39422019</v>
      </c>
      <c r="G12" s="40">
        <f>G13+G18</f>
        <v>35074433.300000004</v>
      </c>
      <c r="H12" s="31">
        <f t="shared" ref="H12:H77" si="0">G12/F12%</f>
        <v>88.971681790321298</v>
      </c>
      <c r="I12" s="43"/>
      <c r="J12" s="40">
        <v>0</v>
      </c>
      <c r="K12" s="38"/>
      <c r="L12" s="31">
        <v>0</v>
      </c>
      <c r="M12" s="31">
        <f>E12+I12</f>
        <v>49638216</v>
      </c>
      <c r="N12" s="31">
        <f t="shared" ref="N12:N77" si="1">F12+J12</f>
        <v>39422019</v>
      </c>
      <c r="O12" s="34">
        <f t="shared" ref="O12:O77" si="2">G12+K12</f>
        <v>35074433.300000004</v>
      </c>
      <c r="P12" s="4">
        <f t="shared" ref="P12:P77" si="3">O12/N12%</f>
        <v>88.971681790321298</v>
      </c>
    </row>
    <row r="13" spans="1:16" ht="30.6" customHeight="1" x14ac:dyDescent="0.25">
      <c r="A13" s="27" t="s">
        <v>14</v>
      </c>
      <c r="B13" s="6" t="s">
        <v>0</v>
      </c>
      <c r="C13" s="6"/>
      <c r="D13" s="17" t="s">
        <v>15</v>
      </c>
      <c r="E13" s="38">
        <v>49637216</v>
      </c>
      <c r="F13" s="40">
        <f>F14+F15+F16+F17</f>
        <v>39421219</v>
      </c>
      <c r="G13" s="40">
        <f>G14+G15+G16+G17</f>
        <v>35073335.300000004</v>
      </c>
      <c r="H13" s="31">
        <f t="shared" si="0"/>
        <v>88.970702047544506</v>
      </c>
      <c r="I13" s="43"/>
      <c r="J13" s="40">
        <v>0</v>
      </c>
      <c r="K13" s="38"/>
      <c r="L13" s="31">
        <v>0</v>
      </c>
      <c r="M13" s="31">
        <f t="shared" ref="M13:M77" si="4">E13+I13</f>
        <v>49637216</v>
      </c>
      <c r="N13" s="31">
        <f t="shared" si="1"/>
        <v>39421219</v>
      </c>
      <c r="O13" s="34">
        <f t="shared" si="2"/>
        <v>35073335.300000004</v>
      </c>
      <c r="P13" s="4">
        <f t="shared" si="3"/>
        <v>88.970702047544506</v>
      </c>
    </row>
    <row r="14" spans="1:16" ht="66.599999999999994" customHeight="1" x14ac:dyDescent="0.25">
      <c r="A14" s="28" t="s">
        <v>16</v>
      </c>
      <c r="B14" s="2" t="s">
        <v>0</v>
      </c>
      <c r="C14" s="2"/>
      <c r="D14" s="18" t="s">
        <v>17</v>
      </c>
      <c r="E14" s="38">
        <v>45807216</v>
      </c>
      <c r="F14" s="40">
        <v>36548759</v>
      </c>
      <c r="G14" s="38">
        <v>32171844.600000001</v>
      </c>
      <c r="H14" s="31">
        <f t="shared" si="0"/>
        <v>88.024451391085535</v>
      </c>
      <c r="I14" s="43"/>
      <c r="J14" s="40">
        <v>0</v>
      </c>
      <c r="K14" s="38"/>
      <c r="L14" s="31">
        <v>0</v>
      </c>
      <c r="M14" s="31">
        <f t="shared" si="4"/>
        <v>45807216</v>
      </c>
      <c r="N14" s="31">
        <f t="shared" si="1"/>
        <v>36548759</v>
      </c>
      <c r="O14" s="34">
        <f t="shared" si="2"/>
        <v>32171844.600000001</v>
      </c>
      <c r="P14" s="4">
        <f t="shared" si="3"/>
        <v>88.024451391085535</v>
      </c>
    </row>
    <row r="15" spans="1:16" ht="110.4" customHeight="1" x14ac:dyDescent="0.25">
      <c r="A15" s="28" t="s">
        <v>18</v>
      </c>
      <c r="B15" s="2" t="s">
        <v>0</v>
      </c>
      <c r="C15" s="2"/>
      <c r="D15" s="18" t="s">
        <v>19</v>
      </c>
      <c r="E15" s="38">
        <v>3100000</v>
      </c>
      <c r="F15" s="40">
        <v>2281060</v>
      </c>
      <c r="G15" s="38">
        <v>2280586.64</v>
      </c>
      <c r="H15" s="31">
        <f t="shared" si="0"/>
        <v>99.97924824423734</v>
      </c>
      <c r="I15" s="43"/>
      <c r="J15" s="40">
        <v>0</v>
      </c>
      <c r="K15" s="38"/>
      <c r="L15" s="31">
        <v>0</v>
      </c>
      <c r="M15" s="31">
        <f t="shared" si="4"/>
        <v>3100000</v>
      </c>
      <c r="N15" s="31">
        <f t="shared" si="1"/>
        <v>2281060</v>
      </c>
      <c r="O15" s="34">
        <f t="shared" si="2"/>
        <v>2280586.64</v>
      </c>
      <c r="P15" s="4">
        <f t="shared" si="3"/>
        <v>99.97924824423734</v>
      </c>
    </row>
    <row r="16" spans="1:16" ht="67.8" customHeight="1" x14ac:dyDescent="0.25">
      <c r="A16" s="28" t="s">
        <v>20</v>
      </c>
      <c r="B16" s="2" t="s">
        <v>0</v>
      </c>
      <c r="C16" s="2"/>
      <c r="D16" s="18" t="s">
        <v>21</v>
      </c>
      <c r="E16" s="38">
        <v>230000</v>
      </c>
      <c r="F16" s="40">
        <v>216500</v>
      </c>
      <c r="G16" s="38">
        <v>367341.21</v>
      </c>
      <c r="H16" s="31">
        <f t="shared" si="0"/>
        <v>169.67261431870671</v>
      </c>
      <c r="I16" s="43"/>
      <c r="J16" s="40">
        <v>0</v>
      </c>
      <c r="K16" s="38"/>
      <c r="L16" s="31">
        <v>0</v>
      </c>
      <c r="M16" s="31">
        <f t="shared" si="4"/>
        <v>230000</v>
      </c>
      <c r="N16" s="31">
        <f t="shared" si="1"/>
        <v>216500</v>
      </c>
      <c r="O16" s="34">
        <f t="shared" si="2"/>
        <v>367341.21</v>
      </c>
      <c r="P16" s="4">
        <f t="shared" si="3"/>
        <v>169.67261431870671</v>
      </c>
    </row>
    <row r="17" spans="1:16" ht="51.6" customHeight="1" x14ac:dyDescent="0.25">
      <c r="A17" s="28" t="s">
        <v>22</v>
      </c>
      <c r="B17" s="2" t="s">
        <v>0</v>
      </c>
      <c r="C17" s="2"/>
      <c r="D17" s="18" t="s">
        <v>23</v>
      </c>
      <c r="E17" s="38">
        <v>500000</v>
      </c>
      <c r="F17" s="40">
        <v>374900</v>
      </c>
      <c r="G17" s="38">
        <v>253562.85</v>
      </c>
      <c r="H17" s="31">
        <f t="shared" si="0"/>
        <v>67.634795945585495</v>
      </c>
      <c r="I17" s="43"/>
      <c r="J17" s="40">
        <v>0</v>
      </c>
      <c r="K17" s="38"/>
      <c r="L17" s="31">
        <v>0</v>
      </c>
      <c r="M17" s="31">
        <f t="shared" si="4"/>
        <v>500000</v>
      </c>
      <c r="N17" s="31">
        <f t="shared" si="1"/>
        <v>374900</v>
      </c>
      <c r="O17" s="34">
        <f t="shared" si="2"/>
        <v>253562.85</v>
      </c>
      <c r="P17" s="4">
        <f t="shared" si="3"/>
        <v>67.634795945585495</v>
      </c>
    </row>
    <row r="18" spans="1:16" ht="28.8" customHeight="1" x14ac:dyDescent="0.25">
      <c r="A18" s="27" t="s">
        <v>24</v>
      </c>
      <c r="B18" s="6" t="s">
        <v>0</v>
      </c>
      <c r="C18" s="6"/>
      <c r="D18" s="17" t="s">
        <v>25</v>
      </c>
      <c r="E18" s="38">
        <v>1000</v>
      </c>
      <c r="F18" s="40">
        <f>F19</f>
        <v>800</v>
      </c>
      <c r="G18" s="40">
        <f>G19</f>
        <v>1098</v>
      </c>
      <c r="H18" s="31">
        <f t="shared" si="0"/>
        <v>137.25</v>
      </c>
      <c r="I18" s="43"/>
      <c r="J18" s="40">
        <v>0</v>
      </c>
      <c r="K18" s="38"/>
      <c r="L18" s="31">
        <v>0</v>
      </c>
      <c r="M18" s="31">
        <f t="shared" si="4"/>
        <v>1000</v>
      </c>
      <c r="N18" s="31">
        <f t="shared" si="1"/>
        <v>800</v>
      </c>
      <c r="O18" s="34">
        <f t="shared" si="2"/>
        <v>1098</v>
      </c>
      <c r="P18" s="4">
        <f t="shared" si="3"/>
        <v>137.25</v>
      </c>
    </row>
    <row r="19" spans="1:16" ht="41.4" customHeight="1" x14ac:dyDescent="0.25">
      <c r="A19" s="28" t="s">
        <v>26</v>
      </c>
      <c r="B19" s="2" t="s">
        <v>0</v>
      </c>
      <c r="C19" s="2"/>
      <c r="D19" s="18" t="s">
        <v>27</v>
      </c>
      <c r="E19" s="38">
        <v>1000</v>
      </c>
      <c r="F19" s="40">
        <v>800</v>
      </c>
      <c r="G19" s="38">
        <v>1098</v>
      </c>
      <c r="H19" s="31">
        <f t="shared" si="0"/>
        <v>137.25</v>
      </c>
      <c r="I19" s="43"/>
      <c r="J19" s="40">
        <v>0</v>
      </c>
      <c r="K19" s="38"/>
      <c r="L19" s="31">
        <v>0</v>
      </c>
      <c r="M19" s="31">
        <f t="shared" si="4"/>
        <v>1000</v>
      </c>
      <c r="N19" s="31">
        <f t="shared" si="1"/>
        <v>800</v>
      </c>
      <c r="O19" s="34">
        <f t="shared" si="2"/>
        <v>1098</v>
      </c>
      <c r="P19" s="4">
        <f t="shared" si="3"/>
        <v>137.25</v>
      </c>
    </row>
    <row r="20" spans="1:16" ht="40.799999999999997" customHeight="1" x14ac:dyDescent="0.25">
      <c r="A20" s="26" t="s">
        <v>28</v>
      </c>
      <c r="B20" s="1" t="s">
        <v>0</v>
      </c>
      <c r="C20" s="1"/>
      <c r="D20" s="16" t="s">
        <v>29</v>
      </c>
      <c r="E20" s="38">
        <v>14004500</v>
      </c>
      <c r="F20" s="40">
        <f>F21+F24</f>
        <v>10508375</v>
      </c>
      <c r="G20" s="40">
        <f>G21+G24</f>
        <v>13732839.93</v>
      </c>
      <c r="H20" s="31">
        <f t="shared" si="0"/>
        <v>130.68471509629225</v>
      </c>
      <c r="I20" s="43"/>
      <c r="J20" s="40">
        <v>0</v>
      </c>
      <c r="K20" s="38"/>
      <c r="L20" s="31">
        <v>0</v>
      </c>
      <c r="M20" s="31">
        <f t="shared" si="4"/>
        <v>14004500</v>
      </c>
      <c r="N20" s="31">
        <f t="shared" si="1"/>
        <v>10508375</v>
      </c>
      <c r="O20" s="34">
        <f t="shared" si="2"/>
        <v>13732839.93</v>
      </c>
      <c r="P20" s="4">
        <f t="shared" si="3"/>
        <v>130.68471509629225</v>
      </c>
    </row>
    <row r="21" spans="1:16" ht="24" x14ac:dyDescent="0.25">
      <c r="A21" s="27" t="s">
        <v>30</v>
      </c>
      <c r="B21" s="6" t="s">
        <v>0</v>
      </c>
      <c r="C21" s="6"/>
      <c r="D21" s="17" t="s">
        <v>31</v>
      </c>
      <c r="E21" s="38">
        <v>14000000</v>
      </c>
      <c r="F21" s="40">
        <f>F22+F23</f>
        <v>10505000</v>
      </c>
      <c r="G21" s="40">
        <f>G22+G23</f>
        <v>13492113.449999999</v>
      </c>
      <c r="H21" s="31">
        <f t="shared" si="0"/>
        <v>128.43515897191813</v>
      </c>
      <c r="I21" s="43"/>
      <c r="J21" s="40">
        <v>0</v>
      </c>
      <c r="K21" s="38"/>
      <c r="L21" s="31">
        <v>0</v>
      </c>
      <c r="M21" s="31">
        <f t="shared" si="4"/>
        <v>14000000</v>
      </c>
      <c r="N21" s="31">
        <f t="shared" si="1"/>
        <v>10505000</v>
      </c>
      <c r="O21" s="34">
        <f t="shared" si="2"/>
        <v>13492113.449999999</v>
      </c>
      <c r="P21" s="4">
        <f t="shared" si="3"/>
        <v>128.43515897191813</v>
      </c>
    </row>
    <row r="22" spans="1:16" ht="60" x14ac:dyDescent="0.25">
      <c r="A22" s="28" t="s">
        <v>32</v>
      </c>
      <c r="B22" s="2" t="s">
        <v>0</v>
      </c>
      <c r="C22" s="2"/>
      <c r="D22" s="18" t="s">
        <v>33</v>
      </c>
      <c r="E22" s="38">
        <v>6500000</v>
      </c>
      <c r="F22" s="40">
        <v>4880000</v>
      </c>
      <c r="G22" s="38">
        <v>5571928.0199999996</v>
      </c>
      <c r="H22" s="31">
        <f t="shared" si="0"/>
        <v>114.17885286885245</v>
      </c>
      <c r="I22" s="43"/>
      <c r="J22" s="40">
        <v>0</v>
      </c>
      <c r="K22" s="38"/>
      <c r="L22" s="31">
        <v>0</v>
      </c>
      <c r="M22" s="31">
        <f t="shared" si="4"/>
        <v>6500000</v>
      </c>
      <c r="N22" s="31">
        <f t="shared" si="1"/>
        <v>4880000</v>
      </c>
      <c r="O22" s="34">
        <f t="shared" si="2"/>
        <v>5571928.0199999996</v>
      </c>
      <c r="P22" s="4">
        <f t="shared" si="3"/>
        <v>114.17885286885245</v>
      </c>
    </row>
    <row r="23" spans="1:16" ht="93" customHeight="1" x14ac:dyDescent="0.25">
      <c r="A23" s="28" t="s">
        <v>34</v>
      </c>
      <c r="B23" s="2" t="s">
        <v>0</v>
      </c>
      <c r="C23" s="2"/>
      <c r="D23" s="18" t="s">
        <v>35</v>
      </c>
      <c r="E23" s="38">
        <v>7500000</v>
      </c>
      <c r="F23" s="40">
        <v>5625000</v>
      </c>
      <c r="G23" s="38">
        <v>7920185.4299999997</v>
      </c>
      <c r="H23" s="31">
        <f t="shared" si="0"/>
        <v>140.80329653333334</v>
      </c>
      <c r="I23" s="43"/>
      <c r="J23" s="40">
        <v>0</v>
      </c>
      <c r="K23" s="38"/>
      <c r="L23" s="31">
        <v>0</v>
      </c>
      <c r="M23" s="31">
        <f t="shared" si="4"/>
        <v>7500000</v>
      </c>
      <c r="N23" s="31">
        <f t="shared" si="1"/>
        <v>5625000</v>
      </c>
      <c r="O23" s="34">
        <f t="shared" si="2"/>
        <v>7920185.4299999997</v>
      </c>
      <c r="P23" s="4">
        <f t="shared" si="3"/>
        <v>140.80329653333334</v>
      </c>
    </row>
    <row r="24" spans="1:16" ht="31.2" customHeight="1" x14ac:dyDescent="0.25">
      <c r="A24" s="27" t="s">
        <v>36</v>
      </c>
      <c r="B24" s="6" t="s">
        <v>0</v>
      </c>
      <c r="C24" s="6"/>
      <c r="D24" s="17" t="s">
        <v>37</v>
      </c>
      <c r="E24" s="38">
        <v>4500</v>
      </c>
      <c r="F24" s="40">
        <f>F25+F26+F27</f>
        <v>3375</v>
      </c>
      <c r="G24" s="40">
        <f>G25+G26+G27</f>
        <v>240726.48</v>
      </c>
      <c r="H24" s="31">
        <f t="shared" si="0"/>
        <v>7132.6364444444444</v>
      </c>
      <c r="I24" s="43"/>
      <c r="J24" s="40">
        <v>0</v>
      </c>
      <c r="K24" s="38"/>
      <c r="L24" s="31">
        <v>0</v>
      </c>
      <c r="M24" s="31">
        <f t="shared" si="4"/>
        <v>4500</v>
      </c>
      <c r="N24" s="31">
        <f t="shared" si="1"/>
        <v>3375</v>
      </c>
      <c r="O24" s="34">
        <f t="shared" si="2"/>
        <v>240726.48</v>
      </c>
      <c r="P24" s="4">
        <f t="shared" si="3"/>
        <v>7132.6364444444444</v>
      </c>
    </row>
    <row r="25" spans="1:16" ht="54.6" customHeight="1" x14ac:dyDescent="0.25">
      <c r="A25" s="28" t="s">
        <v>38</v>
      </c>
      <c r="B25" s="2" t="s">
        <v>0</v>
      </c>
      <c r="C25" s="2"/>
      <c r="D25" s="18" t="s">
        <v>39</v>
      </c>
      <c r="E25" s="38">
        <v>3500</v>
      </c>
      <c r="F25" s="40">
        <v>2625</v>
      </c>
      <c r="G25" s="38">
        <v>2561.48</v>
      </c>
      <c r="H25" s="31">
        <f t="shared" si="0"/>
        <v>97.580190476190481</v>
      </c>
      <c r="I25" s="43"/>
      <c r="J25" s="40">
        <v>0</v>
      </c>
      <c r="K25" s="38"/>
      <c r="L25" s="31">
        <v>0</v>
      </c>
      <c r="M25" s="31">
        <f t="shared" si="4"/>
        <v>3500</v>
      </c>
      <c r="N25" s="31">
        <f t="shared" si="1"/>
        <v>2625</v>
      </c>
      <c r="O25" s="34">
        <f t="shared" si="2"/>
        <v>2561.48</v>
      </c>
      <c r="P25" s="4">
        <f t="shared" si="3"/>
        <v>97.580190476190481</v>
      </c>
    </row>
    <row r="26" spans="1:16" ht="55.2" customHeight="1" x14ac:dyDescent="0.25">
      <c r="A26" s="28" t="s">
        <v>40</v>
      </c>
      <c r="B26" s="2" t="s">
        <v>0</v>
      </c>
      <c r="C26" s="2"/>
      <c r="D26" s="18" t="s">
        <v>41</v>
      </c>
      <c r="E26" s="38">
        <v>1000</v>
      </c>
      <c r="F26" s="40">
        <v>750</v>
      </c>
      <c r="G26" s="38"/>
      <c r="H26" s="31">
        <v>0</v>
      </c>
      <c r="I26" s="43"/>
      <c r="J26" s="40">
        <v>0</v>
      </c>
      <c r="K26" s="38"/>
      <c r="L26" s="31">
        <v>0</v>
      </c>
      <c r="M26" s="31">
        <f t="shared" si="4"/>
        <v>1000</v>
      </c>
      <c r="N26" s="31">
        <f t="shared" si="1"/>
        <v>750</v>
      </c>
      <c r="O26" s="34">
        <f t="shared" si="2"/>
        <v>0</v>
      </c>
      <c r="P26" s="4">
        <v>0</v>
      </c>
    </row>
    <row r="27" spans="1:16" ht="48" customHeight="1" x14ac:dyDescent="0.25">
      <c r="A27" s="28" t="s">
        <v>42</v>
      </c>
      <c r="B27" s="2" t="s">
        <v>0</v>
      </c>
      <c r="C27" s="2"/>
      <c r="D27" s="18" t="s">
        <v>43</v>
      </c>
      <c r="E27" s="38"/>
      <c r="F27" s="40">
        <v>0</v>
      </c>
      <c r="G27" s="38">
        <v>238165</v>
      </c>
      <c r="H27" s="31">
        <v>0</v>
      </c>
      <c r="I27" s="43"/>
      <c r="J27" s="40">
        <v>0</v>
      </c>
      <c r="K27" s="38"/>
      <c r="L27" s="31">
        <v>0</v>
      </c>
      <c r="M27" s="31">
        <f t="shared" si="4"/>
        <v>0</v>
      </c>
      <c r="N27" s="31">
        <f t="shared" si="1"/>
        <v>0</v>
      </c>
      <c r="O27" s="34">
        <f t="shared" si="2"/>
        <v>238165</v>
      </c>
      <c r="P27" s="4">
        <v>0</v>
      </c>
    </row>
    <row r="28" spans="1:16" ht="28.2" customHeight="1" x14ac:dyDescent="0.25">
      <c r="A28" s="26" t="s">
        <v>44</v>
      </c>
      <c r="B28" s="1" t="s">
        <v>0</v>
      </c>
      <c r="C28" s="1"/>
      <c r="D28" s="16" t="s">
        <v>45</v>
      </c>
      <c r="E28" s="38">
        <v>4670000</v>
      </c>
      <c r="F28" s="40">
        <f>F29+F31+F33</f>
        <v>2963000</v>
      </c>
      <c r="G28" s="40">
        <f>G29+G31+G33</f>
        <v>3136361.81</v>
      </c>
      <c r="H28" s="31">
        <f t="shared" si="0"/>
        <v>105.85088795140061</v>
      </c>
      <c r="I28" s="43"/>
      <c r="J28" s="40">
        <v>0</v>
      </c>
      <c r="K28" s="38"/>
      <c r="L28" s="31">
        <v>0</v>
      </c>
      <c r="M28" s="31">
        <f t="shared" si="4"/>
        <v>4670000</v>
      </c>
      <c r="N28" s="31">
        <f t="shared" si="1"/>
        <v>2963000</v>
      </c>
      <c r="O28" s="34">
        <f t="shared" si="2"/>
        <v>3136361.81</v>
      </c>
      <c r="P28" s="4">
        <f t="shared" si="3"/>
        <v>105.85088795140061</v>
      </c>
    </row>
    <row r="29" spans="1:16" ht="48" x14ac:dyDescent="0.25">
      <c r="A29" s="27" t="s">
        <v>46</v>
      </c>
      <c r="B29" s="6" t="s">
        <v>0</v>
      </c>
      <c r="C29" s="6"/>
      <c r="D29" s="17" t="s">
        <v>47</v>
      </c>
      <c r="E29" s="38">
        <v>600000</v>
      </c>
      <c r="F29" s="40">
        <f>F30</f>
        <v>368000</v>
      </c>
      <c r="G29" s="38">
        <f>G30</f>
        <v>515766.24</v>
      </c>
      <c r="H29" s="31">
        <v>0</v>
      </c>
      <c r="I29" s="43"/>
      <c r="J29" s="40">
        <v>0</v>
      </c>
      <c r="K29" s="38"/>
      <c r="L29" s="31">
        <v>0</v>
      </c>
      <c r="M29" s="31">
        <f t="shared" si="4"/>
        <v>600000</v>
      </c>
      <c r="N29" s="31">
        <f t="shared" si="1"/>
        <v>368000</v>
      </c>
      <c r="O29" s="34">
        <f t="shared" si="2"/>
        <v>515766.24</v>
      </c>
      <c r="P29" s="4">
        <v>0</v>
      </c>
    </row>
    <row r="30" spans="1:16" ht="22.2" customHeight="1" x14ac:dyDescent="0.25">
      <c r="A30" s="28" t="s">
        <v>48</v>
      </c>
      <c r="B30" s="2" t="s">
        <v>0</v>
      </c>
      <c r="C30" s="2"/>
      <c r="D30" s="18" t="s">
        <v>49</v>
      </c>
      <c r="E30" s="38">
        <v>600000</v>
      </c>
      <c r="F30" s="40">
        <v>368000</v>
      </c>
      <c r="G30" s="38">
        <v>515766.24</v>
      </c>
      <c r="H30" s="31">
        <v>0</v>
      </c>
      <c r="I30" s="43"/>
      <c r="J30" s="40">
        <v>0</v>
      </c>
      <c r="K30" s="38"/>
      <c r="L30" s="31">
        <v>0</v>
      </c>
      <c r="M30" s="31">
        <f t="shared" si="4"/>
        <v>600000</v>
      </c>
      <c r="N30" s="31">
        <f t="shared" si="1"/>
        <v>368000</v>
      </c>
      <c r="O30" s="34">
        <f t="shared" si="2"/>
        <v>515766.24</v>
      </c>
      <c r="P30" s="4">
        <v>0</v>
      </c>
    </row>
    <row r="31" spans="1:16" ht="48" x14ac:dyDescent="0.25">
      <c r="A31" s="27" t="s">
        <v>50</v>
      </c>
      <c r="B31" s="6" t="s">
        <v>0</v>
      </c>
      <c r="C31" s="6"/>
      <c r="D31" s="17" t="s">
        <v>51</v>
      </c>
      <c r="E31" s="38">
        <v>2700000</v>
      </c>
      <c r="F31" s="40">
        <f>F32</f>
        <v>1600000</v>
      </c>
      <c r="G31" s="38">
        <f>G32</f>
        <v>1819559.76</v>
      </c>
      <c r="H31" s="31">
        <v>0</v>
      </c>
      <c r="I31" s="43"/>
      <c r="J31" s="40">
        <v>0</v>
      </c>
      <c r="K31" s="38"/>
      <c r="L31" s="31">
        <v>0</v>
      </c>
      <c r="M31" s="31">
        <f t="shared" si="4"/>
        <v>2700000</v>
      </c>
      <c r="N31" s="31">
        <f t="shared" si="1"/>
        <v>1600000</v>
      </c>
      <c r="O31" s="34">
        <f t="shared" si="2"/>
        <v>1819559.76</v>
      </c>
      <c r="P31" s="4">
        <v>0</v>
      </c>
    </row>
    <row r="32" spans="1:16" ht="18.600000000000001" customHeight="1" x14ac:dyDescent="0.25">
      <c r="A32" s="28" t="s">
        <v>48</v>
      </c>
      <c r="B32" s="2" t="s">
        <v>0</v>
      </c>
      <c r="C32" s="2"/>
      <c r="D32" s="18" t="s">
        <v>52</v>
      </c>
      <c r="E32" s="38">
        <v>2700000</v>
      </c>
      <c r="F32" s="40">
        <v>1600000</v>
      </c>
      <c r="G32" s="38">
        <v>1819559.76</v>
      </c>
      <c r="H32" s="31">
        <v>0</v>
      </c>
      <c r="I32" s="43"/>
      <c r="J32" s="40">
        <v>0</v>
      </c>
      <c r="K32" s="38"/>
      <c r="L32" s="31">
        <v>0</v>
      </c>
      <c r="M32" s="31">
        <f t="shared" si="4"/>
        <v>2700000</v>
      </c>
      <c r="N32" s="31">
        <f t="shared" si="1"/>
        <v>1600000</v>
      </c>
      <c r="O32" s="34">
        <f t="shared" si="2"/>
        <v>1819559.76</v>
      </c>
      <c r="P32" s="4">
        <v>0</v>
      </c>
    </row>
    <row r="33" spans="1:16" ht="48" x14ac:dyDescent="0.25">
      <c r="A33" s="27" t="s">
        <v>53</v>
      </c>
      <c r="B33" s="6" t="s">
        <v>0</v>
      </c>
      <c r="C33" s="6"/>
      <c r="D33" s="17" t="s">
        <v>54</v>
      </c>
      <c r="E33" s="38">
        <v>1370000</v>
      </c>
      <c r="F33" s="40">
        <v>995000</v>
      </c>
      <c r="G33" s="38">
        <v>801035.81</v>
      </c>
      <c r="H33" s="31">
        <f t="shared" si="0"/>
        <v>80.506111557788955</v>
      </c>
      <c r="I33" s="43"/>
      <c r="J33" s="40">
        <v>0</v>
      </c>
      <c r="K33" s="38"/>
      <c r="L33" s="31">
        <v>0</v>
      </c>
      <c r="M33" s="31">
        <f t="shared" si="4"/>
        <v>1370000</v>
      </c>
      <c r="N33" s="31">
        <f t="shared" si="1"/>
        <v>995000</v>
      </c>
      <c r="O33" s="34">
        <f t="shared" si="2"/>
        <v>801035.81</v>
      </c>
      <c r="P33" s="4">
        <f t="shared" si="3"/>
        <v>80.506111557788955</v>
      </c>
    </row>
    <row r="34" spans="1:16" x14ac:dyDescent="0.25">
      <c r="A34" s="26" t="s">
        <v>55</v>
      </c>
      <c r="B34" s="1" t="s">
        <v>0</v>
      </c>
      <c r="C34" s="1"/>
      <c r="D34" s="16" t="s">
        <v>56</v>
      </c>
      <c r="E34" s="38">
        <v>26451180</v>
      </c>
      <c r="F34" s="40">
        <f>F35+F46+F49</f>
        <v>19335750</v>
      </c>
      <c r="G34" s="40">
        <f>G35+G46+G49</f>
        <v>19966726.809999999</v>
      </c>
      <c r="H34" s="31">
        <f t="shared" si="0"/>
        <v>103.26326524701653</v>
      </c>
      <c r="I34" s="43"/>
      <c r="J34" s="40">
        <v>0</v>
      </c>
      <c r="K34" s="38"/>
      <c r="L34" s="31">
        <v>0</v>
      </c>
      <c r="M34" s="31">
        <f t="shared" si="4"/>
        <v>26451180</v>
      </c>
      <c r="N34" s="31">
        <f t="shared" si="1"/>
        <v>19335750</v>
      </c>
      <c r="O34" s="34">
        <f t="shared" si="2"/>
        <v>19966726.809999999</v>
      </c>
      <c r="P34" s="4">
        <f t="shared" si="3"/>
        <v>103.26326524701653</v>
      </c>
    </row>
    <row r="35" spans="1:16" ht="13.8" x14ac:dyDescent="0.25">
      <c r="A35" s="27" t="s">
        <v>57</v>
      </c>
      <c r="B35" s="6" t="s">
        <v>0</v>
      </c>
      <c r="C35" s="6"/>
      <c r="D35" s="17" t="s">
        <v>58</v>
      </c>
      <c r="E35" s="38">
        <v>10140680</v>
      </c>
      <c r="F35" s="40">
        <f>F36+F37+F38+F39+F40+F41+F42+F43+F44+F45</f>
        <v>7252850</v>
      </c>
      <c r="G35" s="40">
        <f>G36+G37+G38+G39+G40+G41+G42+G43+G44+G45</f>
        <v>8754870.6500000004</v>
      </c>
      <c r="H35" s="31">
        <f t="shared" si="0"/>
        <v>120.70938527613283</v>
      </c>
      <c r="I35" s="43"/>
      <c r="J35" s="40">
        <v>0</v>
      </c>
      <c r="K35" s="38"/>
      <c r="L35" s="31">
        <v>0</v>
      </c>
      <c r="M35" s="31">
        <f t="shared" si="4"/>
        <v>10140680</v>
      </c>
      <c r="N35" s="31">
        <f t="shared" si="1"/>
        <v>7252850</v>
      </c>
      <c r="O35" s="34">
        <f t="shared" si="2"/>
        <v>8754870.6500000004</v>
      </c>
      <c r="P35" s="4">
        <f t="shared" si="3"/>
        <v>120.70938527613283</v>
      </c>
    </row>
    <row r="36" spans="1:16" ht="66.599999999999994" customHeight="1" x14ac:dyDescent="0.25">
      <c r="A36" s="28" t="s">
        <v>59</v>
      </c>
      <c r="B36" s="2" t="s">
        <v>0</v>
      </c>
      <c r="C36" s="2"/>
      <c r="D36" s="18" t="s">
        <v>60</v>
      </c>
      <c r="E36" s="38">
        <v>7600</v>
      </c>
      <c r="F36" s="40">
        <v>5650</v>
      </c>
      <c r="G36" s="38">
        <v>6430.41</v>
      </c>
      <c r="H36" s="31">
        <f t="shared" si="0"/>
        <v>113.81256637168141</v>
      </c>
      <c r="I36" s="43"/>
      <c r="J36" s="40">
        <v>0</v>
      </c>
      <c r="K36" s="38"/>
      <c r="L36" s="31">
        <v>0</v>
      </c>
      <c r="M36" s="31">
        <f t="shared" si="4"/>
        <v>7600</v>
      </c>
      <c r="N36" s="31">
        <f t="shared" si="1"/>
        <v>5650</v>
      </c>
      <c r="O36" s="34">
        <f t="shared" si="2"/>
        <v>6430.41</v>
      </c>
      <c r="P36" s="4">
        <f t="shared" si="3"/>
        <v>113.81256637168141</v>
      </c>
    </row>
    <row r="37" spans="1:16" ht="71.400000000000006" customHeight="1" x14ac:dyDescent="0.25">
      <c r="A37" s="28" t="s">
        <v>61</v>
      </c>
      <c r="B37" s="2" t="s">
        <v>0</v>
      </c>
      <c r="C37" s="2"/>
      <c r="D37" s="18" t="s">
        <v>62</v>
      </c>
      <c r="E37" s="38">
        <v>49890</v>
      </c>
      <c r="F37" s="40">
        <v>29370</v>
      </c>
      <c r="G37" s="38">
        <v>132038.41</v>
      </c>
      <c r="H37" s="31">
        <f t="shared" si="0"/>
        <v>449.56898195437526</v>
      </c>
      <c r="I37" s="43"/>
      <c r="J37" s="40">
        <v>0</v>
      </c>
      <c r="K37" s="38"/>
      <c r="L37" s="31">
        <v>0</v>
      </c>
      <c r="M37" s="31">
        <f t="shared" si="4"/>
        <v>49890</v>
      </c>
      <c r="N37" s="31">
        <f t="shared" si="1"/>
        <v>29370</v>
      </c>
      <c r="O37" s="34">
        <f t="shared" si="2"/>
        <v>132038.41</v>
      </c>
      <c r="P37" s="4">
        <f t="shared" si="3"/>
        <v>449.56898195437526</v>
      </c>
    </row>
    <row r="38" spans="1:16" ht="65.400000000000006" customHeight="1" x14ac:dyDescent="0.25">
      <c r="A38" s="28" t="s">
        <v>63</v>
      </c>
      <c r="B38" s="2" t="s">
        <v>0</v>
      </c>
      <c r="C38" s="2"/>
      <c r="D38" s="18" t="s">
        <v>64</v>
      </c>
      <c r="E38" s="38">
        <v>121580</v>
      </c>
      <c r="F38" s="40">
        <v>86570</v>
      </c>
      <c r="G38" s="38">
        <v>198102.7</v>
      </c>
      <c r="H38" s="31">
        <f t="shared" si="0"/>
        <v>228.83527780986486</v>
      </c>
      <c r="I38" s="43"/>
      <c r="J38" s="40">
        <v>0</v>
      </c>
      <c r="K38" s="38"/>
      <c r="L38" s="31">
        <v>0</v>
      </c>
      <c r="M38" s="31">
        <f t="shared" si="4"/>
        <v>121580</v>
      </c>
      <c r="N38" s="31">
        <f t="shared" si="1"/>
        <v>86570</v>
      </c>
      <c r="O38" s="34">
        <f t="shared" si="2"/>
        <v>198102.7</v>
      </c>
      <c r="P38" s="4">
        <f t="shared" si="3"/>
        <v>228.83527780986486</v>
      </c>
    </row>
    <row r="39" spans="1:16" ht="69" customHeight="1" x14ac:dyDescent="0.25">
      <c r="A39" s="28" t="s">
        <v>65</v>
      </c>
      <c r="B39" s="2" t="s">
        <v>0</v>
      </c>
      <c r="C39" s="2"/>
      <c r="D39" s="18" t="s">
        <v>66</v>
      </c>
      <c r="E39" s="38">
        <v>563400</v>
      </c>
      <c r="F39" s="40">
        <v>422550</v>
      </c>
      <c r="G39" s="38">
        <v>518437.86</v>
      </c>
      <c r="H39" s="31">
        <f t="shared" si="0"/>
        <v>122.69266595669151</v>
      </c>
      <c r="I39" s="43"/>
      <c r="J39" s="40">
        <v>0</v>
      </c>
      <c r="K39" s="38"/>
      <c r="L39" s="31">
        <v>0</v>
      </c>
      <c r="M39" s="31">
        <f t="shared" si="4"/>
        <v>563400</v>
      </c>
      <c r="N39" s="31">
        <f t="shared" si="1"/>
        <v>422550</v>
      </c>
      <c r="O39" s="34">
        <f t="shared" si="2"/>
        <v>518437.86</v>
      </c>
      <c r="P39" s="4">
        <f t="shared" si="3"/>
        <v>122.69266595669151</v>
      </c>
    </row>
    <row r="40" spans="1:16" ht="31.8" customHeight="1" x14ac:dyDescent="0.25">
      <c r="A40" s="28" t="s">
        <v>67</v>
      </c>
      <c r="B40" s="2" t="s">
        <v>0</v>
      </c>
      <c r="C40" s="2"/>
      <c r="D40" s="18" t="s">
        <v>68</v>
      </c>
      <c r="E40" s="38">
        <v>3435300</v>
      </c>
      <c r="F40" s="40">
        <v>2560200</v>
      </c>
      <c r="G40" s="38">
        <v>3633086.99</v>
      </c>
      <c r="H40" s="31">
        <f t="shared" si="0"/>
        <v>141.90637411139755</v>
      </c>
      <c r="I40" s="43"/>
      <c r="J40" s="40">
        <v>0</v>
      </c>
      <c r="K40" s="38"/>
      <c r="L40" s="31">
        <v>0</v>
      </c>
      <c r="M40" s="31">
        <f t="shared" si="4"/>
        <v>3435300</v>
      </c>
      <c r="N40" s="31">
        <f t="shared" si="1"/>
        <v>2560200</v>
      </c>
      <c r="O40" s="34">
        <f t="shared" si="2"/>
        <v>3633086.99</v>
      </c>
      <c r="P40" s="4">
        <f t="shared" si="3"/>
        <v>141.90637411139755</v>
      </c>
    </row>
    <row r="41" spans="1:16" ht="17.399999999999999" customHeight="1" x14ac:dyDescent="0.25">
      <c r="A41" s="28" t="s">
        <v>69</v>
      </c>
      <c r="B41" s="2" t="s">
        <v>0</v>
      </c>
      <c r="C41" s="2"/>
      <c r="D41" s="18" t="s">
        <v>70</v>
      </c>
      <c r="E41" s="38">
        <v>4978500</v>
      </c>
      <c r="F41" s="40">
        <v>3423900</v>
      </c>
      <c r="G41" s="38">
        <v>3565619.25</v>
      </c>
      <c r="H41" s="31">
        <f t="shared" si="0"/>
        <v>104.13911767282923</v>
      </c>
      <c r="I41" s="43"/>
      <c r="J41" s="40">
        <v>0</v>
      </c>
      <c r="K41" s="38"/>
      <c r="L41" s="31">
        <v>0</v>
      </c>
      <c r="M41" s="31">
        <f t="shared" si="4"/>
        <v>4978500</v>
      </c>
      <c r="N41" s="31">
        <f t="shared" si="1"/>
        <v>3423900</v>
      </c>
      <c r="O41" s="34">
        <f t="shared" si="2"/>
        <v>3565619.25</v>
      </c>
      <c r="P41" s="4">
        <f t="shared" si="3"/>
        <v>104.13911767282923</v>
      </c>
    </row>
    <row r="42" spans="1:16" ht="26.4" customHeight="1" x14ac:dyDescent="0.25">
      <c r="A42" s="28" t="s">
        <v>71</v>
      </c>
      <c r="B42" s="2" t="s">
        <v>0</v>
      </c>
      <c r="C42" s="2"/>
      <c r="D42" s="18" t="s">
        <v>72</v>
      </c>
      <c r="E42" s="38">
        <v>6710</v>
      </c>
      <c r="F42" s="40">
        <v>4835</v>
      </c>
      <c r="G42" s="38">
        <v>3181.02</v>
      </c>
      <c r="H42" s="31">
        <f t="shared" si="0"/>
        <v>65.791520165460184</v>
      </c>
      <c r="I42" s="43"/>
      <c r="J42" s="40">
        <v>0</v>
      </c>
      <c r="K42" s="38"/>
      <c r="L42" s="31">
        <v>0</v>
      </c>
      <c r="M42" s="31">
        <f t="shared" si="4"/>
        <v>6710</v>
      </c>
      <c r="N42" s="31">
        <f t="shared" si="1"/>
        <v>4835</v>
      </c>
      <c r="O42" s="34">
        <f t="shared" si="2"/>
        <v>3181.02</v>
      </c>
      <c r="P42" s="4">
        <f t="shared" si="3"/>
        <v>65.791520165460184</v>
      </c>
    </row>
    <row r="43" spans="1:16" ht="16.2" customHeight="1" x14ac:dyDescent="0.25">
      <c r="A43" s="28" t="s">
        <v>73</v>
      </c>
      <c r="B43" s="2" t="s">
        <v>0</v>
      </c>
      <c r="C43" s="2"/>
      <c r="D43" s="18" t="s">
        <v>74</v>
      </c>
      <c r="E43" s="38">
        <v>977700</v>
      </c>
      <c r="F43" s="40">
        <v>719775</v>
      </c>
      <c r="G43" s="38">
        <v>660224.01</v>
      </c>
      <c r="H43" s="31">
        <f t="shared" si="0"/>
        <v>91.726443680316763</v>
      </c>
      <c r="I43" s="43"/>
      <c r="J43" s="40">
        <v>0</v>
      </c>
      <c r="K43" s="38"/>
      <c r="L43" s="31">
        <v>0</v>
      </c>
      <c r="M43" s="31">
        <f t="shared" si="4"/>
        <v>977700</v>
      </c>
      <c r="N43" s="31">
        <f t="shared" si="1"/>
        <v>719775</v>
      </c>
      <c r="O43" s="34">
        <f t="shared" si="2"/>
        <v>660224.01</v>
      </c>
      <c r="P43" s="4">
        <f t="shared" si="3"/>
        <v>91.726443680316763</v>
      </c>
    </row>
    <row r="44" spans="1:16" ht="28.8" customHeight="1" x14ac:dyDescent="0.25">
      <c r="A44" s="39" t="s">
        <v>410</v>
      </c>
      <c r="B44" s="2" t="s">
        <v>0</v>
      </c>
      <c r="C44" s="2"/>
      <c r="D44" s="18">
        <v>18011000</v>
      </c>
      <c r="E44" s="38"/>
      <c r="F44" s="40">
        <v>0</v>
      </c>
      <c r="G44" s="38">
        <v>250</v>
      </c>
      <c r="H44" s="31">
        <v>0</v>
      </c>
      <c r="I44" s="43"/>
      <c r="J44" s="40">
        <v>0</v>
      </c>
      <c r="K44" s="38"/>
      <c r="L44" s="31">
        <v>0</v>
      </c>
      <c r="M44" s="31">
        <f>E44+I44</f>
        <v>0</v>
      </c>
      <c r="N44" s="31">
        <f>F44+J44</f>
        <v>0</v>
      </c>
      <c r="O44" s="34">
        <f>G44+K44</f>
        <v>250</v>
      </c>
      <c r="P44" s="4">
        <v>0</v>
      </c>
    </row>
    <row r="45" spans="1:16" ht="29.4" customHeight="1" x14ac:dyDescent="0.25">
      <c r="A45" s="28" t="s">
        <v>75</v>
      </c>
      <c r="B45" s="2" t="s">
        <v>0</v>
      </c>
      <c r="C45" s="2"/>
      <c r="D45" s="18" t="s">
        <v>76</v>
      </c>
      <c r="E45" s="38"/>
      <c r="F45" s="40">
        <v>0</v>
      </c>
      <c r="G45" s="38">
        <v>37500</v>
      </c>
      <c r="H45" s="31">
        <v>0</v>
      </c>
      <c r="I45" s="43"/>
      <c r="J45" s="40">
        <v>0</v>
      </c>
      <c r="K45" s="38"/>
      <c r="L45" s="31">
        <v>0</v>
      </c>
      <c r="M45" s="31">
        <f t="shared" si="4"/>
        <v>0</v>
      </c>
      <c r="N45" s="31">
        <f t="shared" si="1"/>
        <v>0</v>
      </c>
      <c r="O45" s="34">
        <f t="shared" si="2"/>
        <v>37500</v>
      </c>
      <c r="P45" s="4">
        <v>0</v>
      </c>
    </row>
    <row r="46" spans="1:16" ht="17.399999999999999" customHeight="1" x14ac:dyDescent="0.25">
      <c r="A46" s="27" t="s">
        <v>77</v>
      </c>
      <c r="B46" s="6" t="s">
        <v>0</v>
      </c>
      <c r="C46" s="6"/>
      <c r="D46" s="17" t="s">
        <v>78</v>
      </c>
      <c r="E46" s="38">
        <v>2700</v>
      </c>
      <c r="F46" s="40">
        <f>F47+F48</f>
        <v>2200</v>
      </c>
      <c r="G46" s="40">
        <f>G47+G48</f>
        <v>4430.6000000000004</v>
      </c>
      <c r="H46" s="31">
        <f t="shared" si="0"/>
        <v>201.3909090909091</v>
      </c>
      <c r="I46" s="43"/>
      <c r="J46" s="40">
        <v>0</v>
      </c>
      <c r="K46" s="38"/>
      <c r="L46" s="31">
        <v>0</v>
      </c>
      <c r="M46" s="31">
        <f t="shared" si="4"/>
        <v>2700</v>
      </c>
      <c r="N46" s="31">
        <f t="shared" si="1"/>
        <v>2200</v>
      </c>
      <c r="O46" s="34">
        <f t="shared" si="2"/>
        <v>4430.6000000000004</v>
      </c>
      <c r="P46" s="4">
        <f t="shared" si="3"/>
        <v>201.3909090909091</v>
      </c>
    </row>
    <row r="47" spans="1:16" ht="28.8" customHeight="1" x14ac:dyDescent="0.25">
      <c r="A47" s="28" t="s">
        <v>79</v>
      </c>
      <c r="B47" s="2" t="s">
        <v>0</v>
      </c>
      <c r="C47" s="2"/>
      <c r="D47" s="18" t="s">
        <v>80</v>
      </c>
      <c r="E47" s="38">
        <v>700</v>
      </c>
      <c r="F47" s="40">
        <v>700</v>
      </c>
      <c r="G47" s="38">
        <v>1030.4000000000001</v>
      </c>
      <c r="H47" s="31">
        <f t="shared" si="0"/>
        <v>147.20000000000002</v>
      </c>
      <c r="I47" s="43"/>
      <c r="J47" s="40">
        <v>0</v>
      </c>
      <c r="K47" s="38"/>
      <c r="L47" s="31">
        <v>0</v>
      </c>
      <c r="M47" s="31">
        <f t="shared" si="4"/>
        <v>700</v>
      </c>
      <c r="N47" s="31">
        <f t="shared" si="1"/>
        <v>700</v>
      </c>
      <c r="O47" s="34">
        <f t="shared" si="2"/>
        <v>1030.4000000000001</v>
      </c>
      <c r="P47" s="4">
        <f t="shared" si="3"/>
        <v>147.20000000000002</v>
      </c>
    </row>
    <row r="48" spans="1:16" ht="29.4" customHeight="1" x14ac:dyDescent="0.25">
      <c r="A48" s="28" t="s">
        <v>81</v>
      </c>
      <c r="B48" s="2" t="s">
        <v>0</v>
      </c>
      <c r="C48" s="2"/>
      <c r="D48" s="18" t="s">
        <v>82</v>
      </c>
      <c r="E48" s="38">
        <v>2000</v>
      </c>
      <c r="F48" s="40">
        <v>1500</v>
      </c>
      <c r="G48" s="38">
        <v>3400.2</v>
      </c>
      <c r="H48" s="31">
        <f t="shared" si="0"/>
        <v>226.67999999999998</v>
      </c>
      <c r="I48" s="43"/>
      <c r="J48" s="40">
        <v>0</v>
      </c>
      <c r="K48" s="38"/>
      <c r="L48" s="31">
        <v>0</v>
      </c>
      <c r="M48" s="31">
        <f t="shared" si="4"/>
        <v>2000</v>
      </c>
      <c r="N48" s="31">
        <f t="shared" si="1"/>
        <v>1500</v>
      </c>
      <c r="O48" s="34">
        <f t="shared" si="2"/>
        <v>3400.2</v>
      </c>
      <c r="P48" s="4">
        <f t="shared" si="3"/>
        <v>226.67999999999998</v>
      </c>
    </row>
    <row r="49" spans="1:16" ht="22.8" customHeight="1" x14ac:dyDescent="0.25">
      <c r="A49" s="27" t="s">
        <v>83</v>
      </c>
      <c r="B49" s="6" t="s">
        <v>0</v>
      </c>
      <c r="C49" s="6"/>
      <c r="D49" s="17" t="s">
        <v>84</v>
      </c>
      <c r="E49" s="38">
        <v>16307800</v>
      </c>
      <c r="F49" s="40">
        <f>F50+F51+F52</f>
        <v>12080700</v>
      </c>
      <c r="G49" s="40">
        <f>G50+G51+G52</f>
        <v>11207425.559999999</v>
      </c>
      <c r="H49" s="31">
        <f t="shared" si="0"/>
        <v>92.771325833767904</v>
      </c>
      <c r="I49" s="43"/>
      <c r="J49" s="40">
        <v>0</v>
      </c>
      <c r="K49" s="38"/>
      <c r="L49" s="31">
        <v>0</v>
      </c>
      <c r="M49" s="31">
        <f t="shared" si="4"/>
        <v>16307800</v>
      </c>
      <c r="N49" s="31">
        <f t="shared" si="1"/>
        <v>12080700</v>
      </c>
      <c r="O49" s="34">
        <f t="shared" si="2"/>
        <v>11207425.559999999</v>
      </c>
      <c r="P49" s="4">
        <f t="shared" si="3"/>
        <v>92.771325833767904</v>
      </c>
    </row>
    <row r="50" spans="1:16" ht="28.8" customHeight="1" x14ac:dyDescent="0.25">
      <c r="A50" s="28" t="s">
        <v>85</v>
      </c>
      <c r="B50" s="2" t="s">
        <v>0</v>
      </c>
      <c r="C50" s="2"/>
      <c r="D50" s="18" t="s">
        <v>86</v>
      </c>
      <c r="E50" s="38">
        <v>2371000</v>
      </c>
      <c r="F50" s="40">
        <v>1778000</v>
      </c>
      <c r="G50" s="38">
        <v>1594288.54</v>
      </c>
      <c r="H50" s="31">
        <f t="shared" si="0"/>
        <v>89.667521934758156</v>
      </c>
      <c r="I50" s="43"/>
      <c r="J50" s="40">
        <v>0</v>
      </c>
      <c r="K50" s="38"/>
      <c r="L50" s="31">
        <v>0</v>
      </c>
      <c r="M50" s="31">
        <f t="shared" si="4"/>
        <v>2371000</v>
      </c>
      <c r="N50" s="31">
        <f t="shared" si="1"/>
        <v>1778000</v>
      </c>
      <c r="O50" s="34">
        <f t="shared" si="2"/>
        <v>1594288.54</v>
      </c>
      <c r="P50" s="4">
        <f t="shared" si="3"/>
        <v>89.667521934758156</v>
      </c>
    </row>
    <row r="51" spans="1:16" ht="21" customHeight="1" x14ac:dyDescent="0.25">
      <c r="A51" s="28" t="s">
        <v>87</v>
      </c>
      <c r="B51" s="2" t="s">
        <v>0</v>
      </c>
      <c r="C51" s="2"/>
      <c r="D51" s="18" t="s">
        <v>88</v>
      </c>
      <c r="E51" s="38">
        <v>13778800</v>
      </c>
      <c r="F51" s="40">
        <v>10184200</v>
      </c>
      <c r="G51" s="38">
        <v>9462233.8599999994</v>
      </c>
      <c r="H51" s="31">
        <f t="shared" si="0"/>
        <v>92.910919463482642</v>
      </c>
      <c r="I51" s="43"/>
      <c r="J51" s="40">
        <v>0</v>
      </c>
      <c r="K51" s="38"/>
      <c r="L51" s="31">
        <v>0</v>
      </c>
      <c r="M51" s="31">
        <f t="shared" si="4"/>
        <v>13778800</v>
      </c>
      <c r="N51" s="31">
        <f t="shared" si="1"/>
        <v>10184200</v>
      </c>
      <c r="O51" s="34">
        <f t="shared" si="2"/>
        <v>9462233.8599999994</v>
      </c>
      <c r="P51" s="4">
        <f t="shared" si="3"/>
        <v>92.910919463482642</v>
      </c>
    </row>
    <row r="52" spans="1:16" ht="88.8" customHeight="1" x14ac:dyDescent="0.25">
      <c r="A52" s="28" t="s">
        <v>89</v>
      </c>
      <c r="B52" s="2" t="s">
        <v>0</v>
      </c>
      <c r="C52" s="2"/>
      <c r="D52" s="18" t="s">
        <v>90</v>
      </c>
      <c r="E52" s="38">
        <v>158000</v>
      </c>
      <c r="F52" s="40">
        <v>118500</v>
      </c>
      <c r="G52" s="38">
        <v>150903.16</v>
      </c>
      <c r="H52" s="31">
        <f t="shared" si="0"/>
        <v>127.34443881856541</v>
      </c>
      <c r="I52" s="43"/>
      <c r="J52" s="40">
        <v>0</v>
      </c>
      <c r="K52" s="38"/>
      <c r="L52" s="31">
        <v>0</v>
      </c>
      <c r="M52" s="31">
        <f t="shared" si="4"/>
        <v>158000</v>
      </c>
      <c r="N52" s="31">
        <f t="shared" si="1"/>
        <v>118500</v>
      </c>
      <c r="O52" s="34">
        <f t="shared" si="2"/>
        <v>150903.16</v>
      </c>
      <c r="P52" s="4">
        <f t="shared" si="3"/>
        <v>127.34443881856541</v>
      </c>
    </row>
    <row r="53" spans="1:16" ht="16.2" customHeight="1" x14ac:dyDescent="0.25">
      <c r="A53" s="26" t="s">
        <v>91</v>
      </c>
      <c r="B53" s="1" t="s">
        <v>0</v>
      </c>
      <c r="C53" s="1"/>
      <c r="D53" s="16" t="s">
        <v>92</v>
      </c>
      <c r="E53" s="38"/>
      <c r="F53" s="40">
        <v>0</v>
      </c>
      <c r="G53" s="38"/>
      <c r="H53" s="31">
        <v>0</v>
      </c>
      <c r="I53" s="43">
        <v>56000</v>
      </c>
      <c r="J53" s="40">
        <f>J54</f>
        <v>42000</v>
      </c>
      <c r="K53" s="38">
        <v>27705.8</v>
      </c>
      <c r="L53" s="31">
        <f t="shared" ref="L53:L58" si="5">K53/J53%</f>
        <v>65.966190476190476</v>
      </c>
      <c r="M53" s="31">
        <f t="shared" si="4"/>
        <v>56000</v>
      </c>
      <c r="N53" s="31">
        <f t="shared" si="1"/>
        <v>42000</v>
      </c>
      <c r="O53" s="34">
        <f t="shared" si="2"/>
        <v>27705.8</v>
      </c>
      <c r="P53" s="4">
        <f t="shared" si="3"/>
        <v>65.966190476190476</v>
      </c>
    </row>
    <row r="54" spans="1:16" ht="22.8" customHeight="1" x14ac:dyDescent="0.25">
      <c r="A54" s="27" t="s">
        <v>93</v>
      </c>
      <c r="B54" s="6" t="s">
        <v>0</v>
      </c>
      <c r="C54" s="6"/>
      <c r="D54" s="17" t="s">
        <v>94</v>
      </c>
      <c r="E54" s="38"/>
      <c r="F54" s="40">
        <v>0</v>
      </c>
      <c r="G54" s="38"/>
      <c r="H54" s="31">
        <v>0</v>
      </c>
      <c r="I54" s="43">
        <v>56000</v>
      </c>
      <c r="J54" s="40">
        <f>J55+J56+J57</f>
        <v>42000</v>
      </c>
      <c r="K54" s="38">
        <v>27705.8</v>
      </c>
      <c r="L54" s="31">
        <f t="shared" si="5"/>
        <v>65.966190476190476</v>
      </c>
      <c r="M54" s="31">
        <f t="shared" si="4"/>
        <v>56000</v>
      </c>
      <c r="N54" s="31">
        <f t="shared" si="1"/>
        <v>42000</v>
      </c>
      <c r="O54" s="34">
        <f t="shared" si="2"/>
        <v>27705.8</v>
      </c>
      <c r="P54" s="4">
        <f t="shared" si="3"/>
        <v>65.966190476190476</v>
      </c>
    </row>
    <row r="55" spans="1:16" ht="103.8" customHeight="1" x14ac:dyDescent="0.25">
      <c r="A55" s="28" t="s">
        <v>95</v>
      </c>
      <c r="B55" s="2" t="s">
        <v>0</v>
      </c>
      <c r="C55" s="2"/>
      <c r="D55" s="18" t="s">
        <v>96</v>
      </c>
      <c r="E55" s="38"/>
      <c r="F55" s="40">
        <v>0</v>
      </c>
      <c r="G55" s="38"/>
      <c r="H55" s="31">
        <v>0</v>
      </c>
      <c r="I55" s="43">
        <v>20000</v>
      </c>
      <c r="J55" s="40">
        <v>15000</v>
      </c>
      <c r="K55" s="38">
        <v>9369.7800000000007</v>
      </c>
      <c r="L55" s="31">
        <f t="shared" si="5"/>
        <v>62.465200000000003</v>
      </c>
      <c r="M55" s="31">
        <f t="shared" si="4"/>
        <v>20000</v>
      </c>
      <c r="N55" s="31">
        <f t="shared" si="1"/>
        <v>15000</v>
      </c>
      <c r="O55" s="34">
        <f t="shared" si="2"/>
        <v>9369.7800000000007</v>
      </c>
      <c r="P55" s="4">
        <f t="shared" si="3"/>
        <v>62.465200000000003</v>
      </c>
    </row>
    <row r="56" spans="1:16" ht="42.6" customHeight="1" x14ac:dyDescent="0.25">
      <c r="A56" s="28" t="s">
        <v>97</v>
      </c>
      <c r="B56" s="2" t="s">
        <v>0</v>
      </c>
      <c r="C56" s="2"/>
      <c r="D56" s="18" t="s">
        <v>98</v>
      </c>
      <c r="E56" s="38"/>
      <c r="F56" s="40">
        <v>0</v>
      </c>
      <c r="G56" s="38"/>
      <c r="H56" s="31">
        <v>0</v>
      </c>
      <c r="I56" s="43">
        <v>6000</v>
      </c>
      <c r="J56" s="40">
        <v>4500</v>
      </c>
      <c r="K56" s="38">
        <v>886.03</v>
      </c>
      <c r="L56" s="31">
        <f t="shared" si="5"/>
        <v>19.689555555555554</v>
      </c>
      <c r="M56" s="31">
        <f t="shared" si="4"/>
        <v>6000</v>
      </c>
      <c r="N56" s="31">
        <f t="shared" si="1"/>
        <v>4500</v>
      </c>
      <c r="O56" s="34">
        <f t="shared" si="2"/>
        <v>886.03</v>
      </c>
      <c r="P56" s="4">
        <f t="shared" si="3"/>
        <v>19.689555555555554</v>
      </c>
    </row>
    <row r="57" spans="1:16" ht="67.2" customHeight="1" x14ac:dyDescent="0.25">
      <c r="A57" s="28" t="s">
        <v>99</v>
      </c>
      <c r="B57" s="2" t="s">
        <v>0</v>
      </c>
      <c r="C57" s="2"/>
      <c r="D57" s="18" t="s">
        <v>100</v>
      </c>
      <c r="E57" s="38"/>
      <c r="F57" s="40">
        <v>0</v>
      </c>
      <c r="G57" s="38"/>
      <c r="H57" s="31">
        <v>0</v>
      </c>
      <c r="I57" s="43">
        <v>30000</v>
      </c>
      <c r="J57" s="40">
        <v>22500</v>
      </c>
      <c r="K57" s="38">
        <v>17449.990000000002</v>
      </c>
      <c r="L57" s="31">
        <f t="shared" si="5"/>
        <v>77.555511111111116</v>
      </c>
      <c r="M57" s="31">
        <f t="shared" si="4"/>
        <v>30000</v>
      </c>
      <c r="N57" s="31">
        <f t="shared" si="1"/>
        <v>22500</v>
      </c>
      <c r="O57" s="34">
        <f t="shared" si="2"/>
        <v>17449.990000000002</v>
      </c>
      <c r="P57" s="4">
        <f t="shared" si="3"/>
        <v>77.555511111111116</v>
      </c>
    </row>
    <row r="58" spans="1:16" ht="22.8" customHeight="1" x14ac:dyDescent="0.25">
      <c r="A58" s="25" t="s">
        <v>101</v>
      </c>
      <c r="B58" s="1" t="s">
        <v>0</v>
      </c>
      <c r="C58" s="1"/>
      <c r="D58" s="16" t="s">
        <v>102</v>
      </c>
      <c r="E58" s="38">
        <v>1569000</v>
      </c>
      <c r="F58" s="40">
        <v>784440</v>
      </c>
      <c r="G58" s="38">
        <v>1003660.99</v>
      </c>
      <c r="H58" s="31">
        <f t="shared" si="0"/>
        <v>127.94617689052063</v>
      </c>
      <c r="I58" s="43">
        <v>2362700</v>
      </c>
      <c r="J58" s="40">
        <v>1796525</v>
      </c>
      <c r="K58" s="38">
        <v>3391931.08</v>
      </c>
      <c r="L58" s="31">
        <f t="shared" si="5"/>
        <v>188.80511431791933</v>
      </c>
      <c r="M58" s="31">
        <f t="shared" si="4"/>
        <v>3931700</v>
      </c>
      <c r="N58" s="31">
        <f t="shared" si="1"/>
        <v>2580965</v>
      </c>
      <c r="O58" s="34">
        <f t="shared" si="2"/>
        <v>4395592.07</v>
      </c>
      <c r="P58" s="4">
        <f t="shared" si="3"/>
        <v>170.30808515419619</v>
      </c>
    </row>
    <row r="59" spans="1:16" ht="38.4" customHeight="1" x14ac:dyDescent="0.25">
      <c r="A59" s="26" t="s">
        <v>103</v>
      </c>
      <c r="B59" s="1" t="s">
        <v>0</v>
      </c>
      <c r="C59" s="1"/>
      <c r="D59" s="16" t="s">
        <v>104</v>
      </c>
      <c r="E59" s="38"/>
      <c r="F59" s="40">
        <v>0</v>
      </c>
      <c r="G59" s="38">
        <f>G60+G61</f>
        <v>240115.88</v>
      </c>
      <c r="H59" s="31">
        <v>0</v>
      </c>
      <c r="I59" s="43"/>
      <c r="J59" s="40">
        <v>0</v>
      </c>
      <c r="K59" s="38"/>
      <c r="L59" s="31">
        <v>0</v>
      </c>
      <c r="M59" s="31">
        <f t="shared" si="4"/>
        <v>0</v>
      </c>
      <c r="N59" s="31">
        <f t="shared" si="1"/>
        <v>0</v>
      </c>
      <c r="O59" s="34">
        <f t="shared" si="2"/>
        <v>240115.88</v>
      </c>
      <c r="P59" s="4">
        <v>0</v>
      </c>
    </row>
    <row r="60" spans="1:16" ht="36" x14ac:dyDescent="0.25">
      <c r="A60" s="27" t="s">
        <v>105</v>
      </c>
      <c r="B60" s="6" t="s">
        <v>0</v>
      </c>
      <c r="C60" s="6"/>
      <c r="D60" s="17" t="s">
        <v>106</v>
      </c>
      <c r="E60" s="38"/>
      <c r="F60" s="40">
        <v>0</v>
      </c>
      <c r="G60" s="38">
        <v>74139.75</v>
      </c>
      <c r="H60" s="31">
        <v>0</v>
      </c>
      <c r="I60" s="43"/>
      <c r="J60" s="40">
        <v>0</v>
      </c>
      <c r="K60" s="38"/>
      <c r="L60" s="31">
        <v>0</v>
      </c>
      <c r="M60" s="31">
        <f t="shared" si="4"/>
        <v>0</v>
      </c>
      <c r="N60" s="31">
        <f t="shared" si="1"/>
        <v>0</v>
      </c>
      <c r="O60" s="34">
        <f t="shared" si="2"/>
        <v>74139.75</v>
      </c>
      <c r="P60" s="4">
        <v>0</v>
      </c>
    </row>
    <row r="61" spans="1:16" ht="18.600000000000001" customHeight="1" x14ac:dyDescent="0.25">
      <c r="A61" s="27" t="s">
        <v>107</v>
      </c>
      <c r="B61" s="6" t="s">
        <v>0</v>
      </c>
      <c r="C61" s="6"/>
      <c r="D61" s="17" t="s">
        <v>108</v>
      </c>
      <c r="E61" s="38"/>
      <c r="F61" s="40">
        <v>0</v>
      </c>
      <c r="G61" s="38">
        <f>G62+G63</f>
        <v>165976.13</v>
      </c>
      <c r="H61" s="31">
        <v>0</v>
      </c>
      <c r="I61" s="43"/>
      <c r="J61" s="40">
        <v>0</v>
      </c>
      <c r="K61" s="38"/>
      <c r="L61" s="31">
        <v>0</v>
      </c>
      <c r="M61" s="31">
        <f t="shared" si="4"/>
        <v>0</v>
      </c>
      <c r="N61" s="31">
        <f t="shared" si="1"/>
        <v>0</v>
      </c>
      <c r="O61" s="34">
        <f t="shared" si="2"/>
        <v>165976.13</v>
      </c>
      <c r="P61" s="4">
        <v>0</v>
      </c>
    </row>
    <row r="62" spans="1:16" ht="28.2" customHeight="1" x14ac:dyDescent="0.25">
      <c r="A62" s="28" t="s">
        <v>109</v>
      </c>
      <c r="B62" s="2" t="s">
        <v>0</v>
      </c>
      <c r="C62" s="2"/>
      <c r="D62" s="18" t="s">
        <v>110</v>
      </c>
      <c r="E62" s="38"/>
      <c r="F62" s="40">
        <v>0</v>
      </c>
      <c r="G62" s="38">
        <v>38816.129999999997</v>
      </c>
      <c r="H62" s="31">
        <v>0</v>
      </c>
      <c r="I62" s="43"/>
      <c r="J62" s="40">
        <v>0</v>
      </c>
      <c r="K62" s="38"/>
      <c r="L62" s="31">
        <v>0</v>
      </c>
      <c r="M62" s="31">
        <f t="shared" si="4"/>
        <v>0</v>
      </c>
      <c r="N62" s="31">
        <f t="shared" si="1"/>
        <v>0</v>
      </c>
      <c r="O62" s="34">
        <f t="shared" si="2"/>
        <v>38816.129999999997</v>
      </c>
      <c r="P62" s="4">
        <v>0</v>
      </c>
    </row>
    <row r="63" spans="1:16" ht="80.400000000000006" customHeight="1" x14ac:dyDescent="0.25">
      <c r="A63" s="28" t="s">
        <v>111</v>
      </c>
      <c r="B63" s="2" t="s">
        <v>0</v>
      </c>
      <c r="C63" s="2"/>
      <c r="D63" s="18" t="s">
        <v>112</v>
      </c>
      <c r="E63" s="38"/>
      <c r="F63" s="40">
        <v>0</v>
      </c>
      <c r="G63" s="38">
        <v>127160</v>
      </c>
      <c r="H63" s="31">
        <v>0</v>
      </c>
      <c r="I63" s="43"/>
      <c r="J63" s="40">
        <v>0</v>
      </c>
      <c r="K63" s="38"/>
      <c r="L63" s="31">
        <v>0</v>
      </c>
      <c r="M63" s="31">
        <f t="shared" si="4"/>
        <v>0</v>
      </c>
      <c r="N63" s="31">
        <f t="shared" si="1"/>
        <v>0</v>
      </c>
      <c r="O63" s="34">
        <f t="shared" si="2"/>
        <v>127160</v>
      </c>
      <c r="P63" s="4">
        <v>0</v>
      </c>
    </row>
    <row r="64" spans="1:16" ht="52.8" customHeight="1" x14ac:dyDescent="0.25">
      <c r="A64" s="26" t="s">
        <v>113</v>
      </c>
      <c r="B64" s="1" t="s">
        <v>0</v>
      </c>
      <c r="C64" s="1"/>
      <c r="D64" s="16" t="s">
        <v>114</v>
      </c>
      <c r="E64" s="38">
        <v>1555000</v>
      </c>
      <c r="F64" s="40">
        <f>F65+F69+F71</f>
        <v>1166980</v>
      </c>
      <c r="G64" s="40">
        <f>G65+G69+G71</f>
        <v>1349532.7399999998</v>
      </c>
      <c r="H64" s="31">
        <f t="shared" si="0"/>
        <v>115.64317640405147</v>
      </c>
      <c r="I64" s="43"/>
      <c r="J64" s="40">
        <v>0</v>
      </c>
      <c r="K64" s="38"/>
      <c r="L64" s="31">
        <v>0</v>
      </c>
      <c r="M64" s="31">
        <f t="shared" si="4"/>
        <v>1555000</v>
      </c>
      <c r="N64" s="31">
        <f t="shared" si="1"/>
        <v>1166980</v>
      </c>
      <c r="O64" s="34">
        <f t="shared" si="2"/>
        <v>1349532.7399999998</v>
      </c>
      <c r="P64" s="4">
        <f t="shared" si="3"/>
        <v>115.64317640405147</v>
      </c>
    </row>
    <row r="65" spans="1:16" ht="33.6" customHeight="1" x14ac:dyDescent="0.25">
      <c r="A65" s="27" t="s">
        <v>115</v>
      </c>
      <c r="B65" s="6" t="s">
        <v>0</v>
      </c>
      <c r="C65" s="6"/>
      <c r="D65" s="17" t="s">
        <v>116</v>
      </c>
      <c r="E65" s="38">
        <v>1185000</v>
      </c>
      <c r="F65" s="40">
        <f>F66+F67+F68</f>
        <v>889500</v>
      </c>
      <c r="G65" s="40">
        <f>G66+G67+G68</f>
        <v>903852.58</v>
      </c>
      <c r="H65" s="31">
        <f t="shared" si="0"/>
        <v>101.61355593029792</v>
      </c>
      <c r="I65" s="43"/>
      <c r="J65" s="40">
        <v>0</v>
      </c>
      <c r="K65" s="38"/>
      <c r="L65" s="31">
        <v>0</v>
      </c>
      <c r="M65" s="31">
        <f t="shared" si="4"/>
        <v>1185000</v>
      </c>
      <c r="N65" s="31">
        <f t="shared" si="1"/>
        <v>889500</v>
      </c>
      <c r="O65" s="34">
        <f t="shared" si="2"/>
        <v>903852.58</v>
      </c>
      <c r="P65" s="4">
        <f t="shared" si="3"/>
        <v>101.61355593029792</v>
      </c>
    </row>
    <row r="66" spans="1:16" ht="79.2" customHeight="1" x14ac:dyDescent="0.25">
      <c r="A66" s="28" t="s">
        <v>117</v>
      </c>
      <c r="B66" s="2" t="s">
        <v>0</v>
      </c>
      <c r="C66" s="2"/>
      <c r="D66" s="18" t="s">
        <v>118</v>
      </c>
      <c r="E66" s="38">
        <v>55000</v>
      </c>
      <c r="F66" s="40">
        <v>41500</v>
      </c>
      <c r="G66" s="38">
        <v>24142</v>
      </c>
      <c r="H66" s="31">
        <f t="shared" si="0"/>
        <v>58.173493975903611</v>
      </c>
      <c r="I66" s="43"/>
      <c r="J66" s="40">
        <v>0</v>
      </c>
      <c r="K66" s="38"/>
      <c r="L66" s="31">
        <v>0</v>
      </c>
      <c r="M66" s="31">
        <f t="shared" si="4"/>
        <v>55000</v>
      </c>
      <c r="N66" s="31">
        <f t="shared" si="1"/>
        <v>41500</v>
      </c>
      <c r="O66" s="34">
        <f t="shared" si="2"/>
        <v>24142</v>
      </c>
      <c r="P66" s="4">
        <f t="shared" si="3"/>
        <v>58.173493975903611</v>
      </c>
    </row>
    <row r="67" spans="1:16" ht="36.6" customHeight="1" x14ac:dyDescent="0.25">
      <c r="A67" s="28" t="s">
        <v>119</v>
      </c>
      <c r="B67" s="2" t="s">
        <v>0</v>
      </c>
      <c r="C67" s="2"/>
      <c r="D67" s="18" t="s">
        <v>120</v>
      </c>
      <c r="E67" s="38">
        <v>800000</v>
      </c>
      <c r="F67" s="40">
        <v>600500</v>
      </c>
      <c r="G67" s="38">
        <v>552985.57999999996</v>
      </c>
      <c r="H67" s="31">
        <f t="shared" si="0"/>
        <v>92.087523730224802</v>
      </c>
      <c r="I67" s="43"/>
      <c r="J67" s="40">
        <v>0</v>
      </c>
      <c r="K67" s="38"/>
      <c r="L67" s="31">
        <v>0</v>
      </c>
      <c r="M67" s="31">
        <f t="shared" si="4"/>
        <v>800000</v>
      </c>
      <c r="N67" s="31">
        <f t="shared" si="1"/>
        <v>600500</v>
      </c>
      <c r="O67" s="34">
        <f t="shared" si="2"/>
        <v>552985.57999999996</v>
      </c>
      <c r="P67" s="4">
        <f t="shared" si="3"/>
        <v>92.087523730224802</v>
      </c>
    </row>
    <row r="68" spans="1:16" ht="57" customHeight="1" x14ac:dyDescent="0.25">
      <c r="A68" s="28" t="s">
        <v>121</v>
      </c>
      <c r="B68" s="2" t="s">
        <v>0</v>
      </c>
      <c r="C68" s="2"/>
      <c r="D68" s="18" t="s">
        <v>122</v>
      </c>
      <c r="E68" s="38">
        <v>330000</v>
      </c>
      <c r="F68" s="40">
        <v>247500</v>
      </c>
      <c r="G68" s="38">
        <v>326725</v>
      </c>
      <c r="H68" s="31">
        <f t="shared" si="0"/>
        <v>132.01010101010101</v>
      </c>
      <c r="I68" s="43"/>
      <c r="J68" s="40">
        <v>0</v>
      </c>
      <c r="K68" s="38"/>
      <c r="L68" s="31">
        <v>0</v>
      </c>
      <c r="M68" s="31">
        <f t="shared" si="4"/>
        <v>330000</v>
      </c>
      <c r="N68" s="31">
        <f t="shared" si="1"/>
        <v>247500</v>
      </c>
      <c r="O68" s="34">
        <f t="shared" si="2"/>
        <v>326725</v>
      </c>
      <c r="P68" s="4">
        <f t="shared" si="3"/>
        <v>132.01010101010101</v>
      </c>
    </row>
    <row r="69" spans="1:16" ht="53.4" customHeight="1" x14ac:dyDescent="0.25">
      <c r="A69" s="27" t="s">
        <v>123</v>
      </c>
      <c r="B69" s="6" t="s">
        <v>0</v>
      </c>
      <c r="C69" s="6"/>
      <c r="D69" s="17" t="s">
        <v>124</v>
      </c>
      <c r="E69" s="38">
        <v>350000</v>
      </c>
      <c r="F69" s="40">
        <f>F70</f>
        <v>264123</v>
      </c>
      <c r="G69" s="38">
        <f>G70</f>
        <v>418874.03</v>
      </c>
      <c r="H69" s="31">
        <f t="shared" si="0"/>
        <v>158.59051653964252</v>
      </c>
      <c r="I69" s="43"/>
      <c r="J69" s="40">
        <v>0</v>
      </c>
      <c r="K69" s="38"/>
      <c r="L69" s="31">
        <v>0</v>
      </c>
      <c r="M69" s="31">
        <f t="shared" si="4"/>
        <v>350000</v>
      </c>
      <c r="N69" s="31">
        <f t="shared" si="1"/>
        <v>264123</v>
      </c>
      <c r="O69" s="34">
        <f t="shared" si="2"/>
        <v>418874.03</v>
      </c>
      <c r="P69" s="4">
        <f t="shared" si="3"/>
        <v>158.59051653964252</v>
      </c>
    </row>
    <row r="70" spans="1:16" ht="71.400000000000006" customHeight="1" x14ac:dyDescent="0.25">
      <c r="A70" s="28" t="s">
        <v>125</v>
      </c>
      <c r="B70" s="2" t="s">
        <v>0</v>
      </c>
      <c r="C70" s="2"/>
      <c r="D70" s="18" t="s">
        <v>126</v>
      </c>
      <c r="E70" s="38">
        <v>350000</v>
      </c>
      <c r="F70" s="40">
        <v>264123</v>
      </c>
      <c r="G70" s="38">
        <v>418874.03</v>
      </c>
      <c r="H70" s="31">
        <f t="shared" si="0"/>
        <v>158.59051653964252</v>
      </c>
      <c r="I70" s="43"/>
      <c r="J70" s="40">
        <v>0</v>
      </c>
      <c r="K70" s="38"/>
      <c r="L70" s="31">
        <v>0</v>
      </c>
      <c r="M70" s="31">
        <f t="shared" si="4"/>
        <v>350000</v>
      </c>
      <c r="N70" s="31">
        <f t="shared" si="1"/>
        <v>264123</v>
      </c>
      <c r="O70" s="34">
        <f t="shared" si="2"/>
        <v>418874.03</v>
      </c>
      <c r="P70" s="4">
        <f t="shared" si="3"/>
        <v>158.59051653964252</v>
      </c>
    </row>
    <row r="71" spans="1:16" ht="21" customHeight="1" x14ac:dyDescent="0.25">
      <c r="A71" s="27" t="s">
        <v>127</v>
      </c>
      <c r="B71" s="6" t="s">
        <v>0</v>
      </c>
      <c r="C71" s="6"/>
      <c r="D71" s="17" t="s">
        <v>128</v>
      </c>
      <c r="E71" s="38">
        <v>20000</v>
      </c>
      <c r="F71" s="40">
        <f>F72+F73+F74</f>
        <v>13357</v>
      </c>
      <c r="G71" s="40">
        <f>G72+G73+G74</f>
        <v>26806.13</v>
      </c>
      <c r="H71" s="31">
        <f t="shared" si="0"/>
        <v>200.68975069252079</v>
      </c>
      <c r="I71" s="43"/>
      <c r="J71" s="40">
        <v>0</v>
      </c>
      <c r="K71" s="38"/>
      <c r="L71" s="31">
        <v>0</v>
      </c>
      <c r="M71" s="31">
        <f t="shared" si="4"/>
        <v>20000</v>
      </c>
      <c r="N71" s="31">
        <f t="shared" si="1"/>
        <v>13357</v>
      </c>
      <c r="O71" s="34">
        <f t="shared" si="2"/>
        <v>26806.13</v>
      </c>
      <c r="P71" s="4">
        <f t="shared" si="3"/>
        <v>200.68975069252079</v>
      </c>
    </row>
    <row r="72" spans="1:16" ht="64.8" customHeight="1" x14ac:dyDescent="0.25">
      <c r="A72" s="28" t="s">
        <v>129</v>
      </c>
      <c r="B72" s="2" t="s">
        <v>0</v>
      </c>
      <c r="C72" s="2"/>
      <c r="D72" s="18" t="s">
        <v>130</v>
      </c>
      <c r="E72" s="38">
        <v>14000</v>
      </c>
      <c r="F72" s="40">
        <v>10490</v>
      </c>
      <c r="G72" s="38">
        <v>24016.93</v>
      </c>
      <c r="H72" s="31">
        <f t="shared" si="0"/>
        <v>228.95071496663488</v>
      </c>
      <c r="I72" s="43"/>
      <c r="J72" s="40">
        <v>0</v>
      </c>
      <c r="K72" s="38"/>
      <c r="L72" s="31">
        <v>0</v>
      </c>
      <c r="M72" s="31">
        <f t="shared" si="4"/>
        <v>14000</v>
      </c>
      <c r="N72" s="31">
        <f t="shared" si="1"/>
        <v>10490</v>
      </c>
      <c r="O72" s="34">
        <f t="shared" si="2"/>
        <v>24016.93</v>
      </c>
      <c r="P72" s="4">
        <f t="shared" si="3"/>
        <v>228.95071496663488</v>
      </c>
    </row>
    <row r="73" spans="1:16" ht="31.2" customHeight="1" x14ac:dyDescent="0.25">
      <c r="A73" s="39" t="s">
        <v>411</v>
      </c>
      <c r="B73" s="2"/>
      <c r="C73" s="2"/>
      <c r="D73" s="18">
        <v>22090200</v>
      </c>
      <c r="E73" s="38"/>
      <c r="F73" s="40">
        <v>0</v>
      </c>
      <c r="G73" s="38">
        <v>239.2</v>
      </c>
      <c r="H73" s="31"/>
      <c r="I73" s="43"/>
      <c r="J73" s="40"/>
      <c r="K73" s="38"/>
      <c r="L73" s="31"/>
      <c r="M73" s="31">
        <f t="shared" si="4"/>
        <v>0</v>
      </c>
      <c r="N73" s="31">
        <f t="shared" si="1"/>
        <v>0</v>
      </c>
      <c r="O73" s="34">
        <f t="shared" si="2"/>
        <v>239.2</v>
      </c>
      <c r="P73" s="4"/>
    </row>
    <row r="74" spans="1:16" ht="52.2" customHeight="1" x14ac:dyDescent="0.25">
      <c r="A74" s="39" t="s">
        <v>131</v>
      </c>
      <c r="B74" s="2" t="s">
        <v>0</v>
      </c>
      <c r="C74" s="2"/>
      <c r="D74" s="18" t="s">
        <v>132</v>
      </c>
      <c r="E74" s="38">
        <v>6000</v>
      </c>
      <c r="F74" s="40">
        <v>2867</v>
      </c>
      <c r="G74" s="38">
        <v>2550</v>
      </c>
      <c r="H74" s="31">
        <f t="shared" si="0"/>
        <v>88.943146145797002</v>
      </c>
      <c r="I74" s="43"/>
      <c r="J74" s="40">
        <v>0</v>
      </c>
      <c r="K74" s="38"/>
      <c r="L74" s="31">
        <v>0</v>
      </c>
      <c r="M74" s="31">
        <f t="shared" si="4"/>
        <v>6000</v>
      </c>
      <c r="N74" s="31">
        <f t="shared" si="1"/>
        <v>2867</v>
      </c>
      <c r="O74" s="34">
        <f t="shared" si="2"/>
        <v>2550</v>
      </c>
      <c r="P74" s="4">
        <f t="shared" si="3"/>
        <v>88.943146145797002</v>
      </c>
    </row>
    <row r="75" spans="1:16" ht="22.8" x14ac:dyDescent="0.25">
      <c r="A75" s="26" t="s">
        <v>133</v>
      </c>
      <c r="B75" s="1" t="s">
        <v>0</v>
      </c>
      <c r="C75" s="1"/>
      <c r="D75" s="16" t="s">
        <v>134</v>
      </c>
      <c r="E75" s="38">
        <v>14000</v>
      </c>
      <c r="F75" s="40">
        <f>F76</f>
        <v>10490</v>
      </c>
      <c r="G75" s="38">
        <f>G76</f>
        <v>52280.520000000004</v>
      </c>
      <c r="H75" s="31">
        <f t="shared" si="0"/>
        <v>498.38436606291708</v>
      </c>
      <c r="I75" s="43">
        <v>98000</v>
      </c>
      <c r="J75" s="40">
        <v>98000</v>
      </c>
      <c r="K75" s="38">
        <v>50913.13</v>
      </c>
      <c r="L75" s="31">
        <f>K75/J75%</f>
        <v>51.952173469387752</v>
      </c>
      <c r="M75" s="31">
        <f t="shared" si="4"/>
        <v>112000</v>
      </c>
      <c r="N75" s="31">
        <f t="shared" si="1"/>
        <v>108490</v>
      </c>
      <c r="O75" s="34">
        <f t="shared" si="2"/>
        <v>103193.65</v>
      </c>
      <c r="P75" s="4">
        <f t="shared" si="3"/>
        <v>95.118121485851219</v>
      </c>
    </row>
    <row r="76" spans="1:16" ht="18" customHeight="1" x14ac:dyDescent="0.25">
      <c r="A76" s="27" t="s">
        <v>107</v>
      </c>
      <c r="B76" s="6" t="s">
        <v>0</v>
      </c>
      <c r="C76" s="6"/>
      <c r="D76" s="17" t="s">
        <v>135</v>
      </c>
      <c r="E76" s="38">
        <v>14000</v>
      </c>
      <c r="F76" s="40">
        <f>F77+F78+F79</f>
        <v>10490</v>
      </c>
      <c r="G76" s="40">
        <f>G77+G78+G79</f>
        <v>52280.520000000004</v>
      </c>
      <c r="H76" s="31">
        <f t="shared" si="0"/>
        <v>498.38436606291708</v>
      </c>
      <c r="I76" s="43"/>
      <c r="J76" s="40">
        <v>0</v>
      </c>
      <c r="K76" s="38">
        <v>24907.67</v>
      </c>
      <c r="L76" s="31">
        <v>0</v>
      </c>
      <c r="M76" s="31">
        <f t="shared" si="4"/>
        <v>14000</v>
      </c>
      <c r="N76" s="31">
        <f t="shared" si="1"/>
        <v>10490</v>
      </c>
      <c r="O76" s="34">
        <f t="shared" si="2"/>
        <v>77188.19</v>
      </c>
      <c r="P76" s="4">
        <f t="shared" si="3"/>
        <v>735.82640610104863</v>
      </c>
    </row>
    <row r="77" spans="1:16" ht="19.8" customHeight="1" x14ac:dyDescent="0.25">
      <c r="A77" s="28" t="s">
        <v>107</v>
      </c>
      <c r="B77" s="2" t="s">
        <v>0</v>
      </c>
      <c r="C77" s="2"/>
      <c r="D77" s="18" t="s">
        <v>136</v>
      </c>
      <c r="E77" s="38">
        <v>14000</v>
      </c>
      <c r="F77" s="40">
        <v>10490</v>
      </c>
      <c r="G77" s="38">
        <v>21625.200000000001</v>
      </c>
      <c r="H77" s="31">
        <f t="shared" si="0"/>
        <v>206.15061963775022</v>
      </c>
      <c r="I77" s="43"/>
      <c r="J77" s="40">
        <v>0</v>
      </c>
      <c r="K77" s="38"/>
      <c r="L77" s="31">
        <v>0</v>
      </c>
      <c r="M77" s="31">
        <f t="shared" si="4"/>
        <v>14000</v>
      </c>
      <c r="N77" s="31">
        <f t="shared" si="1"/>
        <v>10490</v>
      </c>
      <c r="O77" s="34">
        <f t="shared" si="2"/>
        <v>21625.200000000001</v>
      </c>
      <c r="P77" s="4">
        <f t="shared" si="3"/>
        <v>206.15061963775022</v>
      </c>
    </row>
    <row r="78" spans="1:16" ht="77.400000000000006" customHeight="1" x14ac:dyDescent="0.25">
      <c r="A78" s="28" t="s">
        <v>137</v>
      </c>
      <c r="B78" s="2" t="s">
        <v>0</v>
      </c>
      <c r="C78" s="2"/>
      <c r="D78" s="18" t="s">
        <v>138</v>
      </c>
      <c r="E78" s="38"/>
      <c r="F78" s="40">
        <v>0</v>
      </c>
      <c r="G78" s="38"/>
      <c r="H78" s="31">
        <v>0</v>
      </c>
      <c r="I78" s="43"/>
      <c r="J78" s="40">
        <v>0</v>
      </c>
      <c r="K78" s="38">
        <v>24907.67</v>
      </c>
      <c r="L78" s="31">
        <v>0</v>
      </c>
      <c r="M78" s="31">
        <f t="shared" ref="M78:M154" si="6">E78+I78</f>
        <v>0</v>
      </c>
      <c r="N78" s="31">
        <f t="shared" ref="N78:N154" si="7">F78+J78</f>
        <v>0</v>
      </c>
      <c r="O78" s="34">
        <f t="shared" ref="O78:O154" si="8">G78+K78</f>
        <v>24907.67</v>
      </c>
      <c r="P78" s="4">
        <v>0</v>
      </c>
    </row>
    <row r="79" spans="1:16" ht="211.5" customHeight="1" x14ac:dyDescent="0.25">
      <c r="A79" s="28" t="s">
        <v>139</v>
      </c>
      <c r="B79" s="2" t="s">
        <v>0</v>
      </c>
      <c r="C79" s="2"/>
      <c r="D79" s="18" t="s">
        <v>140</v>
      </c>
      <c r="E79" s="38"/>
      <c r="F79" s="40">
        <v>0</v>
      </c>
      <c r="G79" s="38">
        <v>30655.32</v>
      </c>
      <c r="H79" s="31">
        <v>0</v>
      </c>
      <c r="I79" s="43"/>
      <c r="J79" s="40">
        <v>0</v>
      </c>
      <c r="K79" s="38"/>
      <c r="L79" s="31">
        <v>0</v>
      </c>
      <c r="M79" s="31">
        <f t="shared" si="6"/>
        <v>0</v>
      </c>
      <c r="N79" s="31">
        <f t="shared" si="7"/>
        <v>0</v>
      </c>
      <c r="O79" s="34">
        <f t="shared" si="8"/>
        <v>30655.32</v>
      </c>
      <c r="P79" s="4">
        <v>0</v>
      </c>
    </row>
    <row r="80" spans="1:16" ht="48" x14ac:dyDescent="0.25">
      <c r="A80" s="27" t="s">
        <v>141</v>
      </c>
      <c r="B80" s="6" t="s">
        <v>0</v>
      </c>
      <c r="C80" s="6"/>
      <c r="D80" s="17" t="s">
        <v>142</v>
      </c>
      <c r="E80" s="38"/>
      <c r="F80" s="40">
        <v>0</v>
      </c>
      <c r="G80" s="38"/>
      <c r="H80" s="31">
        <v>0</v>
      </c>
      <c r="I80" s="43">
        <v>98000</v>
      </c>
      <c r="J80" s="40">
        <v>98000</v>
      </c>
      <c r="K80" s="38">
        <v>26005.46</v>
      </c>
      <c r="L80" s="31">
        <f>K80/J80%</f>
        <v>26.536183673469388</v>
      </c>
      <c r="M80" s="31">
        <f t="shared" si="6"/>
        <v>98000</v>
      </c>
      <c r="N80" s="31">
        <f t="shared" si="7"/>
        <v>98000</v>
      </c>
      <c r="O80" s="34">
        <f t="shared" si="8"/>
        <v>26005.46</v>
      </c>
      <c r="P80" s="4">
        <f t="shared" ref="P80:P154" si="9">O80/N80%</f>
        <v>26.536183673469388</v>
      </c>
    </row>
    <row r="81" spans="1:16" ht="22.8" x14ac:dyDescent="0.25">
      <c r="A81" s="26" t="s">
        <v>143</v>
      </c>
      <c r="B81" s="1" t="s">
        <v>0</v>
      </c>
      <c r="C81" s="1"/>
      <c r="D81" s="16" t="s">
        <v>144</v>
      </c>
      <c r="E81" s="38"/>
      <c r="F81" s="40">
        <v>0</v>
      </c>
      <c r="G81" s="38"/>
      <c r="H81" s="31">
        <v>0</v>
      </c>
      <c r="I81" s="43">
        <v>2264700</v>
      </c>
      <c r="J81" s="40">
        <v>1132350</v>
      </c>
      <c r="K81" s="38">
        <v>3341017.95</v>
      </c>
      <c r="L81" s="31">
        <f>K81/J81%</f>
        <v>295.05170221221357</v>
      </c>
      <c r="M81" s="31">
        <f t="shared" si="6"/>
        <v>2264700</v>
      </c>
      <c r="N81" s="31">
        <f t="shared" si="7"/>
        <v>1132350</v>
      </c>
      <c r="O81" s="34">
        <f t="shared" si="8"/>
        <v>3341017.95</v>
      </c>
      <c r="P81" s="4">
        <f t="shared" si="9"/>
        <v>295.05170221221357</v>
      </c>
    </row>
    <row r="82" spans="1:16" ht="55.8" customHeight="1" x14ac:dyDescent="0.25">
      <c r="A82" s="27" t="s">
        <v>145</v>
      </c>
      <c r="B82" s="6" t="s">
        <v>0</v>
      </c>
      <c r="C82" s="6"/>
      <c r="D82" s="17" t="s">
        <v>146</v>
      </c>
      <c r="E82" s="38"/>
      <c r="F82" s="40">
        <v>0</v>
      </c>
      <c r="G82" s="38"/>
      <c r="H82" s="31">
        <v>0</v>
      </c>
      <c r="I82" s="43">
        <v>2264700</v>
      </c>
      <c r="J82" s="40">
        <f>J83+J84+J85</f>
        <v>1698525</v>
      </c>
      <c r="K82" s="38">
        <f>K83+K84+K85+K86</f>
        <v>1474384.63</v>
      </c>
      <c r="L82" s="31">
        <f>K82/J82%</f>
        <v>86.803822728543878</v>
      </c>
      <c r="M82" s="31">
        <f t="shared" si="6"/>
        <v>2264700</v>
      </c>
      <c r="N82" s="31">
        <f t="shared" si="7"/>
        <v>1698525</v>
      </c>
      <c r="O82" s="34">
        <f t="shared" si="8"/>
        <v>1474384.63</v>
      </c>
      <c r="P82" s="4">
        <f t="shared" si="9"/>
        <v>86.803822728543878</v>
      </c>
    </row>
    <row r="83" spans="1:16" ht="37.799999999999997" customHeight="1" x14ac:dyDescent="0.25">
      <c r="A83" s="28" t="s">
        <v>147</v>
      </c>
      <c r="B83" s="2" t="s">
        <v>0</v>
      </c>
      <c r="C83" s="2"/>
      <c r="D83" s="18" t="s">
        <v>148</v>
      </c>
      <c r="E83" s="38"/>
      <c r="F83" s="40">
        <v>0</v>
      </c>
      <c r="G83" s="38"/>
      <c r="H83" s="31">
        <v>0</v>
      </c>
      <c r="I83" s="43">
        <v>2174800</v>
      </c>
      <c r="J83" s="40">
        <v>1631100</v>
      </c>
      <c r="K83" s="38">
        <v>1290464.92</v>
      </c>
      <c r="L83" s="31">
        <f>K83/J83%</f>
        <v>79.116235669180298</v>
      </c>
      <c r="M83" s="31">
        <f t="shared" si="6"/>
        <v>2174800</v>
      </c>
      <c r="N83" s="31">
        <f t="shared" si="7"/>
        <v>1631100</v>
      </c>
      <c r="O83" s="34">
        <f t="shared" si="8"/>
        <v>1290464.92</v>
      </c>
      <c r="P83" s="4">
        <f t="shared" si="9"/>
        <v>79.116235669180298</v>
      </c>
    </row>
    <row r="84" spans="1:16" ht="40.200000000000003" customHeight="1" x14ac:dyDescent="0.25">
      <c r="A84" s="28" t="s">
        <v>149</v>
      </c>
      <c r="B84" s="2" t="s">
        <v>0</v>
      </c>
      <c r="C84" s="2"/>
      <c r="D84" s="18" t="s">
        <v>150</v>
      </c>
      <c r="E84" s="38"/>
      <c r="F84" s="40">
        <v>0</v>
      </c>
      <c r="G84" s="38"/>
      <c r="H84" s="31">
        <v>0</v>
      </c>
      <c r="I84" s="43"/>
      <c r="J84" s="40">
        <v>0</v>
      </c>
      <c r="K84" s="38">
        <v>28850</v>
      </c>
      <c r="L84" s="31">
        <v>0</v>
      </c>
      <c r="M84" s="31">
        <f t="shared" si="6"/>
        <v>0</v>
      </c>
      <c r="N84" s="31">
        <f t="shared" si="7"/>
        <v>0</v>
      </c>
      <c r="O84" s="34">
        <f t="shared" si="8"/>
        <v>28850</v>
      </c>
      <c r="P84" s="4">
        <v>0</v>
      </c>
    </row>
    <row r="85" spans="1:16" ht="77.400000000000006" customHeight="1" x14ac:dyDescent="0.25">
      <c r="A85" s="28" t="s">
        <v>151</v>
      </c>
      <c r="B85" s="2" t="s">
        <v>0</v>
      </c>
      <c r="C85" s="2"/>
      <c r="D85" s="18" t="s">
        <v>152</v>
      </c>
      <c r="E85" s="38"/>
      <c r="F85" s="40">
        <v>0</v>
      </c>
      <c r="G85" s="38"/>
      <c r="H85" s="31">
        <v>0</v>
      </c>
      <c r="I85" s="43">
        <v>89900</v>
      </c>
      <c r="J85" s="40">
        <v>67425</v>
      </c>
      <c r="K85" s="38">
        <v>150906.21</v>
      </c>
      <c r="L85" s="31">
        <f>K85/J85%</f>
        <v>223.81343715239154</v>
      </c>
      <c r="M85" s="31">
        <f t="shared" si="6"/>
        <v>89900</v>
      </c>
      <c r="N85" s="31">
        <f t="shared" si="7"/>
        <v>67425</v>
      </c>
      <c r="O85" s="34">
        <f t="shared" si="8"/>
        <v>150906.21</v>
      </c>
      <c r="P85" s="4">
        <f t="shared" si="9"/>
        <v>223.81343715239154</v>
      </c>
    </row>
    <row r="86" spans="1:16" ht="52.2" customHeight="1" x14ac:dyDescent="0.25">
      <c r="A86" s="39" t="s">
        <v>423</v>
      </c>
      <c r="B86" s="2"/>
      <c r="C86" s="2"/>
      <c r="D86" s="18">
        <v>25010400</v>
      </c>
      <c r="E86" s="38"/>
      <c r="F86" s="40"/>
      <c r="G86" s="38"/>
      <c r="H86" s="31"/>
      <c r="I86" s="43"/>
      <c r="J86" s="40"/>
      <c r="K86" s="38">
        <v>4163.5</v>
      </c>
      <c r="L86" s="31"/>
      <c r="M86" s="31"/>
      <c r="N86" s="31"/>
      <c r="O86" s="34">
        <f t="shared" si="8"/>
        <v>4163.5</v>
      </c>
      <c r="P86" s="4"/>
    </row>
    <row r="87" spans="1:16" ht="42.6" customHeight="1" x14ac:dyDescent="0.25">
      <c r="A87" s="27" t="s">
        <v>153</v>
      </c>
      <c r="B87" s="6" t="s">
        <v>0</v>
      </c>
      <c r="C87" s="6"/>
      <c r="D87" s="17" t="s">
        <v>154</v>
      </c>
      <c r="E87" s="38"/>
      <c r="F87" s="40">
        <v>0</v>
      </c>
      <c r="G87" s="38"/>
      <c r="H87" s="31">
        <v>0</v>
      </c>
      <c r="I87" s="43"/>
      <c r="J87" s="40">
        <v>0</v>
      </c>
      <c r="K87" s="38">
        <v>1866633.32</v>
      </c>
      <c r="L87" s="31">
        <v>0</v>
      </c>
      <c r="M87" s="31">
        <f t="shared" si="6"/>
        <v>0</v>
      </c>
      <c r="N87" s="31">
        <f t="shared" si="7"/>
        <v>0</v>
      </c>
      <c r="O87" s="34">
        <f t="shared" si="8"/>
        <v>1866633.32</v>
      </c>
      <c r="P87" s="4">
        <v>0</v>
      </c>
    </row>
    <row r="88" spans="1:16" ht="34.200000000000003" customHeight="1" x14ac:dyDescent="0.25">
      <c r="A88" s="28" t="s">
        <v>155</v>
      </c>
      <c r="B88" s="2" t="s">
        <v>0</v>
      </c>
      <c r="C88" s="2"/>
      <c r="D88" s="18" t="s">
        <v>156</v>
      </c>
      <c r="E88" s="38"/>
      <c r="F88" s="40">
        <v>0</v>
      </c>
      <c r="G88" s="38"/>
      <c r="H88" s="31">
        <v>0</v>
      </c>
      <c r="I88" s="43"/>
      <c r="J88" s="40">
        <v>0</v>
      </c>
      <c r="K88" s="38">
        <v>909300.32</v>
      </c>
      <c r="L88" s="31">
        <v>0</v>
      </c>
      <c r="M88" s="31">
        <f t="shared" si="6"/>
        <v>0</v>
      </c>
      <c r="N88" s="31">
        <f t="shared" si="7"/>
        <v>0</v>
      </c>
      <c r="O88" s="34">
        <f t="shared" si="8"/>
        <v>909300.32</v>
      </c>
      <c r="P88" s="4">
        <v>0</v>
      </c>
    </row>
    <row r="89" spans="1:16" ht="161.4" customHeight="1" x14ac:dyDescent="0.25">
      <c r="A89" s="28" t="s">
        <v>157</v>
      </c>
      <c r="B89" s="2" t="s">
        <v>0</v>
      </c>
      <c r="C89" s="2"/>
      <c r="D89" s="18" t="s">
        <v>158</v>
      </c>
      <c r="E89" s="38"/>
      <c r="F89" s="40">
        <v>0</v>
      </c>
      <c r="G89" s="38"/>
      <c r="H89" s="31">
        <v>0</v>
      </c>
      <c r="I89" s="43"/>
      <c r="J89" s="40">
        <v>0</v>
      </c>
      <c r="K89" s="38">
        <v>957333</v>
      </c>
      <c r="L89" s="31">
        <v>0</v>
      </c>
      <c r="M89" s="31">
        <f t="shared" si="6"/>
        <v>0</v>
      </c>
      <c r="N89" s="31">
        <f t="shared" si="7"/>
        <v>0</v>
      </c>
      <c r="O89" s="34">
        <f t="shared" si="8"/>
        <v>957333</v>
      </c>
      <c r="P89" s="4">
        <v>0</v>
      </c>
    </row>
    <row r="90" spans="1:16" ht="25.2" customHeight="1" x14ac:dyDescent="0.25">
      <c r="A90" s="25" t="s">
        <v>159</v>
      </c>
      <c r="B90" s="1" t="s">
        <v>0</v>
      </c>
      <c r="C90" s="1"/>
      <c r="D90" s="16" t="s">
        <v>160</v>
      </c>
      <c r="E90" s="38"/>
      <c r="F90" s="40">
        <v>0</v>
      </c>
      <c r="G90" s="38"/>
      <c r="H90" s="31">
        <v>0</v>
      </c>
      <c r="I90" s="43">
        <v>682000</v>
      </c>
      <c r="J90" s="40">
        <v>584500</v>
      </c>
      <c r="K90" s="38">
        <v>921547.07</v>
      </c>
      <c r="L90" s="31">
        <f>K90/J90%</f>
        <v>157.66416937553464</v>
      </c>
      <c r="M90" s="31">
        <f t="shared" si="6"/>
        <v>682000</v>
      </c>
      <c r="N90" s="31">
        <f t="shared" si="7"/>
        <v>584500</v>
      </c>
      <c r="O90" s="34">
        <f t="shared" si="8"/>
        <v>921547.07</v>
      </c>
      <c r="P90" s="4">
        <f t="shared" si="9"/>
        <v>157.66416937553464</v>
      </c>
    </row>
    <row r="91" spans="1:16" ht="33.6" customHeight="1" x14ac:dyDescent="0.25">
      <c r="A91" s="26" t="s">
        <v>161</v>
      </c>
      <c r="B91" s="1" t="s">
        <v>0</v>
      </c>
      <c r="C91" s="1"/>
      <c r="D91" s="16" t="s">
        <v>162</v>
      </c>
      <c r="E91" s="38"/>
      <c r="F91" s="40">
        <v>0</v>
      </c>
      <c r="G91" s="38"/>
      <c r="H91" s="31">
        <v>0</v>
      </c>
      <c r="I91" s="43"/>
      <c r="J91" s="40">
        <v>0</v>
      </c>
      <c r="K91" s="38">
        <v>389599.62</v>
      </c>
      <c r="L91" s="31">
        <v>0</v>
      </c>
      <c r="M91" s="31">
        <f t="shared" si="6"/>
        <v>0</v>
      </c>
      <c r="N91" s="31">
        <f t="shared" si="7"/>
        <v>0</v>
      </c>
      <c r="O91" s="34">
        <f t="shared" si="8"/>
        <v>389599.62</v>
      </c>
      <c r="P91" s="4">
        <v>0</v>
      </c>
    </row>
    <row r="92" spans="1:16" ht="67.8" customHeight="1" x14ac:dyDescent="0.25">
      <c r="A92" s="27" t="s">
        <v>163</v>
      </c>
      <c r="B92" s="6" t="s">
        <v>0</v>
      </c>
      <c r="C92" s="6"/>
      <c r="D92" s="17" t="s">
        <v>164</v>
      </c>
      <c r="E92" s="38"/>
      <c r="F92" s="40">
        <v>0</v>
      </c>
      <c r="G92" s="38"/>
      <c r="H92" s="31">
        <v>0</v>
      </c>
      <c r="I92" s="43"/>
      <c r="J92" s="40">
        <v>0</v>
      </c>
      <c r="K92" s="38">
        <v>389599.62</v>
      </c>
      <c r="L92" s="31">
        <v>0</v>
      </c>
      <c r="M92" s="31">
        <f t="shared" si="6"/>
        <v>0</v>
      </c>
      <c r="N92" s="31">
        <f t="shared" si="7"/>
        <v>0</v>
      </c>
      <c r="O92" s="34">
        <f t="shared" si="8"/>
        <v>389599.62</v>
      </c>
      <c r="P92" s="4">
        <v>0</v>
      </c>
    </row>
    <row r="93" spans="1:16" ht="30" customHeight="1" x14ac:dyDescent="0.25">
      <c r="A93" s="26" t="s">
        <v>165</v>
      </c>
      <c r="B93" s="1" t="s">
        <v>0</v>
      </c>
      <c r="C93" s="1"/>
      <c r="D93" s="16" t="s">
        <v>166</v>
      </c>
      <c r="E93" s="38"/>
      <c r="F93" s="40">
        <v>0</v>
      </c>
      <c r="G93" s="38"/>
      <c r="H93" s="31">
        <v>0</v>
      </c>
      <c r="I93" s="43">
        <v>682000</v>
      </c>
      <c r="J93" s="40">
        <v>584500</v>
      </c>
      <c r="K93" s="38">
        <v>531947.44999999995</v>
      </c>
      <c r="L93" s="31">
        <f>K93/J93%</f>
        <v>91.008973481608209</v>
      </c>
      <c r="M93" s="31">
        <f t="shared" si="6"/>
        <v>682000</v>
      </c>
      <c r="N93" s="31">
        <f t="shared" si="7"/>
        <v>584500</v>
      </c>
      <c r="O93" s="34">
        <f t="shared" si="8"/>
        <v>531947.44999999995</v>
      </c>
      <c r="P93" s="4">
        <f t="shared" si="9"/>
        <v>91.008973481608209</v>
      </c>
    </row>
    <row r="94" spans="1:16" ht="23.4" customHeight="1" x14ac:dyDescent="0.25">
      <c r="A94" s="27" t="s">
        <v>167</v>
      </c>
      <c r="B94" s="6" t="s">
        <v>0</v>
      </c>
      <c r="C94" s="6"/>
      <c r="D94" s="17" t="s">
        <v>168</v>
      </c>
      <c r="E94" s="38"/>
      <c r="F94" s="40">
        <v>0</v>
      </c>
      <c r="G94" s="38"/>
      <c r="H94" s="31">
        <v>0</v>
      </c>
      <c r="I94" s="43">
        <v>682000</v>
      </c>
      <c r="J94" s="40">
        <v>584500</v>
      </c>
      <c r="K94" s="38">
        <v>531947.44999999995</v>
      </c>
      <c r="L94" s="31">
        <f>K94/J94%</f>
        <v>91.008973481608209</v>
      </c>
      <c r="M94" s="31">
        <f t="shared" si="6"/>
        <v>682000</v>
      </c>
      <c r="N94" s="31">
        <f t="shared" si="7"/>
        <v>584500</v>
      </c>
      <c r="O94" s="34">
        <f t="shared" si="8"/>
        <v>531947.44999999995</v>
      </c>
      <c r="P94" s="4">
        <f t="shared" si="9"/>
        <v>91.008973481608209</v>
      </c>
    </row>
    <row r="95" spans="1:16" ht="91.2" customHeight="1" x14ac:dyDescent="0.25">
      <c r="A95" s="28" t="s">
        <v>169</v>
      </c>
      <c r="B95" s="2" t="s">
        <v>0</v>
      </c>
      <c r="C95" s="2"/>
      <c r="D95" s="18" t="s">
        <v>170</v>
      </c>
      <c r="E95" s="38"/>
      <c r="F95" s="40">
        <v>0</v>
      </c>
      <c r="G95" s="38"/>
      <c r="H95" s="31">
        <v>0</v>
      </c>
      <c r="I95" s="43">
        <v>682000</v>
      </c>
      <c r="J95" s="40">
        <v>584500</v>
      </c>
      <c r="K95" s="38">
        <v>531947.44999999995</v>
      </c>
      <c r="L95" s="31">
        <f>K95/J95%</f>
        <v>91.008973481608209</v>
      </c>
      <c r="M95" s="31">
        <f t="shared" si="6"/>
        <v>682000</v>
      </c>
      <c r="N95" s="31">
        <f t="shared" si="7"/>
        <v>584500</v>
      </c>
      <c r="O95" s="34">
        <f t="shared" si="8"/>
        <v>531947.44999999995</v>
      </c>
      <c r="P95" s="4">
        <f t="shared" si="9"/>
        <v>91.008973481608209</v>
      </c>
    </row>
    <row r="96" spans="1:16" ht="30" customHeight="1" x14ac:dyDescent="0.25">
      <c r="A96" s="70" t="s">
        <v>171</v>
      </c>
      <c r="B96" s="71" t="s">
        <v>0</v>
      </c>
      <c r="C96" s="71"/>
      <c r="D96" s="72" t="s">
        <v>172</v>
      </c>
      <c r="E96" s="73">
        <v>96332896</v>
      </c>
      <c r="F96" s="74">
        <v>73406614</v>
      </c>
      <c r="G96" s="73">
        <v>73552290.989999995</v>
      </c>
      <c r="H96" s="74">
        <f t="shared" ref="H96:H154" si="10">G96/F96%</f>
        <v>100.19845213130249</v>
      </c>
      <c r="I96" s="73">
        <v>3100700</v>
      </c>
      <c r="J96" s="74">
        <v>2423025</v>
      </c>
      <c r="K96" s="73">
        <v>4341183.95</v>
      </c>
      <c r="L96" s="74">
        <f>K96/J96%</f>
        <v>179.16381176422036</v>
      </c>
      <c r="M96" s="74">
        <f t="shared" si="6"/>
        <v>99433596</v>
      </c>
      <c r="N96" s="74">
        <f t="shared" si="7"/>
        <v>75829639</v>
      </c>
      <c r="O96" s="75">
        <f t="shared" si="8"/>
        <v>77893474.939999998</v>
      </c>
      <c r="P96" s="76">
        <f t="shared" si="9"/>
        <v>102.7216744893115</v>
      </c>
    </row>
    <row r="97" spans="1:16" ht="22.8" customHeight="1" x14ac:dyDescent="0.25">
      <c r="A97" s="25" t="s">
        <v>173</v>
      </c>
      <c r="B97" s="1" t="s">
        <v>0</v>
      </c>
      <c r="C97" s="1"/>
      <c r="D97" s="16" t="s">
        <v>174</v>
      </c>
      <c r="E97" s="38">
        <v>142516000</v>
      </c>
      <c r="F97" s="40">
        <v>90860740</v>
      </c>
      <c r="G97" s="38">
        <v>83569100</v>
      </c>
      <c r="H97" s="31">
        <f t="shared" si="10"/>
        <v>91.974927785091779</v>
      </c>
      <c r="I97" s="43">
        <v>6266650</v>
      </c>
      <c r="J97" s="40">
        <v>6266650</v>
      </c>
      <c r="K97" s="38">
        <v>4153650</v>
      </c>
      <c r="L97" s="31">
        <v>0</v>
      </c>
      <c r="M97" s="31">
        <f t="shared" si="6"/>
        <v>148782650</v>
      </c>
      <c r="N97" s="31">
        <f t="shared" si="7"/>
        <v>97127390</v>
      </c>
      <c r="O97" s="34">
        <f t="shared" si="8"/>
        <v>87722750</v>
      </c>
      <c r="P97" s="4">
        <f t="shared" si="9"/>
        <v>90.317211241854636</v>
      </c>
    </row>
    <row r="98" spans="1:16" ht="28.2" customHeight="1" x14ac:dyDescent="0.25">
      <c r="A98" s="26" t="s">
        <v>175</v>
      </c>
      <c r="B98" s="1" t="s">
        <v>0</v>
      </c>
      <c r="C98" s="1"/>
      <c r="D98" s="16" t="s">
        <v>176</v>
      </c>
      <c r="E98" s="38">
        <v>142516000</v>
      </c>
      <c r="F98" s="40">
        <v>90860740</v>
      </c>
      <c r="G98" s="38">
        <v>83569100</v>
      </c>
      <c r="H98" s="31">
        <f t="shared" si="10"/>
        <v>91.974927785091779</v>
      </c>
      <c r="I98" s="43">
        <v>6266650</v>
      </c>
      <c r="J98" s="40">
        <v>6266650</v>
      </c>
      <c r="K98" s="38">
        <v>4153650</v>
      </c>
      <c r="L98" s="31">
        <v>0</v>
      </c>
      <c r="M98" s="31">
        <f t="shared" si="6"/>
        <v>148782650</v>
      </c>
      <c r="N98" s="31">
        <f t="shared" si="7"/>
        <v>97127390</v>
      </c>
      <c r="O98" s="34">
        <f t="shared" si="8"/>
        <v>87722750</v>
      </c>
      <c r="P98" s="4">
        <f t="shared" si="9"/>
        <v>90.317211241854636</v>
      </c>
    </row>
    <row r="99" spans="1:16" ht="16.2" customHeight="1" x14ac:dyDescent="0.25">
      <c r="A99" s="27" t="s">
        <v>177</v>
      </c>
      <c r="B99" s="6" t="s">
        <v>0</v>
      </c>
      <c r="C99" s="6"/>
      <c r="D99" s="17" t="s">
        <v>178</v>
      </c>
      <c r="E99" s="38">
        <v>29292800</v>
      </c>
      <c r="F99" s="40">
        <f>F100</f>
        <v>21969900</v>
      </c>
      <c r="G99" s="38">
        <f>G100</f>
        <v>21969900</v>
      </c>
      <c r="H99" s="31">
        <f t="shared" si="10"/>
        <v>100</v>
      </c>
      <c r="I99" s="43"/>
      <c r="J99" s="40">
        <v>0</v>
      </c>
      <c r="K99" s="38"/>
      <c r="L99" s="31">
        <v>0</v>
      </c>
      <c r="M99" s="31">
        <f t="shared" si="6"/>
        <v>29292800</v>
      </c>
      <c r="N99" s="31">
        <f t="shared" si="7"/>
        <v>21969900</v>
      </c>
      <c r="O99" s="34">
        <f t="shared" si="8"/>
        <v>21969900</v>
      </c>
      <c r="P99" s="4">
        <f t="shared" si="9"/>
        <v>100</v>
      </c>
    </row>
    <row r="100" spans="1:16" ht="17.399999999999999" customHeight="1" x14ac:dyDescent="0.25">
      <c r="A100" s="28" t="s">
        <v>179</v>
      </c>
      <c r="B100" s="2" t="s">
        <v>0</v>
      </c>
      <c r="C100" s="2"/>
      <c r="D100" s="18" t="s">
        <v>180</v>
      </c>
      <c r="E100" s="38">
        <v>29292800</v>
      </c>
      <c r="F100" s="40">
        <v>21969900</v>
      </c>
      <c r="G100" s="38">
        <v>21969900</v>
      </c>
      <c r="H100" s="31">
        <f t="shared" si="10"/>
        <v>100</v>
      </c>
      <c r="I100" s="43"/>
      <c r="J100" s="40">
        <v>0</v>
      </c>
      <c r="K100" s="38"/>
      <c r="L100" s="31">
        <v>0</v>
      </c>
      <c r="M100" s="31">
        <f t="shared" si="6"/>
        <v>29292800</v>
      </c>
      <c r="N100" s="31">
        <f t="shared" si="7"/>
        <v>21969900</v>
      </c>
      <c r="O100" s="34">
        <f t="shared" si="8"/>
        <v>21969900</v>
      </c>
      <c r="P100" s="4">
        <f t="shared" si="9"/>
        <v>100</v>
      </c>
    </row>
    <row r="101" spans="1:16" ht="24" customHeight="1" x14ac:dyDescent="0.25">
      <c r="A101" s="27" t="s">
        <v>181</v>
      </c>
      <c r="B101" s="6" t="s">
        <v>0</v>
      </c>
      <c r="C101" s="6"/>
      <c r="D101" s="17" t="s">
        <v>182</v>
      </c>
      <c r="E101" s="38">
        <v>113223200</v>
      </c>
      <c r="F101" s="40">
        <f>F102+F103+F104</f>
        <v>86114212</v>
      </c>
      <c r="G101" s="38">
        <f>G102+G103+G104</f>
        <v>86630412</v>
      </c>
      <c r="H101" s="31">
        <f t="shared" si="10"/>
        <v>100.59943647861517</v>
      </c>
      <c r="I101" s="43"/>
      <c r="J101" s="40">
        <v>0</v>
      </c>
      <c r="K101" s="38"/>
      <c r="L101" s="31">
        <v>0</v>
      </c>
      <c r="M101" s="31">
        <f t="shared" si="6"/>
        <v>113223200</v>
      </c>
      <c r="N101" s="31">
        <f t="shared" si="7"/>
        <v>86114212</v>
      </c>
      <c r="O101" s="34">
        <f t="shared" si="8"/>
        <v>86630412</v>
      </c>
      <c r="P101" s="4">
        <f t="shared" si="9"/>
        <v>100.59943647861517</v>
      </c>
    </row>
    <row r="102" spans="1:16" ht="30.75" customHeight="1" x14ac:dyDescent="0.25">
      <c r="A102" s="28" t="s">
        <v>183</v>
      </c>
      <c r="B102" s="2" t="s">
        <v>0</v>
      </c>
      <c r="C102" s="2"/>
      <c r="D102" s="18" t="s">
        <v>184</v>
      </c>
      <c r="E102" s="38">
        <v>106286900</v>
      </c>
      <c r="F102" s="40">
        <v>79648500</v>
      </c>
      <c r="G102" s="38">
        <v>80164700</v>
      </c>
      <c r="H102" s="31">
        <f t="shared" si="10"/>
        <v>100.64809757873657</v>
      </c>
      <c r="I102" s="43"/>
      <c r="J102" s="40">
        <v>0</v>
      </c>
      <c r="K102" s="38"/>
      <c r="L102" s="31">
        <v>0</v>
      </c>
      <c r="M102" s="31">
        <f t="shared" si="6"/>
        <v>106286900</v>
      </c>
      <c r="N102" s="31">
        <f t="shared" si="7"/>
        <v>79648500</v>
      </c>
      <c r="O102" s="34">
        <f t="shared" si="8"/>
        <v>80164700</v>
      </c>
      <c r="P102" s="4">
        <f t="shared" si="9"/>
        <v>100.64809757873657</v>
      </c>
    </row>
    <row r="103" spans="1:16" ht="28.2" customHeight="1" x14ac:dyDescent="0.25">
      <c r="A103" s="28" t="s">
        <v>185</v>
      </c>
      <c r="B103" s="2" t="s">
        <v>0</v>
      </c>
      <c r="C103" s="2"/>
      <c r="D103" s="18" t="s">
        <v>186</v>
      </c>
      <c r="E103" s="38">
        <v>5936300</v>
      </c>
      <c r="F103" s="40">
        <v>5936300</v>
      </c>
      <c r="G103" s="38">
        <v>5936300</v>
      </c>
      <c r="H103" s="31">
        <f t="shared" si="10"/>
        <v>100</v>
      </c>
      <c r="I103" s="43"/>
      <c r="J103" s="40">
        <v>0</v>
      </c>
      <c r="K103" s="38"/>
      <c r="L103" s="31">
        <v>0</v>
      </c>
      <c r="M103" s="31">
        <f t="shared" si="6"/>
        <v>5936300</v>
      </c>
      <c r="N103" s="31">
        <f t="shared" si="7"/>
        <v>5936300</v>
      </c>
      <c r="O103" s="34">
        <f t="shared" si="8"/>
        <v>5936300</v>
      </c>
      <c r="P103" s="4">
        <f t="shared" si="9"/>
        <v>100</v>
      </c>
    </row>
    <row r="104" spans="1:16" ht="67.8" customHeight="1" x14ac:dyDescent="0.25">
      <c r="A104" s="39" t="s">
        <v>421</v>
      </c>
      <c r="B104" s="2"/>
      <c r="C104" s="2"/>
      <c r="D104" s="18">
        <v>41034500</v>
      </c>
      <c r="E104" s="38">
        <v>1000000</v>
      </c>
      <c r="F104" s="40">
        <v>529412</v>
      </c>
      <c r="G104" s="38">
        <v>529412</v>
      </c>
      <c r="H104" s="31">
        <f t="shared" si="10"/>
        <v>100</v>
      </c>
      <c r="I104" s="43"/>
      <c r="J104" s="40"/>
      <c r="K104" s="38"/>
      <c r="L104" s="31"/>
      <c r="M104" s="31">
        <f t="shared" si="6"/>
        <v>1000000</v>
      </c>
      <c r="N104" s="31">
        <f t="shared" si="7"/>
        <v>529412</v>
      </c>
      <c r="O104" s="34">
        <f t="shared" si="8"/>
        <v>529412</v>
      </c>
      <c r="P104" s="4">
        <f t="shared" si="9"/>
        <v>100</v>
      </c>
    </row>
    <row r="105" spans="1:16" ht="39" customHeight="1" x14ac:dyDescent="0.25">
      <c r="A105" s="25" t="s">
        <v>187</v>
      </c>
      <c r="B105" s="1" t="s">
        <v>0</v>
      </c>
      <c r="C105" s="1"/>
      <c r="D105" s="16" t="s">
        <v>188</v>
      </c>
      <c r="E105" s="38">
        <v>238848896</v>
      </c>
      <c r="F105" s="40">
        <f>F103+F102+F100+F96</f>
        <v>180961314</v>
      </c>
      <c r="G105" s="40">
        <f>G103+G102+G100+G96</f>
        <v>181623190.99000001</v>
      </c>
      <c r="H105" s="31">
        <f t="shared" si="10"/>
        <v>100.3657560698305</v>
      </c>
      <c r="I105" s="43">
        <v>3100700</v>
      </c>
      <c r="J105" s="40">
        <f>J103+J102+J100+J96</f>
        <v>2423025</v>
      </c>
      <c r="K105" s="38">
        <v>4341183.95</v>
      </c>
      <c r="L105" s="31">
        <f>K105/J105%</f>
        <v>179.16381176422036</v>
      </c>
      <c r="M105" s="31">
        <f t="shared" si="6"/>
        <v>241949596</v>
      </c>
      <c r="N105" s="31">
        <f t="shared" si="7"/>
        <v>183384339</v>
      </c>
      <c r="O105" s="34">
        <f t="shared" si="8"/>
        <v>185964374.94</v>
      </c>
      <c r="P105" s="4">
        <f t="shared" si="9"/>
        <v>101.40690091316904</v>
      </c>
    </row>
    <row r="106" spans="1:16" ht="28.8" customHeight="1" x14ac:dyDescent="0.25">
      <c r="A106" s="27" t="s">
        <v>189</v>
      </c>
      <c r="B106" s="6" t="s">
        <v>0</v>
      </c>
      <c r="C106" s="6"/>
      <c r="D106" s="17" t="s">
        <v>190</v>
      </c>
      <c r="E106" s="38">
        <v>6595500</v>
      </c>
      <c r="F106" s="40">
        <f>F107</f>
        <v>4956800</v>
      </c>
      <c r="G106" s="38">
        <f>G107</f>
        <v>4886000</v>
      </c>
      <c r="H106" s="31">
        <f t="shared" si="10"/>
        <v>98.571659134925753</v>
      </c>
      <c r="I106" s="43"/>
      <c r="J106" s="40">
        <v>0</v>
      </c>
      <c r="K106" s="38"/>
      <c r="L106" s="31">
        <v>0</v>
      </c>
      <c r="M106" s="31">
        <f t="shared" si="6"/>
        <v>6595500</v>
      </c>
      <c r="N106" s="31">
        <f t="shared" si="7"/>
        <v>4956800</v>
      </c>
      <c r="O106" s="34">
        <f t="shared" si="8"/>
        <v>4886000</v>
      </c>
      <c r="P106" s="4">
        <f t="shared" si="9"/>
        <v>98.571659134925753</v>
      </c>
    </row>
    <row r="107" spans="1:16" ht="89.4" customHeight="1" x14ac:dyDescent="0.25">
      <c r="A107" s="28" t="s">
        <v>191</v>
      </c>
      <c r="B107" s="2" t="s">
        <v>0</v>
      </c>
      <c r="C107" s="2"/>
      <c r="D107" s="18" t="s">
        <v>192</v>
      </c>
      <c r="E107" s="38">
        <v>6595500</v>
      </c>
      <c r="F107" s="40">
        <v>4956800</v>
      </c>
      <c r="G107" s="38">
        <v>4886000</v>
      </c>
      <c r="H107" s="31">
        <f t="shared" si="10"/>
        <v>98.571659134925753</v>
      </c>
      <c r="I107" s="43"/>
      <c r="J107" s="40">
        <v>0</v>
      </c>
      <c r="K107" s="38"/>
      <c r="L107" s="31">
        <v>0</v>
      </c>
      <c r="M107" s="31">
        <f t="shared" si="6"/>
        <v>6595500</v>
      </c>
      <c r="N107" s="31">
        <f t="shared" si="7"/>
        <v>4956800</v>
      </c>
      <c r="O107" s="34">
        <f t="shared" si="8"/>
        <v>4886000</v>
      </c>
      <c r="P107" s="4">
        <f t="shared" si="9"/>
        <v>98.571659134925753</v>
      </c>
    </row>
    <row r="108" spans="1:16" ht="30.6" customHeight="1" x14ac:dyDescent="0.25">
      <c r="A108" s="27" t="s">
        <v>193</v>
      </c>
      <c r="B108" s="6" t="s">
        <v>0</v>
      </c>
      <c r="C108" s="6"/>
      <c r="D108" s="17" t="s">
        <v>194</v>
      </c>
      <c r="E108" s="38">
        <v>13534029</v>
      </c>
      <c r="F108" s="40">
        <f>F109+F110+F111+F112+F113+F114+F115+F116+F117+F118+F119</f>
        <v>10810944</v>
      </c>
      <c r="G108" s="40">
        <f>G109+G110+G111+G112+G113+G114+G115+G116+G117+G118+G119</f>
        <v>10764053</v>
      </c>
      <c r="H108" s="31">
        <f t="shared" si="10"/>
        <v>99.566263593632527</v>
      </c>
      <c r="I108" s="43">
        <v>6266650</v>
      </c>
      <c r="J108" s="40">
        <v>6266650</v>
      </c>
      <c r="K108" s="38">
        <v>4153650</v>
      </c>
      <c r="L108" s="31">
        <f>K108/J108%</f>
        <v>66.281825217620266</v>
      </c>
      <c r="M108" s="31">
        <f t="shared" si="6"/>
        <v>19800679</v>
      </c>
      <c r="N108" s="31">
        <f t="shared" si="7"/>
        <v>17077594</v>
      </c>
      <c r="O108" s="34">
        <f t="shared" si="8"/>
        <v>14917703</v>
      </c>
      <c r="P108" s="4">
        <f t="shared" si="9"/>
        <v>87.352486538794636</v>
      </c>
    </row>
    <row r="109" spans="1:16" ht="81" customHeight="1" x14ac:dyDescent="0.25">
      <c r="A109" s="39" t="s">
        <v>419</v>
      </c>
      <c r="B109" s="6"/>
      <c r="C109" s="6"/>
      <c r="D109" s="18">
        <v>41050900</v>
      </c>
      <c r="E109" s="38">
        <v>1960000</v>
      </c>
      <c r="F109" s="40">
        <v>1960000</v>
      </c>
      <c r="G109" s="38">
        <v>1960000</v>
      </c>
      <c r="H109" s="31">
        <f t="shared" si="10"/>
        <v>100</v>
      </c>
      <c r="I109" s="43"/>
      <c r="J109" s="40"/>
      <c r="K109" s="38"/>
      <c r="L109" s="31"/>
      <c r="M109" s="31">
        <f t="shared" si="6"/>
        <v>1960000</v>
      </c>
      <c r="N109" s="31">
        <f t="shared" si="7"/>
        <v>1960000</v>
      </c>
      <c r="O109" s="34">
        <f t="shared" si="8"/>
        <v>1960000</v>
      </c>
      <c r="P109" s="4">
        <f t="shared" si="9"/>
        <v>100</v>
      </c>
    </row>
    <row r="110" spans="1:16" ht="57" customHeight="1" x14ac:dyDescent="0.25">
      <c r="A110" s="28" t="s">
        <v>195</v>
      </c>
      <c r="B110" s="2" t="s">
        <v>0</v>
      </c>
      <c r="C110" s="2"/>
      <c r="D110" s="18" t="s">
        <v>196</v>
      </c>
      <c r="E110" s="38">
        <v>1236400</v>
      </c>
      <c r="F110" s="40">
        <v>1008205</v>
      </c>
      <c r="G110" s="38">
        <v>1008205</v>
      </c>
      <c r="H110" s="31">
        <f t="shared" si="10"/>
        <v>100.00000000000001</v>
      </c>
      <c r="I110" s="43"/>
      <c r="J110" s="40">
        <v>0</v>
      </c>
      <c r="K110" s="38"/>
      <c r="L110" s="31">
        <v>0</v>
      </c>
      <c r="M110" s="31">
        <f t="shared" si="6"/>
        <v>1236400</v>
      </c>
      <c r="N110" s="31">
        <f t="shared" si="7"/>
        <v>1008205</v>
      </c>
      <c r="O110" s="34">
        <f t="shared" si="8"/>
        <v>1008205</v>
      </c>
      <c r="P110" s="4">
        <f t="shared" si="9"/>
        <v>100.00000000000001</v>
      </c>
    </row>
    <row r="111" spans="1:16" ht="55.2" customHeight="1" x14ac:dyDescent="0.25">
      <c r="A111" s="39" t="s">
        <v>420</v>
      </c>
      <c r="B111" s="2"/>
      <c r="C111" s="2"/>
      <c r="D111" s="18">
        <v>41051100</v>
      </c>
      <c r="E111" s="38">
        <v>900000</v>
      </c>
      <c r="F111" s="40">
        <v>900000</v>
      </c>
      <c r="G111" s="38">
        <v>900000</v>
      </c>
      <c r="H111" s="31">
        <f t="shared" si="10"/>
        <v>100</v>
      </c>
      <c r="I111" s="43"/>
      <c r="J111" s="40">
        <v>0</v>
      </c>
      <c r="K111" s="38"/>
      <c r="L111" s="31">
        <v>0</v>
      </c>
      <c r="M111" s="31">
        <f t="shared" si="6"/>
        <v>900000</v>
      </c>
      <c r="N111" s="31">
        <f t="shared" si="7"/>
        <v>900000</v>
      </c>
      <c r="O111" s="34">
        <f t="shared" si="8"/>
        <v>900000</v>
      </c>
      <c r="P111" s="4">
        <f t="shared" si="9"/>
        <v>100</v>
      </c>
    </row>
    <row r="112" spans="1:16" ht="69.599999999999994" customHeight="1" x14ac:dyDescent="0.25">
      <c r="A112" s="28" t="s">
        <v>197</v>
      </c>
      <c r="B112" s="2" t="s">
        <v>0</v>
      </c>
      <c r="C112" s="2"/>
      <c r="D112" s="18" t="s">
        <v>198</v>
      </c>
      <c r="E112" s="38">
        <v>896643</v>
      </c>
      <c r="F112" s="40">
        <v>715220</v>
      </c>
      <c r="G112" s="38">
        <v>715220</v>
      </c>
      <c r="H112" s="31">
        <f t="shared" si="10"/>
        <v>100</v>
      </c>
      <c r="I112" s="43"/>
      <c r="J112" s="40">
        <v>0</v>
      </c>
      <c r="K112" s="38"/>
      <c r="L112" s="31">
        <v>0</v>
      </c>
      <c r="M112" s="31">
        <f t="shared" si="6"/>
        <v>896643</v>
      </c>
      <c r="N112" s="31">
        <f t="shared" si="7"/>
        <v>715220</v>
      </c>
      <c r="O112" s="34">
        <f t="shared" si="8"/>
        <v>715220</v>
      </c>
      <c r="P112" s="4">
        <f t="shared" si="9"/>
        <v>100</v>
      </c>
    </row>
    <row r="113" spans="1:16" ht="81.599999999999994" customHeight="1" x14ac:dyDescent="0.25">
      <c r="A113" s="39" t="s">
        <v>412</v>
      </c>
      <c r="B113" s="2"/>
      <c r="C113" s="2"/>
      <c r="D113" s="18">
        <v>41051400</v>
      </c>
      <c r="E113" s="38">
        <v>1653843</v>
      </c>
      <c r="F113" s="40">
        <v>1480686</v>
      </c>
      <c r="G113" s="38">
        <v>1480686</v>
      </c>
      <c r="H113" s="31">
        <f t="shared" si="10"/>
        <v>100</v>
      </c>
      <c r="I113" s="43"/>
      <c r="J113" s="40">
        <v>0</v>
      </c>
      <c r="K113" s="38"/>
      <c r="L113" s="31">
        <v>0</v>
      </c>
      <c r="M113" s="31">
        <f t="shared" si="6"/>
        <v>1653843</v>
      </c>
      <c r="N113" s="31">
        <f t="shared" si="7"/>
        <v>1480686</v>
      </c>
      <c r="O113" s="34">
        <f t="shared" si="8"/>
        <v>1480686</v>
      </c>
      <c r="P113" s="4">
        <f t="shared" si="9"/>
        <v>100</v>
      </c>
    </row>
    <row r="114" spans="1:16" ht="64.2" customHeight="1" x14ac:dyDescent="0.25">
      <c r="A114" s="28" t="s">
        <v>199</v>
      </c>
      <c r="B114" s="2" t="s">
        <v>0</v>
      </c>
      <c r="C114" s="2"/>
      <c r="D114" s="18" t="s">
        <v>200</v>
      </c>
      <c r="E114" s="4">
        <v>1454600</v>
      </c>
      <c r="F114" s="40">
        <v>1454600</v>
      </c>
      <c r="G114" s="38">
        <v>1454600</v>
      </c>
      <c r="H114" s="31">
        <f t="shared" si="10"/>
        <v>100</v>
      </c>
      <c r="I114" s="43"/>
      <c r="J114" s="40">
        <v>0</v>
      </c>
      <c r="K114" s="38"/>
      <c r="L114" s="31">
        <v>0</v>
      </c>
      <c r="M114" s="31">
        <f t="shared" si="6"/>
        <v>1454600</v>
      </c>
      <c r="N114" s="31">
        <f t="shared" si="7"/>
        <v>1454600</v>
      </c>
      <c r="O114" s="34">
        <f t="shared" si="8"/>
        <v>1454600</v>
      </c>
      <c r="P114" s="4">
        <f t="shared" si="9"/>
        <v>100</v>
      </c>
    </row>
    <row r="115" spans="1:16" ht="85.8" customHeight="1" x14ac:dyDescent="0.25">
      <c r="A115" s="39" t="s">
        <v>418</v>
      </c>
      <c r="B115" s="2"/>
      <c r="C115" s="2"/>
      <c r="D115" s="18">
        <v>41053000</v>
      </c>
      <c r="E115" s="4">
        <v>2233953</v>
      </c>
      <c r="F115" s="40">
        <v>346715</v>
      </c>
      <c r="G115" s="38">
        <v>346715</v>
      </c>
      <c r="H115" s="31">
        <f t="shared" si="10"/>
        <v>100</v>
      </c>
      <c r="I115" s="43"/>
      <c r="J115" s="40">
        <v>0</v>
      </c>
      <c r="K115" s="38"/>
      <c r="L115" s="31">
        <v>0</v>
      </c>
      <c r="M115" s="31">
        <f t="shared" si="6"/>
        <v>2233953</v>
      </c>
      <c r="N115" s="31">
        <f t="shared" si="7"/>
        <v>346715</v>
      </c>
      <c r="O115" s="34">
        <f t="shared" si="8"/>
        <v>346715</v>
      </c>
      <c r="P115" s="4">
        <f t="shared" si="9"/>
        <v>100</v>
      </c>
    </row>
    <row r="116" spans="1:16" ht="39" customHeight="1" x14ac:dyDescent="0.25">
      <c r="A116" s="39" t="s">
        <v>422</v>
      </c>
      <c r="B116" s="2"/>
      <c r="C116" s="2"/>
      <c r="D116" s="18">
        <v>41053600</v>
      </c>
      <c r="E116" s="4"/>
      <c r="F116" s="40"/>
      <c r="G116" s="38"/>
      <c r="H116" s="31"/>
      <c r="I116" s="43">
        <v>1568000</v>
      </c>
      <c r="J116" s="40">
        <v>1568000</v>
      </c>
      <c r="K116" s="38">
        <v>1568000</v>
      </c>
      <c r="L116" s="31">
        <v>0</v>
      </c>
      <c r="M116" s="31">
        <f t="shared" si="6"/>
        <v>1568000</v>
      </c>
      <c r="N116" s="31">
        <f t="shared" si="7"/>
        <v>1568000</v>
      </c>
      <c r="O116" s="34">
        <f t="shared" si="8"/>
        <v>1568000</v>
      </c>
      <c r="P116" s="4">
        <f t="shared" si="9"/>
        <v>100</v>
      </c>
    </row>
    <row r="117" spans="1:16" ht="31.2" customHeight="1" x14ac:dyDescent="0.25">
      <c r="A117" s="28" t="s">
        <v>201</v>
      </c>
      <c r="B117" s="2" t="s">
        <v>0</v>
      </c>
      <c r="C117" s="2"/>
      <c r="D117" s="18" t="s">
        <v>202</v>
      </c>
      <c r="E117" s="4">
        <v>1000123</v>
      </c>
      <c r="F117" s="40">
        <v>747051</v>
      </c>
      <c r="G117" s="38">
        <v>700160</v>
      </c>
      <c r="H117" s="31">
        <f t="shared" si="10"/>
        <v>93.72318623494246</v>
      </c>
      <c r="I117" s="43">
        <v>4698650</v>
      </c>
      <c r="J117" s="40">
        <v>4698650</v>
      </c>
      <c r="K117" s="38">
        <v>2585650</v>
      </c>
      <c r="L117" s="31">
        <f>K117/J117%</f>
        <v>55.029636172091983</v>
      </c>
      <c r="M117" s="31">
        <f t="shared" si="6"/>
        <v>5698773</v>
      </c>
      <c r="N117" s="31">
        <f t="shared" si="7"/>
        <v>5445701</v>
      </c>
      <c r="O117" s="34">
        <f t="shared" si="8"/>
        <v>3285810</v>
      </c>
      <c r="P117" s="4">
        <f t="shared" si="9"/>
        <v>60.33768655311777</v>
      </c>
    </row>
    <row r="118" spans="1:16" ht="79.8" customHeight="1" x14ac:dyDescent="0.25">
      <c r="A118" s="39" t="s">
        <v>417</v>
      </c>
      <c r="B118" s="2"/>
      <c r="C118" s="2"/>
      <c r="D118" s="18">
        <v>41054900</v>
      </c>
      <c r="E118" s="4">
        <v>1772867</v>
      </c>
      <c r="F118" s="40">
        <v>1772867</v>
      </c>
      <c r="G118" s="38">
        <v>1772867</v>
      </c>
      <c r="H118" s="31">
        <f t="shared" si="10"/>
        <v>100.00000000000001</v>
      </c>
      <c r="I118" s="43"/>
      <c r="J118" s="40"/>
      <c r="K118" s="38"/>
      <c r="L118" s="31"/>
      <c r="M118" s="31">
        <f t="shared" si="6"/>
        <v>1772867</v>
      </c>
      <c r="N118" s="31">
        <f t="shared" si="7"/>
        <v>1772867</v>
      </c>
      <c r="O118" s="34">
        <f t="shared" si="8"/>
        <v>1772867</v>
      </c>
      <c r="P118" s="4">
        <f t="shared" si="9"/>
        <v>100.00000000000001</v>
      </c>
    </row>
    <row r="119" spans="1:16" ht="80.400000000000006" customHeight="1" x14ac:dyDescent="0.25">
      <c r="A119" s="39" t="s">
        <v>413</v>
      </c>
      <c r="B119" s="2"/>
      <c r="C119" s="2"/>
      <c r="D119" s="18">
        <v>41055000</v>
      </c>
      <c r="E119" s="4">
        <v>425600</v>
      </c>
      <c r="F119" s="40">
        <v>425600</v>
      </c>
      <c r="G119" s="38">
        <v>425600</v>
      </c>
      <c r="H119" s="31">
        <f t="shared" si="10"/>
        <v>100</v>
      </c>
      <c r="I119" s="43"/>
      <c r="J119" s="40"/>
      <c r="K119" s="38"/>
      <c r="L119" s="31"/>
      <c r="M119" s="31">
        <f t="shared" si="6"/>
        <v>425600</v>
      </c>
      <c r="N119" s="31">
        <f t="shared" si="7"/>
        <v>425600</v>
      </c>
      <c r="O119" s="34">
        <f t="shared" si="8"/>
        <v>425600</v>
      </c>
      <c r="P119" s="4">
        <f t="shared" si="9"/>
        <v>100</v>
      </c>
    </row>
    <row r="120" spans="1:16" x14ac:dyDescent="0.25">
      <c r="A120" s="70" t="s">
        <v>203</v>
      </c>
      <c r="B120" s="71" t="s">
        <v>0</v>
      </c>
      <c r="C120" s="71"/>
      <c r="D120" s="72" t="s">
        <v>204</v>
      </c>
      <c r="E120" s="76">
        <v>258978425</v>
      </c>
      <c r="F120" s="74">
        <v>197258470</v>
      </c>
      <c r="G120" s="73">
        <v>197802655.99000001</v>
      </c>
      <c r="H120" s="74">
        <f t="shared" si="10"/>
        <v>100.27587458728642</v>
      </c>
      <c r="I120" s="73">
        <v>9367350</v>
      </c>
      <c r="J120" s="74">
        <f>J105+J117+J116</f>
        <v>8689675</v>
      </c>
      <c r="K120" s="73">
        <v>8494833.9499999993</v>
      </c>
      <c r="L120" s="74">
        <f>K120/J120%</f>
        <v>97.757786683621646</v>
      </c>
      <c r="M120" s="74">
        <f t="shared" si="6"/>
        <v>268345775</v>
      </c>
      <c r="N120" s="74">
        <f t="shared" si="7"/>
        <v>205948145</v>
      </c>
      <c r="O120" s="75">
        <f t="shared" si="8"/>
        <v>206297489.94</v>
      </c>
      <c r="P120" s="76">
        <f t="shared" si="9"/>
        <v>100.16962762155494</v>
      </c>
    </row>
    <row r="121" spans="1:16" x14ac:dyDescent="0.25">
      <c r="A121" s="63" t="s">
        <v>205</v>
      </c>
      <c r="B121" s="64" t="s">
        <v>0</v>
      </c>
      <c r="C121" s="64"/>
      <c r="D121" s="65" t="s">
        <v>0</v>
      </c>
      <c r="E121" s="66"/>
      <c r="F121" s="67"/>
      <c r="G121" s="68"/>
      <c r="H121" s="68"/>
      <c r="I121" s="68"/>
      <c r="J121" s="51"/>
      <c r="K121" s="68"/>
      <c r="L121" s="68"/>
      <c r="M121" s="68"/>
      <c r="N121" s="68"/>
      <c r="O121" s="69"/>
      <c r="P121" s="68"/>
    </row>
    <row r="122" spans="1:16" ht="19.8" customHeight="1" x14ac:dyDescent="0.25">
      <c r="A122" s="25" t="s">
        <v>206</v>
      </c>
      <c r="B122" s="1" t="s">
        <v>0</v>
      </c>
      <c r="C122" s="56" t="s">
        <v>207</v>
      </c>
      <c r="D122" s="16"/>
      <c r="E122" s="55">
        <v>25783883</v>
      </c>
      <c r="F122" s="40">
        <v>17654586</v>
      </c>
      <c r="G122" s="55">
        <v>16504038.880000001</v>
      </c>
      <c r="H122" s="4">
        <f t="shared" si="10"/>
        <v>93.483012742411532</v>
      </c>
      <c r="I122" s="55">
        <v>620000</v>
      </c>
      <c r="J122" s="40">
        <v>595000</v>
      </c>
      <c r="K122" s="55">
        <v>253306.73</v>
      </c>
      <c r="L122" s="3">
        <f>K122/J122%</f>
        <v>42.572559663865547</v>
      </c>
      <c r="M122" s="4">
        <f t="shared" si="6"/>
        <v>26403883</v>
      </c>
      <c r="N122" s="4">
        <f t="shared" si="7"/>
        <v>18249586</v>
      </c>
      <c r="O122" s="7">
        <f t="shared" si="8"/>
        <v>16757345.610000001</v>
      </c>
      <c r="P122" s="4">
        <f t="shared" si="9"/>
        <v>91.823154837594686</v>
      </c>
    </row>
    <row r="123" spans="1:16" ht="105" customHeight="1" x14ac:dyDescent="0.25">
      <c r="A123" s="25" t="s">
        <v>208</v>
      </c>
      <c r="B123" s="1" t="s">
        <v>209</v>
      </c>
      <c r="C123" s="56" t="s">
        <v>210</v>
      </c>
      <c r="D123" s="53" t="s">
        <v>427</v>
      </c>
      <c r="E123" s="55">
        <v>21762500</v>
      </c>
      <c r="F123" s="40">
        <v>15841020</v>
      </c>
      <c r="G123" s="55">
        <v>15065498.52</v>
      </c>
      <c r="H123" s="4">
        <f t="shared" si="10"/>
        <v>95.104346311032998</v>
      </c>
      <c r="I123" s="55">
        <v>620000</v>
      </c>
      <c r="J123" s="40">
        <v>595000</v>
      </c>
      <c r="K123" s="55">
        <v>217005.52</v>
      </c>
      <c r="L123" s="3">
        <f>K123/J123%</f>
        <v>36.471515966386555</v>
      </c>
      <c r="M123" s="4">
        <f t="shared" si="6"/>
        <v>22382500</v>
      </c>
      <c r="N123" s="4">
        <f t="shared" si="7"/>
        <v>16436020</v>
      </c>
      <c r="O123" s="7">
        <f t="shared" si="8"/>
        <v>15282504.039999999</v>
      </c>
      <c r="P123" s="4">
        <f t="shared" si="9"/>
        <v>92.981780504039293</v>
      </c>
    </row>
    <row r="124" spans="1:16" ht="67.2" customHeight="1" x14ac:dyDescent="0.25">
      <c r="A124" s="35" t="s">
        <v>211</v>
      </c>
      <c r="B124" s="1" t="s">
        <v>209</v>
      </c>
      <c r="C124" s="56" t="s">
        <v>212</v>
      </c>
      <c r="D124" s="53" t="s">
        <v>428</v>
      </c>
      <c r="E124" s="55">
        <v>914630</v>
      </c>
      <c r="F124" s="40">
        <v>788050</v>
      </c>
      <c r="G124" s="55">
        <v>762771.77</v>
      </c>
      <c r="H124" s="4">
        <f t="shared" si="10"/>
        <v>96.792306325740753</v>
      </c>
      <c r="I124" s="55">
        <v>0</v>
      </c>
      <c r="J124" s="40">
        <v>0</v>
      </c>
      <c r="K124" s="55">
        <v>0</v>
      </c>
      <c r="L124" s="3">
        <v>0</v>
      </c>
      <c r="M124" s="4">
        <f t="shared" si="6"/>
        <v>914630</v>
      </c>
      <c r="N124" s="4">
        <f t="shared" si="7"/>
        <v>788050</v>
      </c>
      <c r="O124" s="7">
        <f t="shared" si="8"/>
        <v>762771.77</v>
      </c>
      <c r="P124" s="4">
        <f t="shared" si="9"/>
        <v>96.792306325740753</v>
      </c>
    </row>
    <row r="125" spans="1:16" ht="70.2" customHeight="1" x14ac:dyDescent="0.25">
      <c r="A125" s="35" t="s">
        <v>211</v>
      </c>
      <c r="B125" s="58" t="s">
        <v>209</v>
      </c>
      <c r="C125" s="56" t="s">
        <v>212</v>
      </c>
      <c r="D125" s="53" t="s">
        <v>429</v>
      </c>
      <c r="E125" s="55">
        <v>550000</v>
      </c>
      <c r="F125" s="40">
        <v>430851</v>
      </c>
      <c r="G125" s="55">
        <v>428429.55</v>
      </c>
      <c r="H125" s="4">
        <f t="shared" si="10"/>
        <v>99.437984361182856</v>
      </c>
      <c r="I125" s="55">
        <v>0</v>
      </c>
      <c r="J125" s="40">
        <v>0</v>
      </c>
      <c r="K125" s="55">
        <v>0</v>
      </c>
      <c r="L125" s="3"/>
      <c r="M125" s="4">
        <f t="shared" si="6"/>
        <v>550000</v>
      </c>
      <c r="N125" s="4">
        <f t="shared" si="7"/>
        <v>430851</v>
      </c>
      <c r="O125" s="7">
        <f t="shared" si="8"/>
        <v>428429.55</v>
      </c>
      <c r="P125" s="4">
        <f t="shared" si="9"/>
        <v>99.437984361182856</v>
      </c>
    </row>
    <row r="126" spans="1:16" ht="34.799999999999997" customHeight="1" x14ac:dyDescent="0.25">
      <c r="A126" s="25" t="s">
        <v>213</v>
      </c>
      <c r="B126" s="1" t="s">
        <v>214</v>
      </c>
      <c r="C126" s="56" t="s">
        <v>215</v>
      </c>
      <c r="D126" s="53" t="s">
        <v>430</v>
      </c>
      <c r="E126" s="55">
        <v>322800</v>
      </c>
      <c r="F126" s="40">
        <v>247950</v>
      </c>
      <c r="G126" s="55">
        <v>247339.04</v>
      </c>
      <c r="H126" s="4">
        <f t="shared" si="10"/>
        <v>99.753595482960279</v>
      </c>
      <c r="I126" s="55">
        <v>0</v>
      </c>
      <c r="J126" s="40">
        <v>0</v>
      </c>
      <c r="K126" s="55">
        <v>36301.21</v>
      </c>
      <c r="L126" s="3">
        <v>0</v>
      </c>
      <c r="M126" s="4">
        <f t="shared" si="6"/>
        <v>322800</v>
      </c>
      <c r="N126" s="4">
        <f t="shared" si="7"/>
        <v>247950</v>
      </c>
      <c r="O126" s="7">
        <f t="shared" si="8"/>
        <v>283640.25</v>
      </c>
      <c r="P126" s="4">
        <f t="shared" si="9"/>
        <v>114.39413188142771</v>
      </c>
    </row>
    <row r="127" spans="1:16" ht="61.5" customHeight="1" x14ac:dyDescent="0.25">
      <c r="A127" s="35" t="s">
        <v>426</v>
      </c>
      <c r="B127" s="1"/>
      <c r="C127" s="56" t="s">
        <v>486</v>
      </c>
      <c r="D127" s="16"/>
      <c r="E127" s="55">
        <v>2233953</v>
      </c>
      <c r="F127" s="40">
        <v>346715</v>
      </c>
      <c r="G127" s="55">
        <v>0</v>
      </c>
      <c r="H127" s="4">
        <v>0</v>
      </c>
      <c r="I127" s="55">
        <v>0</v>
      </c>
      <c r="J127" s="40">
        <v>0</v>
      </c>
      <c r="K127" s="55">
        <v>0</v>
      </c>
      <c r="L127" s="3">
        <v>0</v>
      </c>
      <c r="M127" s="4">
        <f>E127+I127</f>
        <v>2233953</v>
      </c>
      <c r="N127" s="4">
        <f>F127+J127</f>
        <v>346715</v>
      </c>
      <c r="O127" s="7">
        <f>G127+K127</f>
        <v>0</v>
      </c>
      <c r="P127" s="4">
        <f>O127/N127%</f>
        <v>0</v>
      </c>
    </row>
    <row r="128" spans="1:16" ht="17.399999999999999" customHeight="1" x14ac:dyDescent="0.25">
      <c r="A128" s="35" t="s">
        <v>425</v>
      </c>
      <c r="B128" s="1"/>
      <c r="C128" s="57" t="s">
        <v>424</v>
      </c>
      <c r="D128" s="52" t="s">
        <v>431</v>
      </c>
      <c r="E128" s="55">
        <v>2233953</v>
      </c>
      <c r="F128" s="40">
        <v>346715</v>
      </c>
      <c r="G128" s="55" t="s">
        <v>0</v>
      </c>
      <c r="H128" s="4"/>
      <c r="I128" s="55" t="s">
        <v>0</v>
      </c>
      <c r="J128" s="40"/>
      <c r="K128" s="55" t="s">
        <v>0</v>
      </c>
      <c r="L128" s="3"/>
      <c r="M128" s="4"/>
      <c r="N128" s="4"/>
      <c r="O128" s="7"/>
      <c r="P128" s="4"/>
    </row>
    <row r="129" spans="1:16" x14ac:dyDescent="0.25">
      <c r="A129" s="25" t="s">
        <v>216</v>
      </c>
      <c r="B129" s="1" t="s">
        <v>0</v>
      </c>
      <c r="C129" s="56" t="s">
        <v>217</v>
      </c>
      <c r="D129" s="52"/>
      <c r="E129" s="55">
        <v>179679022</v>
      </c>
      <c r="F129" s="40">
        <v>135263559</v>
      </c>
      <c r="G129" s="55">
        <v>130024620.12</v>
      </c>
      <c r="H129" s="4">
        <f t="shared" si="10"/>
        <v>96.126866009787605</v>
      </c>
      <c r="I129" s="55">
        <v>6844058</v>
      </c>
      <c r="J129" s="40">
        <v>6331426</v>
      </c>
      <c r="K129" s="55">
        <v>3838395.78</v>
      </c>
      <c r="L129" s="3">
        <f>K129/J129%</f>
        <v>60.624506706703983</v>
      </c>
      <c r="M129" s="4">
        <f t="shared" si="6"/>
        <v>186523080</v>
      </c>
      <c r="N129" s="4">
        <f t="shared" si="7"/>
        <v>141594985</v>
      </c>
      <c r="O129" s="7">
        <f t="shared" si="8"/>
        <v>133863015.90000001</v>
      </c>
      <c r="P129" s="4">
        <f t="shared" si="9"/>
        <v>94.539376447548619</v>
      </c>
    </row>
    <row r="130" spans="1:16" ht="21" customHeight="1" x14ac:dyDescent="0.25">
      <c r="A130" s="25" t="s">
        <v>218</v>
      </c>
      <c r="B130" s="1" t="s">
        <v>219</v>
      </c>
      <c r="C130" s="56" t="s">
        <v>220</v>
      </c>
      <c r="D130" s="52" t="s">
        <v>432</v>
      </c>
      <c r="E130" s="55">
        <v>35367868</v>
      </c>
      <c r="F130" s="40">
        <v>26063674</v>
      </c>
      <c r="G130" s="55">
        <v>24763835.309999999</v>
      </c>
      <c r="H130" s="4">
        <f t="shared" si="10"/>
        <v>95.01283399262897</v>
      </c>
      <c r="I130" s="55">
        <v>1411116</v>
      </c>
      <c r="J130" s="40">
        <v>1086116</v>
      </c>
      <c r="K130" s="55">
        <v>946577.73</v>
      </c>
      <c r="L130" s="3">
        <f>K130/J130%</f>
        <v>87.152544479595178</v>
      </c>
      <c r="M130" s="4">
        <f t="shared" si="6"/>
        <v>36778984</v>
      </c>
      <c r="N130" s="4">
        <f t="shared" si="7"/>
        <v>27149790</v>
      </c>
      <c r="O130" s="7">
        <f t="shared" si="8"/>
        <v>25710413.039999999</v>
      </c>
      <c r="P130" s="4">
        <f t="shared" si="9"/>
        <v>94.698386396358856</v>
      </c>
    </row>
    <row r="131" spans="1:16" ht="57" x14ac:dyDescent="0.25">
      <c r="A131" s="25" t="s">
        <v>221</v>
      </c>
      <c r="B131" s="1" t="s">
        <v>222</v>
      </c>
      <c r="C131" s="56" t="s">
        <v>223</v>
      </c>
      <c r="D131" s="52" t="s">
        <v>433</v>
      </c>
      <c r="E131" s="55">
        <v>132666990</v>
      </c>
      <c r="F131" s="40">
        <v>99774732</v>
      </c>
      <c r="G131" s="55">
        <v>96591487.299999997</v>
      </c>
      <c r="H131" s="4">
        <f t="shared" si="10"/>
        <v>96.809568278269097</v>
      </c>
      <c r="I131" s="55">
        <v>3366439</v>
      </c>
      <c r="J131" s="40">
        <v>3192807</v>
      </c>
      <c r="K131" s="55">
        <v>1639766.22</v>
      </c>
      <c r="L131" s="3">
        <f>K131/J131%</f>
        <v>51.3581378392117</v>
      </c>
      <c r="M131" s="4">
        <f t="shared" si="6"/>
        <v>136033429</v>
      </c>
      <c r="N131" s="4">
        <f t="shared" si="7"/>
        <v>102967539</v>
      </c>
      <c r="O131" s="7">
        <f t="shared" si="8"/>
        <v>98231253.519999996</v>
      </c>
      <c r="P131" s="4">
        <f t="shared" si="9"/>
        <v>95.400214935699296</v>
      </c>
    </row>
    <row r="132" spans="1:16" ht="50.4" customHeight="1" x14ac:dyDescent="0.25">
      <c r="A132" s="25" t="s">
        <v>224</v>
      </c>
      <c r="B132" s="1" t="s">
        <v>225</v>
      </c>
      <c r="C132" s="56" t="s">
        <v>226</v>
      </c>
      <c r="D132" s="52" t="s">
        <v>434</v>
      </c>
      <c r="E132" s="55">
        <v>1548285</v>
      </c>
      <c r="F132" s="40">
        <v>1193737</v>
      </c>
      <c r="G132" s="55">
        <v>1148756.3700000001</v>
      </c>
      <c r="H132" s="4">
        <f t="shared" si="10"/>
        <v>96.231948075664917</v>
      </c>
      <c r="I132" s="55">
        <v>3000</v>
      </c>
      <c r="J132" s="40">
        <v>2250</v>
      </c>
      <c r="K132" s="55">
        <v>11171.76</v>
      </c>
      <c r="L132" s="3">
        <f>K132/J132%</f>
        <v>496.52266666666668</v>
      </c>
      <c r="M132" s="4">
        <f t="shared" si="6"/>
        <v>1551285</v>
      </c>
      <c r="N132" s="4">
        <f t="shared" si="7"/>
        <v>1195987</v>
      </c>
      <c r="O132" s="7">
        <f t="shared" si="8"/>
        <v>1159928.1300000001</v>
      </c>
      <c r="P132" s="4">
        <f t="shared" si="9"/>
        <v>96.985011542767609</v>
      </c>
    </row>
    <row r="133" spans="1:16" ht="30.6" customHeight="1" x14ac:dyDescent="0.25">
      <c r="A133" s="25" t="s">
        <v>227</v>
      </c>
      <c r="B133" s="1" t="s">
        <v>225</v>
      </c>
      <c r="C133" s="56" t="s">
        <v>228</v>
      </c>
      <c r="D133" s="52" t="s">
        <v>435</v>
      </c>
      <c r="E133" s="55">
        <v>2801263</v>
      </c>
      <c r="F133" s="40">
        <v>2294252</v>
      </c>
      <c r="G133" s="55">
        <v>2145105.33</v>
      </c>
      <c r="H133" s="4">
        <f t="shared" si="10"/>
        <v>93.499115615895732</v>
      </c>
      <c r="I133" s="55">
        <v>33000</v>
      </c>
      <c r="J133" s="40">
        <v>24750</v>
      </c>
      <c r="K133" s="55">
        <v>26333.43</v>
      </c>
      <c r="L133" s="3">
        <f>K133/J133%</f>
        <v>106.39769696969697</v>
      </c>
      <c r="M133" s="4">
        <f t="shared" si="6"/>
        <v>2834263</v>
      </c>
      <c r="N133" s="4">
        <f t="shared" si="7"/>
        <v>2319002</v>
      </c>
      <c r="O133" s="7">
        <f t="shared" si="8"/>
        <v>2171438.7600000002</v>
      </c>
      <c r="P133" s="4">
        <f t="shared" si="9"/>
        <v>93.636778234775136</v>
      </c>
    </row>
    <row r="134" spans="1:16" ht="32.4" customHeight="1" x14ac:dyDescent="0.25">
      <c r="A134" s="25" t="s">
        <v>229</v>
      </c>
      <c r="B134" s="1" t="s">
        <v>230</v>
      </c>
      <c r="C134" s="56" t="s">
        <v>231</v>
      </c>
      <c r="D134" s="52" t="s">
        <v>436</v>
      </c>
      <c r="E134" s="55">
        <v>618840</v>
      </c>
      <c r="F134" s="40">
        <v>550891</v>
      </c>
      <c r="G134" s="55">
        <v>522878.65</v>
      </c>
      <c r="H134" s="4">
        <f t="shared" si="10"/>
        <v>94.915083020052975</v>
      </c>
      <c r="I134" s="55">
        <v>0</v>
      </c>
      <c r="J134" s="40">
        <v>0</v>
      </c>
      <c r="K134" s="55">
        <v>0</v>
      </c>
      <c r="L134" s="3">
        <v>0</v>
      </c>
      <c r="M134" s="4">
        <f t="shared" si="6"/>
        <v>618840</v>
      </c>
      <c r="N134" s="4">
        <f t="shared" si="7"/>
        <v>550891</v>
      </c>
      <c r="O134" s="7">
        <f t="shared" si="8"/>
        <v>522878.65</v>
      </c>
      <c r="P134" s="4">
        <f t="shared" si="9"/>
        <v>94.915083020052975</v>
      </c>
    </row>
    <row r="135" spans="1:16" ht="29.4" customHeight="1" x14ac:dyDescent="0.25">
      <c r="A135" s="25" t="s">
        <v>232</v>
      </c>
      <c r="B135" s="1" t="s">
        <v>0</v>
      </c>
      <c r="C135" s="56" t="s">
        <v>233</v>
      </c>
      <c r="D135" s="52" t="s">
        <v>233</v>
      </c>
      <c r="E135" s="55">
        <v>5320726</v>
      </c>
      <c r="F135" s="40">
        <f>F136+F137</f>
        <v>4285317</v>
      </c>
      <c r="G135" s="55">
        <v>4168659.26</v>
      </c>
      <c r="H135" s="4">
        <f t="shared" si="10"/>
        <v>97.277733712581821</v>
      </c>
      <c r="I135" s="55">
        <v>20000</v>
      </c>
      <c r="J135" s="40">
        <v>15000</v>
      </c>
      <c r="K135" s="55">
        <v>66082.240000000005</v>
      </c>
      <c r="L135" s="3">
        <f>K135/J135%</f>
        <v>440.54826666666668</v>
      </c>
      <c r="M135" s="4">
        <f t="shared" si="6"/>
        <v>5340726</v>
      </c>
      <c r="N135" s="4">
        <f t="shared" si="7"/>
        <v>4300317</v>
      </c>
      <c r="O135" s="7">
        <f t="shared" si="8"/>
        <v>4234741.5</v>
      </c>
      <c r="P135" s="4">
        <f t="shared" si="9"/>
        <v>98.475100789081367</v>
      </c>
    </row>
    <row r="136" spans="1:16" ht="36.6" customHeight="1" x14ac:dyDescent="0.25">
      <c r="A136" s="29" t="s">
        <v>234</v>
      </c>
      <c r="B136" s="6" t="s">
        <v>230</v>
      </c>
      <c r="C136" s="57" t="s">
        <v>235</v>
      </c>
      <c r="D136" s="54" t="s">
        <v>437</v>
      </c>
      <c r="E136" s="55">
        <v>5295386</v>
      </c>
      <c r="F136" s="40">
        <v>4267217</v>
      </c>
      <c r="G136" s="55">
        <v>4154179.26</v>
      </c>
      <c r="H136" s="4">
        <f t="shared" si="10"/>
        <v>97.351019645825374</v>
      </c>
      <c r="I136" s="55">
        <v>20000</v>
      </c>
      <c r="J136" s="40">
        <v>15000</v>
      </c>
      <c r="K136" s="55">
        <v>66082.240000000005</v>
      </c>
      <c r="L136" s="3">
        <f>K136/J136%</f>
        <v>440.54826666666668</v>
      </c>
      <c r="M136" s="4">
        <f t="shared" si="6"/>
        <v>5315386</v>
      </c>
      <c r="N136" s="4">
        <f t="shared" si="7"/>
        <v>4282217</v>
      </c>
      <c r="O136" s="7">
        <f t="shared" si="8"/>
        <v>4220261.5</v>
      </c>
      <c r="P136" s="4">
        <f t="shared" si="9"/>
        <v>98.553191022313911</v>
      </c>
    </row>
    <row r="137" spans="1:16" ht="30.6" customHeight="1" x14ac:dyDescent="0.25">
      <c r="A137" s="29" t="s">
        <v>236</v>
      </c>
      <c r="B137" s="6" t="s">
        <v>230</v>
      </c>
      <c r="C137" s="57" t="s">
        <v>237</v>
      </c>
      <c r="D137" s="54" t="s">
        <v>438</v>
      </c>
      <c r="E137" s="55">
        <v>25340</v>
      </c>
      <c r="F137" s="40">
        <v>18100</v>
      </c>
      <c r="G137" s="55">
        <v>14480</v>
      </c>
      <c r="H137" s="4">
        <f t="shared" si="10"/>
        <v>80</v>
      </c>
      <c r="I137" s="55">
        <v>0</v>
      </c>
      <c r="J137" s="40">
        <v>0</v>
      </c>
      <c r="K137" s="55">
        <v>0</v>
      </c>
      <c r="L137" s="3">
        <v>0</v>
      </c>
      <c r="M137" s="4">
        <f t="shared" si="6"/>
        <v>25340</v>
      </c>
      <c r="N137" s="4">
        <f t="shared" si="7"/>
        <v>18100</v>
      </c>
      <c r="O137" s="7">
        <f t="shared" si="8"/>
        <v>14480</v>
      </c>
      <c r="P137" s="4">
        <f t="shared" si="9"/>
        <v>80</v>
      </c>
    </row>
    <row r="138" spans="1:16" ht="39.6" customHeight="1" x14ac:dyDescent="0.25">
      <c r="A138" s="25" t="s">
        <v>238</v>
      </c>
      <c r="B138" s="1" t="s">
        <v>230</v>
      </c>
      <c r="C138" s="56" t="s">
        <v>239</v>
      </c>
      <c r="D138" s="52" t="s">
        <v>439</v>
      </c>
      <c r="E138" s="55">
        <v>1355050</v>
      </c>
      <c r="F138" s="40">
        <v>1100956</v>
      </c>
      <c r="G138" s="55">
        <v>683897.9</v>
      </c>
      <c r="H138" s="4">
        <f t="shared" si="10"/>
        <v>62.118549696808962</v>
      </c>
      <c r="I138" s="55">
        <v>40650</v>
      </c>
      <c r="J138" s="40">
        <v>40650</v>
      </c>
      <c r="K138" s="55">
        <v>51450</v>
      </c>
      <c r="L138" s="3">
        <f t="shared" ref="L138:L143" si="11">K138/J138%</f>
        <v>126.56826568265683</v>
      </c>
      <c r="M138" s="4">
        <f t="shared" si="6"/>
        <v>1395700</v>
      </c>
      <c r="N138" s="4">
        <f t="shared" si="7"/>
        <v>1141606</v>
      </c>
      <c r="O138" s="7">
        <f t="shared" si="8"/>
        <v>735347.9</v>
      </c>
      <c r="P138" s="4">
        <f t="shared" si="9"/>
        <v>64.413457883017443</v>
      </c>
    </row>
    <row r="139" spans="1:16" ht="54.6" customHeight="1" x14ac:dyDescent="0.25">
      <c r="A139" s="35" t="s">
        <v>497</v>
      </c>
      <c r="B139" s="58" t="s">
        <v>230</v>
      </c>
      <c r="C139" s="56" t="s">
        <v>487</v>
      </c>
      <c r="D139" s="52" t="s">
        <v>440</v>
      </c>
      <c r="E139" s="55">
        <v>0</v>
      </c>
      <c r="F139" s="40">
        <v>0</v>
      </c>
      <c r="G139" s="38">
        <v>0</v>
      </c>
      <c r="H139" s="4"/>
      <c r="I139" s="55">
        <v>1969853</v>
      </c>
      <c r="J139" s="40">
        <v>1969853</v>
      </c>
      <c r="K139" s="55">
        <v>1097014.3999999999</v>
      </c>
      <c r="L139" s="3">
        <f t="shared" si="11"/>
        <v>55.690165712872989</v>
      </c>
      <c r="M139" s="4">
        <f>E139+I139</f>
        <v>1969853</v>
      </c>
      <c r="N139" s="4">
        <f>F139+J139</f>
        <v>1969853</v>
      </c>
      <c r="O139" s="7">
        <f>G139+K139</f>
        <v>1097014.3999999999</v>
      </c>
      <c r="P139" s="4">
        <f>O139/N139%</f>
        <v>55.690165712872989</v>
      </c>
    </row>
    <row r="140" spans="1:16" ht="17.399999999999999" customHeight="1" x14ac:dyDescent="0.25">
      <c r="A140" s="25" t="s">
        <v>240</v>
      </c>
      <c r="B140" s="1" t="s">
        <v>0</v>
      </c>
      <c r="C140" s="56" t="s">
        <v>241</v>
      </c>
      <c r="D140" s="52"/>
      <c r="E140" s="55">
        <v>12868567</v>
      </c>
      <c r="F140" s="40">
        <v>11910971</v>
      </c>
      <c r="G140" s="55">
        <v>10570401.83</v>
      </c>
      <c r="H140" s="4">
        <f t="shared" si="10"/>
        <v>88.745089128333859</v>
      </c>
      <c r="I140" s="55">
        <v>3301900</v>
      </c>
      <c r="J140" s="40">
        <v>3301900</v>
      </c>
      <c r="K140" s="55">
        <v>3297320.56</v>
      </c>
      <c r="L140" s="3">
        <f t="shared" si="11"/>
        <v>99.861308943335658</v>
      </c>
      <c r="M140" s="4">
        <f t="shared" si="6"/>
        <v>16170467</v>
      </c>
      <c r="N140" s="4">
        <f t="shared" si="7"/>
        <v>15212871</v>
      </c>
      <c r="O140" s="7">
        <f t="shared" si="8"/>
        <v>13867722.390000001</v>
      </c>
      <c r="P140" s="4">
        <f t="shared" si="9"/>
        <v>91.157825436106052</v>
      </c>
    </row>
    <row r="141" spans="1:16" ht="31.8" customHeight="1" x14ac:dyDescent="0.25">
      <c r="A141" s="25" t="s">
        <v>242</v>
      </c>
      <c r="B141" s="1" t="s">
        <v>243</v>
      </c>
      <c r="C141" s="56" t="s">
        <v>244</v>
      </c>
      <c r="D141" s="52" t="s">
        <v>441</v>
      </c>
      <c r="E141" s="55">
        <v>10223390</v>
      </c>
      <c r="F141" s="40">
        <v>9661014</v>
      </c>
      <c r="G141" s="55">
        <v>8821296.5199999996</v>
      </c>
      <c r="H141" s="4">
        <f t="shared" si="10"/>
        <v>91.308184834428346</v>
      </c>
      <c r="I141" s="55">
        <v>3220000</v>
      </c>
      <c r="J141" s="40">
        <v>3220000</v>
      </c>
      <c r="K141" s="55">
        <v>3215420.56</v>
      </c>
      <c r="L141" s="3">
        <f t="shared" si="11"/>
        <v>99.857781366459633</v>
      </c>
      <c r="M141" s="4">
        <f t="shared" si="6"/>
        <v>13443390</v>
      </c>
      <c r="N141" s="4">
        <f t="shared" si="7"/>
        <v>12881014</v>
      </c>
      <c r="O141" s="7">
        <f t="shared" si="8"/>
        <v>12036717.08</v>
      </c>
      <c r="P141" s="4">
        <f t="shared" si="9"/>
        <v>93.445415710284919</v>
      </c>
    </row>
    <row r="142" spans="1:16" ht="34.200000000000003" customHeight="1" x14ac:dyDescent="0.25">
      <c r="A142" s="25" t="s">
        <v>245</v>
      </c>
      <c r="B142" s="1" t="s">
        <v>0</v>
      </c>
      <c r="C142" s="56" t="s">
        <v>246</v>
      </c>
      <c r="D142" s="52"/>
      <c r="E142" s="55">
        <v>1740812</v>
      </c>
      <c r="F142" s="40">
        <v>1345592</v>
      </c>
      <c r="G142" s="55">
        <v>897725.06</v>
      </c>
      <c r="H142" s="4">
        <f t="shared" si="10"/>
        <v>66.715992663452226</v>
      </c>
      <c r="I142" s="55">
        <v>81900</v>
      </c>
      <c r="J142" s="40">
        <v>81900</v>
      </c>
      <c r="K142" s="55">
        <v>81900</v>
      </c>
      <c r="L142" s="3">
        <f t="shared" si="11"/>
        <v>100</v>
      </c>
      <c r="M142" s="4">
        <f t="shared" si="6"/>
        <v>1822712</v>
      </c>
      <c r="N142" s="4">
        <f t="shared" si="7"/>
        <v>1427492</v>
      </c>
      <c r="O142" s="7">
        <f t="shared" si="8"/>
        <v>979625.06</v>
      </c>
      <c r="P142" s="4">
        <f t="shared" si="9"/>
        <v>68.625607709185061</v>
      </c>
    </row>
    <row r="143" spans="1:16" ht="58.2" customHeight="1" x14ac:dyDescent="0.25">
      <c r="A143" s="29" t="s">
        <v>247</v>
      </c>
      <c r="B143" s="6" t="s">
        <v>248</v>
      </c>
      <c r="C143" s="57" t="s">
        <v>249</v>
      </c>
      <c r="D143" s="54" t="s">
        <v>442</v>
      </c>
      <c r="E143" s="55">
        <v>1740812</v>
      </c>
      <c r="F143" s="40">
        <v>1345592</v>
      </c>
      <c r="G143" s="55">
        <v>897725.06</v>
      </c>
      <c r="H143" s="4">
        <f t="shared" si="10"/>
        <v>66.715992663452226</v>
      </c>
      <c r="I143" s="55">
        <v>81900</v>
      </c>
      <c r="J143" s="40">
        <v>81900</v>
      </c>
      <c r="K143" s="55">
        <v>81900</v>
      </c>
      <c r="L143" s="3">
        <f t="shared" si="11"/>
        <v>100</v>
      </c>
      <c r="M143" s="4">
        <f t="shared" si="6"/>
        <v>1822712</v>
      </c>
      <c r="N143" s="4">
        <f t="shared" si="7"/>
        <v>1427492</v>
      </c>
      <c r="O143" s="7">
        <f t="shared" si="8"/>
        <v>979625.06</v>
      </c>
      <c r="P143" s="4">
        <f t="shared" si="9"/>
        <v>68.625607709185061</v>
      </c>
    </row>
    <row r="144" spans="1:16" ht="40.799999999999997" customHeight="1" x14ac:dyDescent="0.25">
      <c r="A144" s="25" t="s">
        <v>250</v>
      </c>
      <c r="B144" s="1" t="s">
        <v>0</v>
      </c>
      <c r="C144" s="56" t="s">
        <v>251</v>
      </c>
      <c r="D144" s="52"/>
      <c r="E144" s="55">
        <v>655365</v>
      </c>
      <c r="F144" s="40">
        <v>655365</v>
      </c>
      <c r="G144" s="55">
        <v>653709.73</v>
      </c>
      <c r="H144" s="4">
        <f t="shared" si="10"/>
        <v>99.747427769258351</v>
      </c>
      <c r="I144" s="55">
        <v>0</v>
      </c>
      <c r="J144" s="40">
        <v>0</v>
      </c>
      <c r="K144" s="55">
        <v>0</v>
      </c>
      <c r="L144" s="3">
        <v>0</v>
      </c>
      <c r="M144" s="4">
        <f t="shared" si="6"/>
        <v>655365</v>
      </c>
      <c r="N144" s="4">
        <f t="shared" si="7"/>
        <v>655365</v>
      </c>
      <c r="O144" s="7">
        <f t="shared" si="8"/>
        <v>653709.73</v>
      </c>
      <c r="P144" s="4">
        <f t="shared" si="9"/>
        <v>99.747427769258351</v>
      </c>
    </row>
    <row r="145" spans="1:16" ht="45.6" customHeight="1" x14ac:dyDescent="0.25">
      <c r="A145" s="29" t="s">
        <v>252</v>
      </c>
      <c r="B145" s="6" t="s">
        <v>253</v>
      </c>
      <c r="C145" s="57" t="s">
        <v>254</v>
      </c>
      <c r="D145" s="54" t="s">
        <v>443</v>
      </c>
      <c r="E145" s="55">
        <v>655365</v>
      </c>
      <c r="F145" s="40">
        <v>655365</v>
      </c>
      <c r="G145" s="55">
        <v>653709.73</v>
      </c>
      <c r="H145" s="4">
        <f t="shared" si="10"/>
        <v>99.747427769258351</v>
      </c>
      <c r="I145" s="55">
        <v>0</v>
      </c>
      <c r="J145" s="40">
        <v>0</v>
      </c>
      <c r="K145" s="55">
        <v>0</v>
      </c>
      <c r="L145" s="3">
        <v>0</v>
      </c>
      <c r="M145" s="4">
        <f t="shared" si="6"/>
        <v>655365</v>
      </c>
      <c r="N145" s="4">
        <f t="shared" si="7"/>
        <v>655365</v>
      </c>
      <c r="O145" s="7">
        <f t="shared" si="8"/>
        <v>653709.73</v>
      </c>
      <c r="P145" s="4">
        <f t="shared" si="9"/>
        <v>99.747427769258351</v>
      </c>
    </row>
    <row r="146" spans="1:16" ht="46.2" customHeight="1" x14ac:dyDescent="0.25">
      <c r="A146" s="25" t="s">
        <v>255</v>
      </c>
      <c r="B146" s="1" t="s">
        <v>0</v>
      </c>
      <c r="C146" s="56" t="s">
        <v>256</v>
      </c>
      <c r="D146" s="52"/>
      <c r="E146" s="55">
        <v>249000</v>
      </c>
      <c r="F146" s="40">
        <v>249000</v>
      </c>
      <c r="G146" s="55">
        <v>197670.52</v>
      </c>
      <c r="H146" s="4">
        <f t="shared" si="10"/>
        <v>79.385751004016058</v>
      </c>
      <c r="I146" s="55">
        <v>0</v>
      </c>
      <c r="J146" s="40">
        <v>0</v>
      </c>
      <c r="K146" s="55">
        <v>0</v>
      </c>
      <c r="L146" s="3">
        <v>0</v>
      </c>
      <c r="M146" s="4">
        <f t="shared" si="6"/>
        <v>249000</v>
      </c>
      <c r="N146" s="4">
        <f t="shared" si="7"/>
        <v>249000</v>
      </c>
      <c r="O146" s="7">
        <f t="shared" si="8"/>
        <v>197670.52</v>
      </c>
      <c r="P146" s="4">
        <f t="shared" si="9"/>
        <v>79.385751004016058</v>
      </c>
    </row>
    <row r="147" spans="1:16" ht="29.4" customHeight="1" x14ac:dyDescent="0.25">
      <c r="A147" s="29" t="s">
        <v>257</v>
      </c>
      <c r="B147" s="6" t="s">
        <v>253</v>
      </c>
      <c r="C147" s="57" t="s">
        <v>258</v>
      </c>
      <c r="D147" s="54" t="s">
        <v>444</v>
      </c>
      <c r="E147" s="55">
        <v>249000</v>
      </c>
      <c r="F147" s="40">
        <v>249000</v>
      </c>
      <c r="G147" s="55">
        <v>197670.52</v>
      </c>
      <c r="H147" s="4">
        <f t="shared" si="10"/>
        <v>79.385751004016058</v>
      </c>
      <c r="I147" s="55">
        <v>0</v>
      </c>
      <c r="J147" s="40">
        <v>0</v>
      </c>
      <c r="K147" s="55">
        <v>0</v>
      </c>
      <c r="L147" s="3">
        <v>0</v>
      </c>
      <c r="M147" s="4">
        <f t="shared" si="6"/>
        <v>249000</v>
      </c>
      <c r="N147" s="4">
        <f t="shared" si="7"/>
        <v>249000</v>
      </c>
      <c r="O147" s="7">
        <f t="shared" si="8"/>
        <v>197670.52</v>
      </c>
      <c r="P147" s="4">
        <f t="shared" si="9"/>
        <v>79.385751004016058</v>
      </c>
    </row>
    <row r="148" spans="1:16" ht="32.4" customHeight="1" x14ac:dyDescent="0.25">
      <c r="A148" s="25" t="s">
        <v>259</v>
      </c>
      <c r="B148" s="1" t="s">
        <v>0</v>
      </c>
      <c r="C148" s="56" t="s">
        <v>260</v>
      </c>
      <c r="D148" s="52"/>
      <c r="E148" s="55">
        <v>7982590</v>
      </c>
      <c r="F148" s="40">
        <v>6520955</v>
      </c>
      <c r="G148" s="55">
        <v>5903837.7699999996</v>
      </c>
      <c r="H148" s="4">
        <f t="shared" si="10"/>
        <v>90.536397966248799</v>
      </c>
      <c r="I148" s="55">
        <v>824000</v>
      </c>
      <c r="J148" s="40">
        <v>618000</v>
      </c>
      <c r="K148" s="55">
        <v>664369.69999999995</v>
      </c>
      <c r="L148" s="3">
        <f>K148/J148%</f>
        <v>107.50318770226536</v>
      </c>
      <c r="M148" s="4">
        <f t="shared" si="6"/>
        <v>8806590</v>
      </c>
      <c r="N148" s="4">
        <f t="shared" si="7"/>
        <v>7138955</v>
      </c>
      <c r="O148" s="7">
        <f t="shared" si="8"/>
        <v>6568207.4699999997</v>
      </c>
      <c r="P148" s="4">
        <f t="shared" si="9"/>
        <v>92.005167002733586</v>
      </c>
    </row>
    <row r="149" spans="1:16" ht="88.8" customHeight="1" x14ac:dyDescent="0.25">
      <c r="A149" s="25" t="s">
        <v>261</v>
      </c>
      <c r="B149" s="1" t="s">
        <v>0</v>
      </c>
      <c r="C149" s="56" t="s">
        <v>262</v>
      </c>
      <c r="D149" s="52"/>
      <c r="E149" s="55">
        <v>53300</v>
      </c>
      <c r="F149" s="40">
        <v>53300</v>
      </c>
      <c r="G149" s="55">
        <v>52852.45</v>
      </c>
      <c r="H149" s="4">
        <f t="shared" si="10"/>
        <v>99.160318949343335</v>
      </c>
      <c r="I149" s="55">
        <v>0</v>
      </c>
      <c r="J149" s="40">
        <v>0</v>
      </c>
      <c r="K149" s="55">
        <v>0</v>
      </c>
      <c r="L149" s="3">
        <v>0</v>
      </c>
      <c r="M149" s="4">
        <f t="shared" si="6"/>
        <v>53300</v>
      </c>
      <c r="N149" s="4">
        <f t="shared" si="7"/>
        <v>53300</v>
      </c>
      <c r="O149" s="7">
        <f t="shared" si="8"/>
        <v>52852.45</v>
      </c>
      <c r="P149" s="4">
        <f t="shared" si="9"/>
        <v>99.160318949343335</v>
      </c>
    </row>
    <row r="150" spans="1:16" ht="55.8" customHeight="1" x14ac:dyDescent="0.25">
      <c r="A150" s="29" t="s">
        <v>263</v>
      </c>
      <c r="B150" s="6" t="s">
        <v>264</v>
      </c>
      <c r="C150" s="57" t="s">
        <v>265</v>
      </c>
      <c r="D150" s="54" t="s">
        <v>445</v>
      </c>
      <c r="E150" s="55">
        <v>53300</v>
      </c>
      <c r="F150" s="40">
        <v>53300</v>
      </c>
      <c r="G150" s="55">
        <v>52852.45</v>
      </c>
      <c r="H150" s="4">
        <f t="shared" si="10"/>
        <v>99.160318949343335</v>
      </c>
      <c r="I150" s="55">
        <v>0</v>
      </c>
      <c r="J150" s="40">
        <v>0</v>
      </c>
      <c r="K150" s="55">
        <v>0</v>
      </c>
      <c r="L150" s="3">
        <v>0</v>
      </c>
      <c r="M150" s="4">
        <f t="shared" si="6"/>
        <v>53300</v>
      </c>
      <c r="N150" s="4">
        <f t="shared" si="7"/>
        <v>53300</v>
      </c>
      <c r="O150" s="7">
        <f t="shared" si="8"/>
        <v>52852.45</v>
      </c>
      <c r="P150" s="4">
        <f t="shared" si="9"/>
        <v>99.160318949343335</v>
      </c>
    </row>
    <row r="151" spans="1:16" ht="78" customHeight="1" x14ac:dyDescent="0.25">
      <c r="A151" s="25" t="s">
        <v>266</v>
      </c>
      <c r="B151" s="1" t="s">
        <v>0</v>
      </c>
      <c r="C151" s="56" t="s">
        <v>267</v>
      </c>
      <c r="D151" s="52"/>
      <c r="E151" s="55">
        <v>5512000</v>
      </c>
      <c r="F151" s="40">
        <f>F152+F153+F154</f>
        <v>5419365</v>
      </c>
      <c r="G151" s="55">
        <v>3929030.69</v>
      </c>
      <c r="H151" s="4">
        <f t="shared" si="10"/>
        <v>72.499835128285326</v>
      </c>
      <c r="I151" s="55">
        <v>824000</v>
      </c>
      <c r="J151" s="40">
        <v>618000</v>
      </c>
      <c r="K151" s="55">
        <v>664369.69999999995</v>
      </c>
      <c r="L151" s="3">
        <f>K151/J151%</f>
        <v>107.50318770226536</v>
      </c>
      <c r="M151" s="4">
        <f t="shared" si="6"/>
        <v>6336000</v>
      </c>
      <c r="N151" s="4">
        <f t="shared" si="7"/>
        <v>6037365</v>
      </c>
      <c r="O151" s="7">
        <f t="shared" si="8"/>
        <v>4593400.3899999997</v>
      </c>
      <c r="P151" s="4">
        <f t="shared" si="9"/>
        <v>76.082867111728376</v>
      </c>
    </row>
    <row r="152" spans="1:16" ht="80.400000000000006" customHeight="1" x14ac:dyDescent="0.25">
      <c r="A152" s="29" t="s">
        <v>268</v>
      </c>
      <c r="B152" s="6" t="s">
        <v>223</v>
      </c>
      <c r="C152" s="57" t="s">
        <v>269</v>
      </c>
      <c r="D152" s="54" t="s">
        <v>446</v>
      </c>
      <c r="E152" s="55">
        <v>4605800</v>
      </c>
      <c r="F152" s="40">
        <v>3709390</v>
      </c>
      <c r="G152" s="55">
        <v>3432210.6</v>
      </c>
      <c r="H152" s="4">
        <f t="shared" si="10"/>
        <v>92.527628531914957</v>
      </c>
      <c r="I152" s="55">
        <v>824000</v>
      </c>
      <c r="J152" s="40">
        <v>618000</v>
      </c>
      <c r="K152" s="55">
        <v>664369.69999999995</v>
      </c>
      <c r="L152" s="3">
        <f>K152/J152%</f>
        <v>107.50318770226536</v>
      </c>
      <c r="M152" s="4">
        <f t="shared" si="6"/>
        <v>5429800</v>
      </c>
      <c r="N152" s="4">
        <f t="shared" si="7"/>
        <v>4327390</v>
      </c>
      <c r="O152" s="7">
        <f t="shared" si="8"/>
        <v>4096580.3</v>
      </c>
      <c r="P152" s="4">
        <f t="shared" si="9"/>
        <v>94.666306942521928</v>
      </c>
    </row>
    <row r="153" spans="1:16" ht="43.2" customHeight="1" x14ac:dyDescent="0.25">
      <c r="A153" s="29" t="s">
        <v>270</v>
      </c>
      <c r="B153" s="6" t="s">
        <v>220</v>
      </c>
      <c r="C153" s="57" t="s">
        <v>271</v>
      </c>
      <c r="D153" s="54" t="s">
        <v>447</v>
      </c>
      <c r="E153" s="55">
        <v>906200</v>
      </c>
      <c r="F153" s="40">
        <v>681515</v>
      </c>
      <c r="G153" s="55">
        <v>496820.09</v>
      </c>
      <c r="H153" s="4">
        <f t="shared" si="10"/>
        <v>72.899362449836033</v>
      </c>
      <c r="I153" s="55">
        <v>0</v>
      </c>
      <c r="J153" s="40">
        <v>0</v>
      </c>
      <c r="K153" s="55">
        <v>0</v>
      </c>
      <c r="L153" s="3">
        <v>0</v>
      </c>
      <c r="M153" s="4">
        <f t="shared" si="6"/>
        <v>906200</v>
      </c>
      <c r="N153" s="4">
        <f t="shared" si="7"/>
        <v>681515</v>
      </c>
      <c r="O153" s="7">
        <f t="shared" si="8"/>
        <v>496820.09</v>
      </c>
      <c r="P153" s="4">
        <f t="shared" si="9"/>
        <v>72.899362449836033</v>
      </c>
    </row>
    <row r="154" spans="1:16" ht="40.799999999999997" customHeight="1" x14ac:dyDescent="0.25">
      <c r="A154" s="25" t="s">
        <v>272</v>
      </c>
      <c r="B154" s="1" t="s">
        <v>0</v>
      </c>
      <c r="C154" s="56" t="s">
        <v>273</v>
      </c>
      <c r="D154" s="52"/>
      <c r="E154" s="55">
        <v>1369000</v>
      </c>
      <c r="F154" s="40">
        <v>1028460</v>
      </c>
      <c r="G154" s="55">
        <v>887150.44</v>
      </c>
      <c r="H154" s="4">
        <f t="shared" si="10"/>
        <v>86.260082064445868</v>
      </c>
      <c r="I154" s="55">
        <v>0</v>
      </c>
      <c r="J154" s="40">
        <v>0</v>
      </c>
      <c r="K154" s="55">
        <v>0</v>
      </c>
      <c r="L154" s="3">
        <v>0</v>
      </c>
      <c r="M154" s="4">
        <f t="shared" si="6"/>
        <v>1369000</v>
      </c>
      <c r="N154" s="4">
        <f t="shared" si="7"/>
        <v>1028460</v>
      </c>
      <c r="O154" s="7">
        <f t="shared" si="8"/>
        <v>887150.44</v>
      </c>
      <c r="P154" s="4">
        <f t="shared" si="9"/>
        <v>86.260082064445868</v>
      </c>
    </row>
    <row r="155" spans="1:16" ht="53.4" customHeight="1" x14ac:dyDescent="0.25">
      <c r="A155" s="29" t="s">
        <v>274</v>
      </c>
      <c r="B155" s="6" t="s">
        <v>275</v>
      </c>
      <c r="C155" s="57" t="s">
        <v>276</v>
      </c>
      <c r="D155" s="54" t="s">
        <v>448</v>
      </c>
      <c r="E155" s="55">
        <v>1369000</v>
      </c>
      <c r="F155" s="40">
        <v>1028460</v>
      </c>
      <c r="G155" s="55">
        <v>887150.44</v>
      </c>
      <c r="H155" s="4">
        <f t="shared" ref="H155:H222" si="12">G155/F155%</f>
        <v>86.260082064445868</v>
      </c>
      <c r="I155" s="55">
        <v>0</v>
      </c>
      <c r="J155" s="40">
        <v>0</v>
      </c>
      <c r="K155" s="55">
        <v>0</v>
      </c>
      <c r="L155" s="3">
        <v>0</v>
      </c>
      <c r="M155" s="4">
        <f t="shared" ref="M155:M222" si="13">E155+I155</f>
        <v>1369000</v>
      </c>
      <c r="N155" s="4">
        <f t="shared" ref="N155:N222" si="14">F155+J155</f>
        <v>1028460</v>
      </c>
      <c r="O155" s="7">
        <f t="shared" ref="O155:O222" si="15">G155+K155</f>
        <v>887150.44</v>
      </c>
      <c r="P155" s="4">
        <f t="shared" ref="P155:P222" si="16">O155/N155%</f>
        <v>86.260082064445868</v>
      </c>
    </row>
    <row r="156" spans="1:16" ht="22.8" customHeight="1" x14ac:dyDescent="0.25">
      <c r="A156" s="25" t="s">
        <v>277</v>
      </c>
      <c r="B156" s="1" t="s">
        <v>0</v>
      </c>
      <c r="C156" s="56" t="s">
        <v>278</v>
      </c>
      <c r="D156" s="52"/>
      <c r="E156" s="55">
        <v>1048290</v>
      </c>
      <c r="F156" s="40">
        <v>1048290</v>
      </c>
      <c r="G156" s="55">
        <v>1034804.19</v>
      </c>
      <c r="H156" s="4">
        <f t="shared" si="12"/>
        <v>98.713542054202563</v>
      </c>
      <c r="I156" s="55">
        <v>0</v>
      </c>
      <c r="J156" s="40">
        <v>0</v>
      </c>
      <c r="K156" s="55">
        <v>0</v>
      </c>
      <c r="L156" s="3">
        <v>0</v>
      </c>
      <c r="M156" s="4">
        <f t="shared" si="13"/>
        <v>1048290</v>
      </c>
      <c r="N156" s="4">
        <f t="shared" si="14"/>
        <v>1048290</v>
      </c>
      <c r="O156" s="7">
        <f t="shared" si="15"/>
        <v>1034804.19</v>
      </c>
      <c r="P156" s="4">
        <f t="shared" si="16"/>
        <v>98.713542054202563</v>
      </c>
    </row>
    <row r="157" spans="1:16" ht="38.4" customHeight="1" x14ac:dyDescent="0.25">
      <c r="A157" s="29" t="s">
        <v>279</v>
      </c>
      <c r="B157" s="6" t="s">
        <v>226</v>
      </c>
      <c r="C157" s="57" t="s">
        <v>280</v>
      </c>
      <c r="D157" s="54" t="s">
        <v>449</v>
      </c>
      <c r="E157" s="55">
        <v>1048290</v>
      </c>
      <c r="F157" s="40">
        <v>1048290</v>
      </c>
      <c r="G157" s="55">
        <v>1034804.19</v>
      </c>
      <c r="H157" s="4">
        <f t="shared" si="12"/>
        <v>98.713542054202563</v>
      </c>
      <c r="I157" s="55">
        <v>0</v>
      </c>
      <c r="J157" s="40">
        <v>0</v>
      </c>
      <c r="K157" s="55">
        <v>0</v>
      </c>
      <c r="L157" s="3">
        <v>0</v>
      </c>
      <c r="M157" s="4">
        <f t="shared" si="13"/>
        <v>1048290</v>
      </c>
      <c r="N157" s="4">
        <f t="shared" si="14"/>
        <v>1048290</v>
      </c>
      <c r="O157" s="7">
        <f t="shared" si="15"/>
        <v>1034804.19</v>
      </c>
      <c r="P157" s="4">
        <f t="shared" si="16"/>
        <v>98.713542054202563</v>
      </c>
    </row>
    <row r="158" spans="1:16" ht="19.8" customHeight="1" x14ac:dyDescent="0.25">
      <c r="A158" s="25" t="s">
        <v>281</v>
      </c>
      <c r="B158" s="1" t="s">
        <v>0</v>
      </c>
      <c r="C158" s="56" t="s">
        <v>282</v>
      </c>
      <c r="D158" s="52"/>
      <c r="E158" s="55">
        <v>9137285</v>
      </c>
      <c r="F158" s="40">
        <v>7014165</v>
      </c>
      <c r="G158" s="55">
        <v>6729300.0300000003</v>
      </c>
      <c r="H158" s="4">
        <f t="shared" si="12"/>
        <v>95.938718721330346</v>
      </c>
      <c r="I158" s="55">
        <v>182800</v>
      </c>
      <c r="J158" s="40">
        <v>167100</v>
      </c>
      <c r="K158" s="55">
        <v>183602.2</v>
      </c>
      <c r="L158" s="3">
        <f t="shared" ref="L158:L220" si="17">K158/J158%</f>
        <v>109.8756433273489</v>
      </c>
      <c r="M158" s="4">
        <f t="shared" si="13"/>
        <v>9320085</v>
      </c>
      <c r="N158" s="4">
        <f t="shared" si="14"/>
        <v>7181265</v>
      </c>
      <c r="O158" s="7">
        <f t="shared" si="15"/>
        <v>6912902.2300000004</v>
      </c>
      <c r="P158" s="4">
        <f t="shared" si="16"/>
        <v>96.263015360107175</v>
      </c>
    </row>
    <row r="159" spans="1:16" ht="27" customHeight="1" x14ac:dyDescent="0.25">
      <c r="A159" s="25" t="s">
        <v>283</v>
      </c>
      <c r="B159" s="1" t="s">
        <v>284</v>
      </c>
      <c r="C159" s="56" t="s">
        <v>285</v>
      </c>
      <c r="D159" s="52" t="s">
        <v>450</v>
      </c>
      <c r="E159" s="55">
        <v>2465712</v>
      </c>
      <c r="F159" s="40">
        <v>1924658</v>
      </c>
      <c r="G159" s="55">
        <v>1905291.91</v>
      </c>
      <c r="H159" s="4">
        <f t="shared" si="12"/>
        <v>98.993790585132516</v>
      </c>
      <c r="I159" s="55">
        <v>1800</v>
      </c>
      <c r="J159" s="40">
        <v>1350</v>
      </c>
      <c r="K159" s="55">
        <v>31101.62</v>
      </c>
      <c r="L159" s="3">
        <f t="shared" si="17"/>
        <v>2303.8237037037038</v>
      </c>
      <c r="M159" s="4">
        <f t="shared" si="13"/>
        <v>2467512</v>
      </c>
      <c r="N159" s="4">
        <f t="shared" si="14"/>
        <v>1926008</v>
      </c>
      <c r="O159" s="7">
        <f t="shared" si="15"/>
        <v>1936393.53</v>
      </c>
      <c r="P159" s="4">
        <f t="shared" si="16"/>
        <v>100.53922569376658</v>
      </c>
    </row>
    <row r="160" spans="1:16" ht="29.4" customHeight="1" x14ac:dyDescent="0.25">
      <c r="A160" s="25" t="s">
        <v>286</v>
      </c>
      <c r="B160" s="1" t="s">
        <v>284</v>
      </c>
      <c r="C160" s="56" t="s">
        <v>287</v>
      </c>
      <c r="D160" s="52" t="s">
        <v>451</v>
      </c>
      <c r="E160" s="55">
        <v>285000</v>
      </c>
      <c r="F160" s="40">
        <v>211549</v>
      </c>
      <c r="G160" s="55">
        <v>197413.3</v>
      </c>
      <c r="H160" s="4">
        <f t="shared" si="12"/>
        <v>93.318001975901566</v>
      </c>
      <c r="I160" s="55">
        <v>4000</v>
      </c>
      <c r="J160" s="40">
        <v>3000</v>
      </c>
      <c r="K160" s="55">
        <v>0</v>
      </c>
      <c r="L160" s="3">
        <f t="shared" si="17"/>
        <v>0</v>
      </c>
      <c r="M160" s="4">
        <f t="shared" si="13"/>
        <v>289000</v>
      </c>
      <c r="N160" s="4">
        <f t="shared" si="14"/>
        <v>214549</v>
      </c>
      <c r="O160" s="7">
        <f t="shared" si="15"/>
        <v>197413.3</v>
      </c>
      <c r="P160" s="4">
        <f t="shared" si="16"/>
        <v>92.013153172468762</v>
      </c>
    </row>
    <row r="161" spans="1:16" ht="55.8" customHeight="1" x14ac:dyDescent="0.25">
      <c r="A161" s="25" t="s">
        <v>288</v>
      </c>
      <c r="B161" s="1" t="s">
        <v>289</v>
      </c>
      <c r="C161" s="56" t="s">
        <v>290</v>
      </c>
      <c r="D161" s="52" t="s">
        <v>452</v>
      </c>
      <c r="E161" s="55">
        <v>5379020</v>
      </c>
      <c r="F161" s="40">
        <v>4131300</v>
      </c>
      <c r="G161" s="55">
        <v>3935846.99</v>
      </c>
      <c r="H161" s="4">
        <f t="shared" si="12"/>
        <v>95.268970784014726</v>
      </c>
      <c r="I161" s="55">
        <v>177000</v>
      </c>
      <c r="J161" s="40">
        <v>162750</v>
      </c>
      <c r="K161" s="55">
        <v>152500.57999999999</v>
      </c>
      <c r="L161" s="3">
        <f t="shared" si="17"/>
        <v>93.702353302611357</v>
      </c>
      <c r="M161" s="4">
        <f t="shared" si="13"/>
        <v>5556020</v>
      </c>
      <c r="N161" s="4">
        <f t="shared" si="14"/>
        <v>4294050</v>
      </c>
      <c r="O161" s="7">
        <f t="shared" si="15"/>
        <v>4088347.5700000003</v>
      </c>
      <c r="P161" s="4">
        <f t="shared" si="16"/>
        <v>95.209593973055746</v>
      </c>
    </row>
    <row r="162" spans="1:16" ht="27" customHeight="1" x14ac:dyDescent="0.25">
      <c r="A162" s="25" t="s">
        <v>291</v>
      </c>
      <c r="B162" s="1" t="s">
        <v>0</v>
      </c>
      <c r="C162" s="56" t="s">
        <v>292</v>
      </c>
      <c r="D162" s="52"/>
      <c r="E162" s="55">
        <v>1007553</v>
      </c>
      <c r="F162" s="40">
        <v>543014</v>
      </c>
      <c r="G162" s="55">
        <v>690747.83</v>
      </c>
      <c r="H162" s="4">
        <f t="shared" si="12"/>
        <v>127.20626540015542</v>
      </c>
      <c r="I162" s="55">
        <v>0</v>
      </c>
      <c r="J162" s="40">
        <v>0</v>
      </c>
      <c r="K162" s="55">
        <v>0</v>
      </c>
      <c r="L162" s="3">
        <v>0</v>
      </c>
      <c r="M162" s="4">
        <f t="shared" si="13"/>
        <v>1007553</v>
      </c>
      <c r="N162" s="4">
        <f t="shared" si="14"/>
        <v>543014</v>
      </c>
      <c r="O162" s="7">
        <f t="shared" si="15"/>
        <v>690747.83</v>
      </c>
      <c r="P162" s="4">
        <f t="shared" si="16"/>
        <v>127.20626540015542</v>
      </c>
    </row>
    <row r="163" spans="1:16" ht="40.799999999999997" customHeight="1" x14ac:dyDescent="0.25">
      <c r="A163" s="29" t="s">
        <v>293</v>
      </c>
      <c r="B163" s="6" t="s">
        <v>294</v>
      </c>
      <c r="C163" s="57" t="s">
        <v>295</v>
      </c>
      <c r="D163" s="54" t="s">
        <v>453</v>
      </c>
      <c r="E163" s="55">
        <v>627560</v>
      </c>
      <c r="F163" s="40">
        <v>496665</v>
      </c>
      <c r="G163" s="55">
        <v>478870.86</v>
      </c>
      <c r="H163" s="4">
        <f t="shared" si="12"/>
        <v>96.417275225755802</v>
      </c>
      <c r="I163" s="55">
        <v>0</v>
      </c>
      <c r="J163" s="40">
        <v>0</v>
      </c>
      <c r="K163" s="55">
        <v>0</v>
      </c>
      <c r="L163" s="3">
        <v>0</v>
      </c>
      <c r="M163" s="4">
        <f t="shared" si="13"/>
        <v>627560</v>
      </c>
      <c r="N163" s="4">
        <f t="shared" si="14"/>
        <v>496665</v>
      </c>
      <c r="O163" s="7">
        <f t="shared" si="15"/>
        <v>478870.86</v>
      </c>
      <c r="P163" s="4">
        <f t="shared" si="16"/>
        <v>96.417275225755802</v>
      </c>
    </row>
    <row r="164" spans="1:16" ht="36" customHeight="1" x14ac:dyDescent="0.25">
      <c r="A164" s="29" t="s">
        <v>296</v>
      </c>
      <c r="B164" s="6" t="s">
        <v>294</v>
      </c>
      <c r="C164" s="57" t="s">
        <v>297</v>
      </c>
      <c r="D164" s="54" t="s">
        <v>454</v>
      </c>
      <c r="E164" s="55">
        <v>373993</v>
      </c>
      <c r="F164" s="40">
        <v>243993</v>
      </c>
      <c r="G164" s="55">
        <v>211876.97</v>
      </c>
      <c r="H164" s="4">
        <f t="shared" si="12"/>
        <v>86.837315004938674</v>
      </c>
      <c r="I164" s="55">
        <v>0</v>
      </c>
      <c r="J164" s="40">
        <v>0</v>
      </c>
      <c r="K164" s="55">
        <v>0</v>
      </c>
      <c r="L164" s="3">
        <v>0</v>
      </c>
      <c r="M164" s="4">
        <f t="shared" si="13"/>
        <v>373993</v>
      </c>
      <c r="N164" s="4">
        <f t="shared" si="14"/>
        <v>243993</v>
      </c>
      <c r="O164" s="7">
        <f t="shared" si="15"/>
        <v>211876.97</v>
      </c>
      <c r="P164" s="4">
        <f t="shared" si="16"/>
        <v>86.837315004938674</v>
      </c>
    </row>
    <row r="165" spans="1:16" ht="33.6" customHeight="1" x14ac:dyDescent="0.25">
      <c r="A165" s="29" t="s">
        <v>296</v>
      </c>
      <c r="B165" s="6">
        <v>829</v>
      </c>
      <c r="C165" s="57" t="s">
        <v>297</v>
      </c>
      <c r="D165" s="54" t="s">
        <v>455</v>
      </c>
      <c r="E165" s="55">
        <v>6000</v>
      </c>
      <c r="F165" s="40">
        <v>6000</v>
      </c>
      <c r="G165" s="55">
        <v>0</v>
      </c>
      <c r="H165" s="4">
        <f t="shared" si="12"/>
        <v>0</v>
      </c>
      <c r="I165" s="55">
        <v>0</v>
      </c>
      <c r="J165" s="40">
        <v>0</v>
      </c>
      <c r="K165" s="55">
        <v>0</v>
      </c>
      <c r="L165" s="3">
        <v>0</v>
      </c>
      <c r="M165" s="4">
        <f t="shared" si="13"/>
        <v>6000</v>
      </c>
      <c r="N165" s="4">
        <f t="shared" si="14"/>
        <v>6000</v>
      </c>
      <c r="O165" s="7">
        <f t="shared" si="15"/>
        <v>0</v>
      </c>
      <c r="P165" s="4">
        <f t="shared" si="16"/>
        <v>0</v>
      </c>
    </row>
    <row r="166" spans="1:16" ht="28.2" customHeight="1" x14ac:dyDescent="0.25">
      <c r="A166" s="25" t="s">
        <v>298</v>
      </c>
      <c r="B166" s="1" t="s">
        <v>0</v>
      </c>
      <c r="C166" s="56" t="s">
        <v>299</v>
      </c>
      <c r="D166" s="52"/>
      <c r="E166" s="55">
        <v>2239536</v>
      </c>
      <c r="F166" s="40">
        <v>1758468</v>
      </c>
      <c r="G166" s="55">
        <v>1433331.48</v>
      </c>
      <c r="H166" s="4">
        <f t="shared" si="12"/>
        <v>81.510239594920122</v>
      </c>
      <c r="I166" s="55">
        <v>500000</v>
      </c>
      <c r="J166" s="40">
        <v>500000</v>
      </c>
      <c r="K166" s="55">
        <v>296258.2</v>
      </c>
      <c r="L166" s="3">
        <f t="shared" si="17"/>
        <v>59.251640000000002</v>
      </c>
      <c r="M166" s="4">
        <f t="shared" si="13"/>
        <v>2739536</v>
      </c>
      <c r="N166" s="4">
        <f t="shared" si="14"/>
        <v>2258468</v>
      </c>
      <c r="O166" s="7">
        <f t="shared" si="15"/>
        <v>1729589.68</v>
      </c>
      <c r="P166" s="4">
        <f t="shared" si="16"/>
        <v>76.582430213755515</v>
      </c>
    </row>
    <row r="167" spans="1:16" ht="33.6" customHeight="1" x14ac:dyDescent="0.25">
      <c r="A167" s="25" t="s">
        <v>300</v>
      </c>
      <c r="B167" s="1" t="s">
        <v>0</v>
      </c>
      <c r="C167" s="56" t="s">
        <v>301</v>
      </c>
      <c r="D167" s="52"/>
      <c r="E167" s="55">
        <v>89000</v>
      </c>
      <c r="F167" s="40">
        <v>68000</v>
      </c>
      <c r="G167" s="55">
        <v>23436</v>
      </c>
      <c r="H167" s="4">
        <f t="shared" si="12"/>
        <v>34.464705882352938</v>
      </c>
      <c r="I167" s="55">
        <v>0</v>
      </c>
      <c r="J167" s="40">
        <v>0</v>
      </c>
      <c r="K167" s="55">
        <v>0</v>
      </c>
      <c r="L167" s="3">
        <v>0</v>
      </c>
      <c r="M167" s="4">
        <f t="shared" si="13"/>
        <v>89000</v>
      </c>
      <c r="N167" s="4">
        <f t="shared" si="14"/>
        <v>68000</v>
      </c>
      <c r="O167" s="7">
        <f t="shared" si="15"/>
        <v>23436</v>
      </c>
      <c r="P167" s="4">
        <f t="shared" si="16"/>
        <v>34.464705882352938</v>
      </c>
    </row>
    <row r="168" spans="1:16" ht="45" customHeight="1" x14ac:dyDescent="0.25">
      <c r="A168" s="29" t="s">
        <v>302</v>
      </c>
      <c r="B168" s="6" t="s">
        <v>303</v>
      </c>
      <c r="C168" s="57" t="s">
        <v>304</v>
      </c>
      <c r="D168" s="54" t="s">
        <v>456</v>
      </c>
      <c r="E168" s="55">
        <v>89000</v>
      </c>
      <c r="F168" s="40">
        <v>68000</v>
      </c>
      <c r="G168" s="55">
        <v>23436</v>
      </c>
      <c r="H168" s="4">
        <f t="shared" si="12"/>
        <v>34.464705882352938</v>
      </c>
      <c r="I168" s="55">
        <v>0</v>
      </c>
      <c r="J168" s="40">
        <v>0</v>
      </c>
      <c r="K168" s="55">
        <v>0</v>
      </c>
      <c r="L168" s="3">
        <v>0</v>
      </c>
      <c r="M168" s="4">
        <f t="shared" si="13"/>
        <v>89000</v>
      </c>
      <c r="N168" s="4">
        <f t="shared" si="14"/>
        <v>68000</v>
      </c>
      <c r="O168" s="7">
        <f t="shared" si="15"/>
        <v>23436</v>
      </c>
      <c r="P168" s="4">
        <f t="shared" si="16"/>
        <v>34.464705882352938</v>
      </c>
    </row>
    <row r="169" spans="1:16" ht="40.200000000000003" customHeight="1" x14ac:dyDescent="0.25">
      <c r="A169" s="25" t="s">
        <v>305</v>
      </c>
      <c r="B169" s="1" t="s">
        <v>0</v>
      </c>
      <c r="C169" s="56" t="s">
        <v>306</v>
      </c>
      <c r="D169" s="52"/>
      <c r="E169" s="55">
        <v>1907686</v>
      </c>
      <c r="F169" s="40">
        <v>1475021</v>
      </c>
      <c r="G169" s="55">
        <v>1297541.8600000001</v>
      </c>
      <c r="H169" s="4">
        <f t="shared" si="12"/>
        <v>87.967687239707104</v>
      </c>
      <c r="I169" s="55">
        <v>0</v>
      </c>
      <c r="J169" s="40">
        <v>0</v>
      </c>
      <c r="K169" s="55">
        <v>0</v>
      </c>
      <c r="L169" s="3">
        <v>0</v>
      </c>
      <c r="M169" s="4">
        <f t="shared" si="13"/>
        <v>1907686</v>
      </c>
      <c r="N169" s="4">
        <f t="shared" si="14"/>
        <v>1475021</v>
      </c>
      <c r="O169" s="7">
        <f t="shared" si="15"/>
        <v>1297541.8600000001</v>
      </c>
      <c r="P169" s="4">
        <f t="shared" si="16"/>
        <v>87.967687239707104</v>
      </c>
    </row>
    <row r="170" spans="1:16" ht="52.8" customHeight="1" x14ac:dyDescent="0.25">
      <c r="A170" s="29" t="s">
        <v>307</v>
      </c>
      <c r="B170" s="6" t="s">
        <v>303</v>
      </c>
      <c r="C170" s="57" t="s">
        <v>308</v>
      </c>
      <c r="D170" s="54" t="s">
        <v>457</v>
      </c>
      <c r="E170" s="55">
        <v>1907686</v>
      </c>
      <c r="F170" s="40">
        <v>1475021</v>
      </c>
      <c r="G170" s="55">
        <v>1297541.8600000001</v>
      </c>
      <c r="H170" s="4">
        <f t="shared" si="12"/>
        <v>87.967687239707104</v>
      </c>
      <c r="I170" s="55">
        <v>0</v>
      </c>
      <c r="J170" s="40">
        <v>0</v>
      </c>
      <c r="K170" s="55">
        <v>0</v>
      </c>
      <c r="L170" s="3">
        <v>0</v>
      </c>
      <c r="M170" s="4">
        <f t="shared" si="13"/>
        <v>1907686</v>
      </c>
      <c r="N170" s="4">
        <f t="shared" si="14"/>
        <v>1475021</v>
      </c>
      <c r="O170" s="7">
        <f t="shared" si="15"/>
        <v>1297541.8600000001</v>
      </c>
      <c r="P170" s="4">
        <f t="shared" si="16"/>
        <v>87.967687239707104</v>
      </c>
    </row>
    <row r="171" spans="1:16" ht="31.8" customHeight="1" x14ac:dyDescent="0.25">
      <c r="A171" s="25" t="s">
        <v>309</v>
      </c>
      <c r="B171" s="1" t="s">
        <v>0</v>
      </c>
      <c r="C171" s="56" t="s">
        <v>310</v>
      </c>
      <c r="D171" s="52"/>
      <c r="E171" s="55">
        <v>0</v>
      </c>
      <c r="F171" s="40">
        <v>0</v>
      </c>
      <c r="G171" s="38">
        <v>0</v>
      </c>
      <c r="H171" s="4">
        <v>0</v>
      </c>
      <c r="I171" s="55">
        <v>500000</v>
      </c>
      <c r="J171" s="40">
        <v>500000</v>
      </c>
      <c r="K171" s="55">
        <v>296258.2</v>
      </c>
      <c r="L171" s="3">
        <f t="shared" si="17"/>
        <v>59.251640000000002</v>
      </c>
      <c r="M171" s="4">
        <f t="shared" si="13"/>
        <v>500000</v>
      </c>
      <c r="N171" s="4">
        <f t="shared" si="14"/>
        <v>500000</v>
      </c>
      <c r="O171" s="7">
        <f t="shared" si="15"/>
        <v>296258.2</v>
      </c>
      <c r="P171" s="4">
        <f t="shared" si="16"/>
        <v>59.251640000000002</v>
      </c>
    </row>
    <row r="172" spans="1:16" ht="51" customHeight="1" x14ac:dyDescent="0.25">
      <c r="A172" s="29" t="s">
        <v>311</v>
      </c>
      <c r="B172" s="6" t="s">
        <v>303</v>
      </c>
      <c r="C172" s="57" t="s">
        <v>312</v>
      </c>
      <c r="D172" s="54" t="s">
        <v>458</v>
      </c>
      <c r="E172" s="55">
        <v>0</v>
      </c>
      <c r="F172" s="40">
        <v>0</v>
      </c>
      <c r="G172" s="38">
        <v>0</v>
      </c>
      <c r="H172" s="4">
        <v>0</v>
      </c>
      <c r="I172" s="55">
        <v>500000</v>
      </c>
      <c r="J172" s="40">
        <v>500000</v>
      </c>
      <c r="K172" s="55">
        <v>296258.2</v>
      </c>
      <c r="L172" s="3">
        <f t="shared" si="17"/>
        <v>59.251640000000002</v>
      </c>
      <c r="M172" s="4">
        <f t="shared" si="13"/>
        <v>500000</v>
      </c>
      <c r="N172" s="4">
        <f t="shared" si="14"/>
        <v>500000</v>
      </c>
      <c r="O172" s="7">
        <f t="shared" si="15"/>
        <v>296258.2</v>
      </c>
      <c r="P172" s="4">
        <f t="shared" si="16"/>
        <v>59.251640000000002</v>
      </c>
    </row>
    <row r="173" spans="1:16" ht="30.6" customHeight="1" x14ac:dyDescent="0.25">
      <c r="A173" s="25" t="s">
        <v>313</v>
      </c>
      <c r="B173" s="1" t="s">
        <v>0</v>
      </c>
      <c r="C173" s="56" t="s">
        <v>314</v>
      </c>
      <c r="D173" s="52"/>
      <c r="E173" s="55">
        <v>192850</v>
      </c>
      <c r="F173" s="40">
        <v>165447</v>
      </c>
      <c r="G173" s="55">
        <v>112353.62</v>
      </c>
      <c r="H173" s="4">
        <f t="shared" si="12"/>
        <v>67.909131020810293</v>
      </c>
      <c r="I173" s="55">
        <v>0</v>
      </c>
      <c r="J173" s="40">
        <v>0</v>
      </c>
      <c r="K173" s="55">
        <v>0</v>
      </c>
      <c r="L173" s="3">
        <v>0</v>
      </c>
      <c r="M173" s="4">
        <f t="shared" si="13"/>
        <v>192850</v>
      </c>
      <c r="N173" s="4">
        <f t="shared" si="14"/>
        <v>165447</v>
      </c>
      <c r="O173" s="7">
        <f t="shared" si="15"/>
        <v>112353.62</v>
      </c>
      <c r="P173" s="4">
        <f t="shared" si="16"/>
        <v>67.909131020810293</v>
      </c>
    </row>
    <row r="174" spans="1:16" ht="64.8" customHeight="1" x14ac:dyDescent="0.25">
      <c r="A174" s="29" t="s">
        <v>315</v>
      </c>
      <c r="B174" s="6" t="s">
        <v>303</v>
      </c>
      <c r="C174" s="57" t="s">
        <v>316</v>
      </c>
      <c r="D174" s="54" t="s">
        <v>459</v>
      </c>
      <c r="E174" s="55">
        <v>192850</v>
      </c>
      <c r="F174" s="40">
        <v>165447</v>
      </c>
      <c r="G174" s="55">
        <v>112353.62</v>
      </c>
      <c r="H174" s="4">
        <f t="shared" si="12"/>
        <v>67.909131020810293</v>
      </c>
      <c r="I174" s="55">
        <v>0</v>
      </c>
      <c r="J174" s="40">
        <v>0</v>
      </c>
      <c r="K174" s="55">
        <v>0</v>
      </c>
      <c r="L174" s="3">
        <v>0</v>
      </c>
      <c r="M174" s="4">
        <f t="shared" si="13"/>
        <v>192850</v>
      </c>
      <c r="N174" s="4">
        <f t="shared" si="14"/>
        <v>165447</v>
      </c>
      <c r="O174" s="7">
        <f t="shared" si="15"/>
        <v>112353.62</v>
      </c>
      <c r="P174" s="4">
        <f t="shared" si="16"/>
        <v>67.909131020810293</v>
      </c>
    </row>
    <row r="175" spans="1:16" ht="34.200000000000003" customHeight="1" x14ac:dyDescent="0.25">
      <c r="A175" s="35" t="s">
        <v>498</v>
      </c>
      <c r="B175" s="6"/>
      <c r="C175" s="56" t="s">
        <v>488</v>
      </c>
      <c r="D175" s="54"/>
      <c r="E175" s="55">
        <v>50000</v>
      </c>
      <c r="F175" s="40">
        <v>50000</v>
      </c>
      <c r="G175" s="55">
        <v>0</v>
      </c>
      <c r="H175" s="4">
        <f t="shared" si="12"/>
        <v>0</v>
      </c>
      <c r="I175" s="55">
        <v>0</v>
      </c>
      <c r="J175" s="40">
        <v>0</v>
      </c>
      <c r="K175" s="55">
        <v>0</v>
      </c>
      <c r="L175" s="3">
        <v>0</v>
      </c>
      <c r="M175" s="4">
        <f t="shared" ref="M175:O176" si="18">E175+I175</f>
        <v>50000</v>
      </c>
      <c r="N175" s="4">
        <f t="shared" si="18"/>
        <v>50000</v>
      </c>
      <c r="O175" s="7">
        <f t="shared" si="18"/>
        <v>0</v>
      </c>
      <c r="P175" s="4">
        <f>O175/N175%</f>
        <v>0</v>
      </c>
    </row>
    <row r="176" spans="1:16" ht="77.400000000000006" customHeight="1" x14ac:dyDescent="0.25">
      <c r="A176" s="29" t="s">
        <v>499</v>
      </c>
      <c r="B176" s="59" t="s">
        <v>303</v>
      </c>
      <c r="C176" s="57" t="s">
        <v>489</v>
      </c>
      <c r="D176" s="54" t="s">
        <v>460</v>
      </c>
      <c r="E176" s="55">
        <v>50000</v>
      </c>
      <c r="F176" s="40">
        <v>50000</v>
      </c>
      <c r="G176" s="55">
        <v>0</v>
      </c>
      <c r="H176" s="4">
        <f t="shared" si="12"/>
        <v>0</v>
      </c>
      <c r="I176" s="55">
        <v>0</v>
      </c>
      <c r="J176" s="40">
        <v>0</v>
      </c>
      <c r="K176" s="55">
        <v>0</v>
      </c>
      <c r="L176" s="3">
        <v>0</v>
      </c>
      <c r="M176" s="4">
        <f t="shared" si="18"/>
        <v>50000</v>
      </c>
      <c r="N176" s="4">
        <f t="shared" si="18"/>
        <v>50000</v>
      </c>
      <c r="O176" s="7">
        <f t="shared" si="18"/>
        <v>0</v>
      </c>
      <c r="P176" s="4">
        <f>O176/N176%</f>
        <v>0</v>
      </c>
    </row>
    <row r="177" spans="1:16" ht="27.6" customHeight="1" x14ac:dyDescent="0.25">
      <c r="A177" s="25" t="s">
        <v>317</v>
      </c>
      <c r="B177" s="1" t="s">
        <v>0</v>
      </c>
      <c r="C177" s="56" t="s">
        <v>318</v>
      </c>
      <c r="D177" s="52" t="s">
        <v>318</v>
      </c>
      <c r="E177" s="55">
        <v>7160396</v>
      </c>
      <c r="F177" s="40">
        <v>5407278</v>
      </c>
      <c r="G177" s="55">
        <v>4414891.84</v>
      </c>
      <c r="H177" s="4">
        <f t="shared" si="12"/>
        <v>81.647213995655477</v>
      </c>
      <c r="I177" s="55">
        <v>2340904</v>
      </c>
      <c r="J177" s="40">
        <v>2340904</v>
      </c>
      <c r="K177" s="55">
        <v>196629.35</v>
      </c>
      <c r="L177" s="3">
        <f t="shared" si="17"/>
        <v>8.3997186556988233</v>
      </c>
      <c r="M177" s="4">
        <f t="shared" si="13"/>
        <v>9501300</v>
      </c>
      <c r="N177" s="4">
        <f t="shared" si="14"/>
        <v>7748182</v>
      </c>
      <c r="O177" s="7">
        <f t="shared" si="15"/>
        <v>4611521.1899999995</v>
      </c>
      <c r="P177" s="4">
        <f t="shared" si="16"/>
        <v>59.517460870175725</v>
      </c>
    </row>
    <row r="178" spans="1:16" ht="36.6" customHeight="1" x14ac:dyDescent="0.25">
      <c r="A178" s="25" t="s">
        <v>319</v>
      </c>
      <c r="B178" s="1" t="s">
        <v>0</v>
      </c>
      <c r="C178" s="56" t="s">
        <v>320</v>
      </c>
      <c r="D178" s="52"/>
      <c r="E178" s="55">
        <v>92418</v>
      </c>
      <c r="F178" s="40">
        <v>92418</v>
      </c>
      <c r="G178" s="55">
        <v>54380.18</v>
      </c>
      <c r="H178" s="4">
        <f t="shared" si="12"/>
        <v>58.841546019173755</v>
      </c>
      <c r="I178" s="55">
        <v>67000</v>
      </c>
      <c r="J178" s="40">
        <v>67000</v>
      </c>
      <c r="K178" s="55">
        <v>25000</v>
      </c>
      <c r="L178" s="3">
        <v>0</v>
      </c>
      <c r="M178" s="4">
        <f t="shared" si="13"/>
        <v>159418</v>
      </c>
      <c r="N178" s="4">
        <f t="shared" si="14"/>
        <v>159418</v>
      </c>
      <c r="O178" s="7">
        <f t="shared" si="15"/>
        <v>79380.179999999993</v>
      </c>
      <c r="P178" s="4">
        <f t="shared" si="16"/>
        <v>49.793737219134599</v>
      </c>
    </row>
    <row r="179" spans="1:16" ht="38.4" customHeight="1" x14ac:dyDescent="0.25">
      <c r="A179" s="29" t="s">
        <v>321</v>
      </c>
      <c r="B179" s="6" t="s">
        <v>322</v>
      </c>
      <c r="C179" s="57" t="s">
        <v>323</v>
      </c>
      <c r="D179" s="54" t="s">
        <v>461</v>
      </c>
      <c r="E179" s="55">
        <v>92418</v>
      </c>
      <c r="F179" s="40">
        <v>92418</v>
      </c>
      <c r="G179" s="55">
        <v>54380.18</v>
      </c>
      <c r="H179" s="4">
        <f t="shared" si="12"/>
        <v>58.841546019173755</v>
      </c>
      <c r="I179" s="55">
        <v>67000</v>
      </c>
      <c r="J179" s="40">
        <v>67000</v>
      </c>
      <c r="K179" s="55">
        <v>25000</v>
      </c>
      <c r="L179" s="3">
        <v>0</v>
      </c>
      <c r="M179" s="4">
        <f t="shared" si="13"/>
        <v>159418</v>
      </c>
      <c r="N179" s="4">
        <f t="shared" si="14"/>
        <v>159418</v>
      </c>
      <c r="O179" s="7">
        <f t="shared" si="15"/>
        <v>79380.179999999993</v>
      </c>
      <c r="P179" s="4">
        <f t="shared" si="16"/>
        <v>49.793737219134599</v>
      </c>
    </row>
    <row r="180" spans="1:16" ht="32.4" customHeight="1" x14ac:dyDescent="0.25">
      <c r="A180" s="25" t="s">
        <v>324</v>
      </c>
      <c r="B180" s="1" t="s">
        <v>322</v>
      </c>
      <c r="C180" s="56" t="s">
        <v>325</v>
      </c>
      <c r="D180" s="52" t="s">
        <v>462</v>
      </c>
      <c r="E180" s="55">
        <v>7067978</v>
      </c>
      <c r="F180" s="40">
        <v>3373833</v>
      </c>
      <c r="G180" s="55">
        <v>4360511.66</v>
      </c>
      <c r="H180" s="4">
        <f t="shared" si="12"/>
        <v>129.24503554266022</v>
      </c>
      <c r="I180" s="55">
        <v>65904</v>
      </c>
      <c r="J180" s="40">
        <v>65904</v>
      </c>
      <c r="K180" s="55">
        <v>171629.35</v>
      </c>
      <c r="L180" s="3">
        <f t="shared" si="17"/>
        <v>260.42326717649917</v>
      </c>
      <c r="M180" s="4">
        <f t="shared" si="13"/>
        <v>7133882</v>
      </c>
      <c r="N180" s="4">
        <f t="shared" si="14"/>
        <v>3439737</v>
      </c>
      <c r="O180" s="7">
        <f t="shared" si="15"/>
        <v>4532141.01</v>
      </c>
      <c r="P180" s="4">
        <f t="shared" si="16"/>
        <v>131.75835856055272</v>
      </c>
    </row>
    <row r="181" spans="1:16" ht="32.4" customHeight="1" x14ac:dyDescent="0.25">
      <c r="A181" s="25" t="s">
        <v>326</v>
      </c>
      <c r="B181" s="1" t="s">
        <v>0</v>
      </c>
      <c r="C181" s="56" t="s">
        <v>327</v>
      </c>
      <c r="D181" s="52"/>
      <c r="E181" s="55">
        <v>0</v>
      </c>
      <c r="F181" s="40">
        <v>0</v>
      </c>
      <c r="G181" s="55">
        <v>0</v>
      </c>
      <c r="H181" s="4">
        <v>0</v>
      </c>
      <c r="I181" s="55">
        <v>2208000</v>
      </c>
      <c r="J181" s="40">
        <v>2208000</v>
      </c>
      <c r="K181" s="55">
        <v>0</v>
      </c>
      <c r="L181" s="3">
        <f t="shared" si="17"/>
        <v>0</v>
      </c>
      <c r="M181" s="4">
        <f t="shared" si="13"/>
        <v>2208000</v>
      </c>
      <c r="N181" s="4">
        <f t="shared" si="14"/>
        <v>2208000</v>
      </c>
      <c r="O181" s="7">
        <f t="shared" si="15"/>
        <v>0</v>
      </c>
      <c r="P181" s="4">
        <f t="shared" si="16"/>
        <v>0</v>
      </c>
    </row>
    <row r="182" spans="1:16" ht="115.2" customHeight="1" x14ac:dyDescent="0.25">
      <c r="A182" s="29" t="s">
        <v>328</v>
      </c>
      <c r="B182" s="6" t="s">
        <v>329</v>
      </c>
      <c r="C182" s="57" t="s">
        <v>330</v>
      </c>
      <c r="D182" s="54" t="s">
        <v>463</v>
      </c>
      <c r="E182" s="55">
        <v>0</v>
      </c>
      <c r="F182" s="40">
        <v>0</v>
      </c>
      <c r="G182" s="55">
        <v>0</v>
      </c>
      <c r="H182" s="4">
        <v>0</v>
      </c>
      <c r="I182" s="55">
        <v>2208000</v>
      </c>
      <c r="J182" s="40">
        <v>2208000</v>
      </c>
      <c r="K182" s="55">
        <v>0</v>
      </c>
      <c r="L182" s="3">
        <f t="shared" si="17"/>
        <v>0</v>
      </c>
      <c r="M182" s="4">
        <f t="shared" si="13"/>
        <v>2208000</v>
      </c>
      <c r="N182" s="4">
        <f t="shared" si="14"/>
        <v>2208000</v>
      </c>
      <c r="O182" s="7">
        <f t="shared" si="15"/>
        <v>0</v>
      </c>
      <c r="P182" s="4">
        <f t="shared" si="16"/>
        <v>0</v>
      </c>
    </row>
    <row r="183" spans="1:16" ht="15.6" customHeight="1" x14ac:dyDescent="0.25">
      <c r="A183" s="25" t="s">
        <v>331</v>
      </c>
      <c r="B183" s="1" t="s">
        <v>0</v>
      </c>
      <c r="C183" s="56" t="s">
        <v>332</v>
      </c>
      <c r="D183" s="52"/>
      <c r="E183" s="55">
        <v>2809653</v>
      </c>
      <c r="F183" s="40">
        <v>2230381</v>
      </c>
      <c r="G183" s="55">
        <v>1866169.43</v>
      </c>
      <c r="H183" s="4">
        <f t="shared" si="12"/>
        <v>83.670432540449355</v>
      </c>
      <c r="I183" s="55">
        <v>14452805</v>
      </c>
      <c r="J183" s="40">
        <v>13908717</v>
      </c>
      <c r="K183" s="55">
        <v>10473382.449999999</v>
      </c>
      <c r="L183" s="3">
        <f t="shared" si="17"/>
        <v>75.300852335984686</v>
      </c>
      <c r="M183" s="4">
        <f t="shared" si="13"/>
        <v>17262458</v>
      </c>
      <c r="N183" s="4">
        <f t="shared" si="14"/>
        <v>16139098</v>
      </c>
      <c r="O183" s="7">
        <f t="shared" si="15"/>
        <v>12339551.879999999</v>
      </c>
      <c r="P183" s="4">
        <f t="shared" si="16"/>
        <v>76.457506361260073</v>
      </c>
    </row>
    <row r="184" spans="1:16" ht="29.4" customHeight="1" x14ac:dyDescent="0.25">
      <c r="A184" s="25" t="s">
        <v>333</v>
      </c>
      <c r="B184" s="1" t="s">
        <v>0</v>
      </c>
      <c r="C184" s="56" t="s">
        <v>334</v>
      </c>
      <c r="D184" s="52"/>
      <c r="E184" s="55">
        <v>471114</v>
      </c>
      <c r="F184" s="40">
        <v>471114</v>
      </c>
      <c r="G184" s="55">
        <v>219393.03</v>
      </c>
      <c r="H184" s="4">
        <f t="shared" si="12"/>
        <v>46.568989671289749</v>
      </c>
      <c r="I184" s="55">
        <v>0</v>
      </c>
      <c r="J184" s="40">
        <v>0</v>
      </c>
      <c r="K184" s="55">
        <v>0</v>
      </c>
      <c r="L184" s="3">
        <v>0</v>
      </c>
      <c r="M184" s="4">
        <f t="shared" si="13"/>
        <v>471114</v>
      </c>
      <c r="N184" s="4">
        <f t="shared" si="14"/>
        <v>471114</v>
      </c>
      <c r="O184" s="7">
        <f t="shared" si="15"/>
        <v>219393.03</v>
      </c>
      <c r="P184" s="4">
        <f t="shared" si="16"/>
        <v>46.568989671289749</v>
      </c>
    </row>
    <row r="185" spans="1:16" ht="30" customHeight="1" x14ac:dyDescent="0.25">
      <c r="A185" s="25" t="s">
        <v>335</v>
      </c>
      <c r="B185" s="1" t="s">
        <v>336</v>
      </c>
      <c r="C185" s="56" t="s">
        <v>337</v>
      </c>
      <c r="D185" s="52" t="s">
        <v>464</v>
      </c>
      <c r="E185" s="55">
        <v>471114</v>
      </c>
      <c r="F185" s="40">
        <v>471114</v>
      </c>
      <c r="G185" s="55">
        <v>219393.03</v>
      </c>
      <c r="H185" s="4">
        <f t="shared" si="12"/>
        <v>46.568989671289749</v>
      </c>
      <c r="I185" s="55">
        <v>0</v>
      </c>
      <c r="J185" s="40">
        <v>0</v>
      </c>
      <c r="K185" s="55">
        <v>0</v>
      </c>
      <c r="L185" s="3">
        <v>0</v>
      </c>
      <c r="M185" s="4">
        <f t="shared" si="13"/>
        <v>471114</v>
      </c>
      <c r="N185" s="4">
        <f t="shared" si="14"/>
        <v>471114</v>
      </c>
      <c r="O185" s="7">
        <f t="shared" si="15"/>
        <v>219393.03</v>
      </c>
      <c r="P185" s="4">
        <f t="shared" si="16"/>
        <v>46.568989671289749</v>
      </c>
    </row>
    <row r="186" spans="1:16" ht="29.4" customHeight="1" x14ac:dyDescent="0.25">
      <c r="A186" s="25" t="s">
        <v>338</v>
      </c>
      <c r="B186" s="1" t="s">
        <v>0</v>
      </c>
      <c r="C186" s="56" t="s">
        <v>339</v>
      </c>
      <c r="D186" s="52"/>
      <c r="E186" s="55">
        <v>0</v>
      </c>
      <c r="F186" s="40">
        <v>0</v>
      </c>
      <c r="G186" s="55">
        <v>0</v>
      </c>
      <c r="H186" s="4">
        <v>0</v>
      </c>
      <c r="I186" s="55">
        <v>4664805</v>
      </c>
      <c r="J186" s="40">
        <v>3393805</v>
      </c>
      <c r="K186" s="55">
        <v>2079380.95</v>
      </c>
      <c r="L186" s="3">
        <f t="shared" si="17"/>
        <v>61.269900598296005</v>
      </c>
      <c r="M186" s="4">
        <f t="shared" si="13"/>
        <v>4664805</v>
      </c>
      <c r="N186" s="4">
        <f t="shared" si="14"/>
        <v>3393805</v>
      </c>
      <c r="O186" s="7">
        <f t="shared" si="15"/>
        <v>2079380.95</v>
      </c>
      <c r="P186" s="4">
        <f t="shared" si="16"/>
        <v>61.269900598296005</v>
      </c>
    </row>
    <row r="187" spans="1:16" ht="46.8" customHeight="1" x14ac:dyDescent="0.25">
      <c r="A187" s="25" t="s">
        <v>340</v>
      </c>
      <c r="B187" s="1" t="s">
        <v>0</v>
      </c>
      <c r="C187" s="56" t="s">
        <v>341</v>
      </c>
      <c r="D187" s="52"/>
      <c r="E187" s="55">
        <v>0</v>
      </c>
      <c r="F187" s="40">
        <v>0</v>
      </c>
      <c r="G187" s="55">
        <v>0</v>
      </c>
      <c r="H187" s="4">
        <v>0</v>
      </c>
      <c r="I187" s="55">
        <v>2999682</v>
      </c>
      <c r="J187" s="40">
        <v>2815244</v>
      </c>
      <c r="K187" s="55">
        <v>1277661.07</v>
      </c>
      <c r="L187" s="3">
        <f t="shared" si="17"/>
        <v>45.383670829242512</v>
      </c>
      <c r="M187" s="4">
        <f t="shared" si="13"/>
        <v>2999682</v>
      </c>
      <c r="N187" s="4">
        <f t="shared" si="14"/>
        <v>2815244</v>
      </c>
      <c r="O187" s="7">
        <f t="shared" si="15"/>
        <v>1277661.07</v>
      </c>
      <c r="P187" s="4">
        <f t="shared" si="16"/>
        <v>45.383670829242512</v>
      </c>
    </row>
    <row r="188" spans="1:16" ht="28.8" customHeight="1" x14ac:dyDescent="0.25">
      <c r="A188" s="29" t="s">
        <v>342</v>
      </c>
      <c r="B188" s="6" t="s">
        <v>343</v>
      </c>
      <c r="C188" s="57" t="s">
        <v>344</v>
      </c>
      <c r="D188" s="54" t="s">
        <v>465</v>
      </c>
      <c r="E188" s="55">
        <v>0</v>
      </c>
      <c r="F188" s="40">
        <v>0</v>
      </c>
      <c r="G188" s="55">
        <v>0</v>
      </c>
      <c r="H188" s="4">
        <v>0</v>
      </c>
      <c r="I188" s="55">
        <v>485000</v>
      </c>
      <c r="J188" s="40">
        <v>485000</v>
      </c>
      <c r="K188" s="55">
        <v>484572.28</v>
      </c>
      <c r="L188" s="3">
        <f t="shared" si="17"/>
        <v>99.911810309278351</v>
      </c>
      <c r="M188" s="4">
        <f t="shared" si="13"/>
        <v>485000</v>
      </c>
      <c r="N188" s="4">
        <f t="shared" si="14"/>
        <v>485000</v>
      </c>
      <c r="O188" s="7">
        <f t="shared" si="15"/>
        <v>484572.28</v>
      </c>
      <c r="P188" s="4">
        <f t="shared" si="16"/>
        <v>99.911810309278351</v>
      </c>
    </row>
    <row r="189" spans="1:16" ht="28.8" customHeight="1" x14ac:dyDescent="0.25">
      <c r="A189" s="29" t="s">
        <v>342</v>
      </c>
      <c r="B189" s="6" t="s">
        <v>343</v>
      </c>
      <c r="C189" s="57" t="s">
        <v>344</v>
      </c>
      <c r="D189" s="54" t="s">
        <v>466</v>
      </c>
      <c r="E189" s="55">
        <v>0</v>
      </c>
      <c r="F189" s="40">
        <v>0</v>
      </c>
      <c r="G189" s="55">
        <v>0</v>
      </c>
      <c r="H189" s="4">
        <v>0</v>
      </c>
      <c r="I189" s="55">
        <v>845420</v>
      </c>
      <c r="J189" s="40">
        <v>845420</v>
      </c>
      <c r="K189" s="55">
        <v>661827.29</v>
      </c>
      <c r="L189" s="3">
        <f t="shared" si="17"/>
        <v>78.283845899079751</v>
      </c>
      <c r="M189" s="4">
        <f t="shared" si="13"/>
        <v>845420</v>
      </c>
      <c r="N189" s="4">
        <f t="shared" si="14"/>
        <v>845420</v>
      </c>
      <c r="O189" s="7">
        <f t="shared" si="15"/>
        <v>661827.29</v>
      </c>
      <c r="P189" s="4">
        <f t="shared" si="16"/>
        <v>78.283845899079751</v>
      </c>
    </row>
    <row r="190" spans="1:16" ht="30.6" customHeight="1" x14ac:dyDescent="0.25">
      <c r="A190" s="29" t="s">
        <v>468</v>
      </c>
      <c r="B190" s="6" t="s">
        <v>343</v>
      </c>
      <c r="C190" s="57" t="s">
        <v>490</v>
      </c>
      <c r="D190" s="54" t="s">
        <v>467</v>
      </c>
      <c r="E190" s="55">
        <v>0</v>
      </c>
      <c r="F190" s="40">
        <v>0</v>
      </c>
      <c r="G190" s="55">
        <v>0</v>
      </c>
      <c r="H190" s="4">
        <v>0</v>
      </c>
      <c r="I190" s="55">
        <v>49000</v>
      </c>
      <c r="J190" s="40">
        <v>48000</v>
      </c>
      <c r="K190" s="55">
        <v>0</v>
      </c>
      <c r="L190" s="3">
        <f t="shared" si="17"/>
        <v>0</v>
      </c>
      <c r="M190" s="4">
        <f t="shared" si="13"/>
        <v>49000</v>
      </c>
      <c r="N190" s="4">
        <f t="shared" si="14"/>
        <v>48000</v>
      </c>
      <c r="O190" s="7">
        <f t="shared" si="15"/>
        <v>0</v>
      </c>
      <c r="P190" s="4">
        <f t="shared" si="16"/>
        <v>0</v>
      </c>
    </row>
    <row r="191" spans="1:16" ht="43.8" customHeight="1" x14ac:dyDescent="0.25">
      <c r="A191" s="29" t="s">
        <v>345</v>
      </c>
      <c r="B191" s="6" t="s">
        <v>343</v>
      </c>
      <c r="C191" s="57" t="s">
        <v>346</v>
      </c>
      <c r="D191" s="54" t="s">
        <v>469</v>
      </c>
      <c r="E191" s="55">
        <v>0</v>
      </c>
      <c r="F191" s="40">
        <v>0</v>
      </c>
      <c r="G191" s="55">
        <v>0</v>
      </c>
      <c r="H191" s="4">
        <v>0</v>
      </c>
      <c r="I191" s="55">
        <v>1620262</v>
      </c>
      <c r="J191" s="40">
        <v>1620262</v>
      </c>
      <c r="K191" s="55">
        <v>131261.5</v>
      </c>
      <c r="L191" s="3">
        <f t="shared" si="17"/>
        <v>8.101251525987772</v>
      </c>
      <c r="M191" s="4">
        <f t="shared" si="13"/>
        <v>1620262</v>
      </c>
      <c r="N191" s="4">
        <f t="shared" si="14"/>
        <v>1620262</v>
      </c>
      <c r="O191" s="7">
        <f t="shared" si="15"/>
        <v>131261.5</v>
      </c>
      <c r="P191" s="4">
        <f t="shared" si="16"/>
        <v>8.101251525987772</v>
      </c>
    </row>
    <row r="192" spans="1:16" ht="35.4" customHeight="1" x14ac:dyDescent="0.25">
      <c r="A192" s="25" t="s">
        <v>347</v>
      </c>
      <c r="B192" s="1" t="s">
        <v>343</v>
      </c>
      <c r="C192" s="56" t="s">
        <v>348</v>
      </c>
      <c r="D192" s="52" t="s">
        <v>470</v>
      </c>
      <c r="E192" s="55">
        <v>0</v>
      </c>
      <c r="F192" s="40">
        <v>0</v>
      </c>
      <c r="G192" s="55">
        <v>0</v>
      </c>
      <c r="H192" s="4">
        <v>0</v>
      </c>
      <c r="I192" s="55">
        <v>380123</v>
      </c>
      <c r="J192" s="40">
        <v>307623</v>
      </c>
      <c r="K192" s="55">
        <v>54306</v>
      </c>
      <c r="L192" s="3">
        <f t="shared" si="17"/>
        <v>17.653426434304325</v>
      </c>
      <c r="M192" s="4">
        <f t="shared" si="13"/>
        <v>380123</v>
      </c>
      <c r="N192" s="4">
        <f t="shared" si="14"/>
        <v>307623</v>
      </c>
      <c r="O192" s="7">
        <f t="shared" si="15"/>
        <v>54306</v>
      </c>
      <c r="P192" s="4">
        <f t="shared" si="16"/>
        <v>17.653426434304325</v>
      </c>
    </row>
    <row r="193" spans="1:16" ht="41.4" customHeight="1" x14ac:dyDescent="0.25">
      <c r="A193" s="25" t="s">
        <v>349</v>
      </c>
      <c r="B193" s="1" t="s">
        <v>343</v>
      </c>
      <c r="C193" s="56" t="s">
        <v>350</v>
      </c>
      <c r="D193" s="52" t="s">
        <v>471</v>
      </c>
      <c r="E193" s="55">
        <v>0</v>
      </c>
      <c r="F193" s="40">
        <v>0</v>
      </c>
      <c r="G193" s="55">
        <v>0</v>
      </c>
      <c r="H193" s="4">
        <v>0</v>
      </c>
      <c r="I193" s="55">
        <v>285000</v>
      </c>
      <c r="J193" s="40">
        <v>285000</v>
      </c>
      <c r="K193" s="55">
        <v>242325.63</v>
      </c>
      <c r="L193" s="3">
        <f t="shared" si="17"/>
        <v>85.026536842105259</v>
      </c>
      <c r="M193" s="4">
        <f t="shared" si="13"/>
        <v>285000</v>
      </c>
      <c r="N193" s="4">
        <f t="shared" si="14"/>
        <v>285000</v>
      </c>
      <c r="O193" s="7">
        <f t="shared" si="15"/>
        <v>242325.63</v>
      </c>
      <c r="P193" s="4">
        <f t="shared" si="16"/>
        <v>85.026536842105259</v>
      </c>
    </row>
    <row r="194" spans="1:16" ht="28.2" customHeight="1" x14ac:dyDescent="0.25">
      <c r="A194" s="35" t="s">
        <v>495</v>
      </c>
      <c r="B194" s="58"/>
      <c r="C194" s="56" t="s">
        <v>491</v>
      </c>
      <c r="D194" s="52"/>
      <c r="E194" s="55">
        <v>0</v>
      </c>
      <c r="F194" s="40">
        <v>0</v>
      </c>
      <c r="G194" s="55">
        <v>0</v>
      </c>
      <c r="H194" s="4">
        <v>0</v>
      </c>
      <c r="I194" s="55">
        <v>1000000</v>
      </c>
      <c r="J194" s="40">
        <v>529412</v>
      </c>
      <c r="K194" s="55">
        <v>505088.25</v>
      </c>
      <c r="L194" s="3">
        <f t="shared" si="17"/>
        <v>95.405515930881805</v>
      </c>
      <c r="M194" s="4">
        <f t="shared" ref="M194:O195" si="19">E194+I194</f>
        <v>1000000</v>
      </c>
      <c r="N194" s="4">
        <f t="shared" si="19"/>
        <v>529412</v>
      </c>
      <c r="O194" s="7">
        <f t="shared" si="19"/>
        <v>505088.25</v>
      </c>
      <c r="P194" s="4">
        <f>O194/N194%</f>
        <v>95.405515930881805</v>
      </c>
    </row>
    <row r="195" spans="1:16" ht="65.400000000000006" customHeight="1" x14ac:dyDescent="0.25">
      <c r="A195" s="29" t="s">
        <v>496</v>
      </c>
      <c r="B195" s="59">
        <v>490</v>
      </c>
      <c r="C195" s="57" t="s">
        <v>492</v>
      </c>
      <c r="D195" s="54" t="s">
        <v>472</v>
      </c>
      <c r="E195" s="55">
        <v>0</v>
      </c>
      <c r="F195" s="40">
        <v>0</v>
      </c>
      <c r="G195" s="55">
        <v>0</v>
      </c>
      <c r="H195" s="4">
        <v>0</v>
      </c>
      <c r="I195" s="55">
        <v>1000000</v>
      </c>
      <c r="J195" s="40">
        <v>529412</v>
      </c>
      <c r="K195" s="55">
        <v>505088.25</v>
      </c>
      <c r="L195" s="3">
        <f t="shared" si="17"/>
        <v>95.405515930881805</v>
      </c>
      <c r="M195" s="4">
        <f t="shared" si="19"/>
        <v>1000000</v>
      </c>
      <c r="N195" s="4">
        <f t="shared" si="19"/>
        <v>529412</v>
      </c>
      <c r="O195" s="7">
        <f t="shared" si="19"/>
        <v>505088.25</v>
      </c>
      <c r="P195" s="4">
        <f>O195/N195%</f>
        <v>95.405515930881805</v>
      </c>
    </row>
    <row r="196" spans="1:16" ht="39.6" customHeight="1" x14ac:dyDescent="0.25">
      <c r="A196" s="25" t="s">
        <v>351</v>
      </c>
      <c r="B196" s="58"/>
      <c r="C196" s="56" t="s">
        <v>352</v>
      </c>
      <c r="D196" s="52"/>
      <c r="E196" s="55">
        <v>1941876</v>
      </c>
      <c r="F196" s="40">
        <v>1362604</v>
      </c>
      <c r="G196" s="55">
        <v>1278619.3799999999</v>
      </c>
      <c r="H196" s="4">
        <f t="shared" si="12"/>
        <v>93.83646165723863</v>
      </c>
      <c r="I196" s="55">
        <v>0</v>
      </c>
      <c r="J196" s="40">
        <v>0</v>
      </c>
      <c r="K196" s="55">
        <v>0</v>
      </c>
      <c r="L196" s="3">
        <v>0</v>
      </c>
      <c r="M196" s="4">
        <f t="shared" si="13"/>
        <v>1941876</v>
      </c>
      <c r="N196" s="4">
        <f t="shared" si="14"/>
        <v>1362604</v>
      </c>
      <c r="O196" s="7">
        <f t="shared" si="15"/>
        <v>1278619.3799999999</v>
      </c>
      <c r="P196" s="4">
        <f t="shared" si="16"/>
        <v>93.83646165723863</v>
      </c>
    </row>
    <row r="197" spans="1:16" ht="42.6" customHeight="1" x14ac:dyDescent="0.25">
      <c r="A197" s="25" t="s">
        <v>353</v>
      </c>
      <c r="B197" s="58" t="s">
        <v>0</v>
      </c>
      <c r="C197" s="56" t="s">
        <v>354</v>
      </c>
      <c r="D197" s="52"/>
      <c r="E197" s="55">
        <v>1941876</v>
      </c>
      <c r="F197" s="40">
        <v>1362604</v>
      </c>
      <c r="G197" s="55">
        <v>1278619.3799999999</v>
      </c>
      <c r="H197" s="4">
        <f t="shared" si="12"/>
        <v>93.83646165723863</v>
      </c>
      <c r="I197" s="55">
        <v>0</v>
      </c>
      <c r="J197" s="40">
        <v>0</v>
      </c>
      <c r="K197" s="55">
        <v>0</v>
      </c>
      <c r="L197" s="3">
        <v>0</v>
      </c>
      <c r="M197" s="4">
        <f t="shared" si="13"/>
        <v>1941876</v>
      </c>
      <c r="N197" s="4">
        <f t="shared" si="14"/>
        <v>1362604</v>
      </c>
      <c r="O197" s="7">
        <f t="shared" si="15"/>
        <v>1278619.3799999999</v>
      </c>
      <c r="P197" s="4">
        <f t="shared" si="16"/>
        <v>93.83646165723863</v>
      </c>
    </row>
    <row r="198" spans="1:16" ht="65.400000000000006" customHeight="1" x14ac:dyDescent="0.25">
      <c r="A198" s="29" t="s">
        <v>355</v>
      </c>
      <c r="B198" s="59" t="s">
        <v>356</v>
      </c>
      <c r="C198" s="57" t="s">
        <v>357</v>
      </c>
      <c r="D198" s="54" t="s">
        <v>473</v>
      </c>
      <c r="E198" s="55">
        <v>1941876</v>
      </c>
      <c r="F198" s="40">
        <v>1362604</v>
      </c>
      <c r="G198" s="55">
        <v>1278619.3799999999</v>
      </c>
      <c r="H198" s="4">
        <f t="shared" si="12"/>
        <v>93.83646165723863</v>
      </c>
      <c r="I198" s="55">
        <v>0</v>
      </c>
      <c r="J198" s="40">
        <v>0</v>
      </c>
      <c r="K198" s="55">
        <v>0</v>
      </c>
      <c r="L198" s="3">
        <v>0</v>
      </c>
      <c r="M198" s="4">
        <f t="shared" si="13"/>
        <v>1941876</v>
      </c>
      <c r="N198" s="4">
        <f t="shared" si="14"/>
        <v>1362604</v>
      </c>
      <c r="O198" s="7">
        <f t="shared" si="15"/>
        <v>1278619.3799999999</v>
      </c>
      <c r="P198" s="4">
        <f t="shared" si="16"/>
        <v>93.83646165723863</v>
      </c>
    </row>
    <row r="199" spans="1:16" ht="42" customHeight="1" x14ac:dyDescent="0.25">
      <c r="A199" s="25" t="s">
        <v>358</v>
      </c>
      <c r="B199" s="58" t="s">
        <v>0</v>
      </c>
      <c r="C199" s="56" t="s">
        <v>359</v>
      </c>
      <c r="D199" s="52"/>
      <c r="E199" s="55">
        <v>396663</v>
      </c>
      <c r="F199" s="40">
        <v>368417</v>
      </c>
      <c r="G199" s="55">
        <v>368157.02</v>
      </c>
      <c r="H199" s="4">
        <f t="shared" si="12"/>
        <v>99.929433223765471</v>
      </c>
      <c r="I199" s="55">
        <v>9788000</v>
      </c>
      <c r="J199" s="40">
        <f>J200+J201+J202</f>
        <v>9788000</v>
      </c>
      <c r="K199" s="55">
        <v>8394001.5</v>
      </c>
      <c r="L199" s="3">
        <f t="shared" si="17"/>
        <v>85.758086432366156</v>
      </c>
      <c r="M199" s="4">
        <f t="shared" si="13"/>
        <v>10184663</v>
      </c>
      <c r="N199" s="4">
        <f t="shared" si="14"/>
        <v>10156417</v>
      </c>
      <c r="O199" s="7">
        <f t="shared" si="15"/>
        <v>8762158.5199999996</v>
      </c>
      <c r="P199" s="4">
        <f t="shared" si="16"/>
        <v>86.272142232836643</v>
      </c>
    </row>
    <row r="200" spans="1:16" ht="20.399999999999999" customHeight="1" x14ac:dyDescent="0.25">
      <c r="A200" s="25" t="s">
        <v>360</v>
      </c>
      <c r="B200" s="1" t="s">
        <v>361</v>
      </c>
      <c r="C200" s="56" t="s">
        <v>362</v>
      </c>
      <c r="D200" s="52" t="s">
        <v>474</v>
      </c>
      <c r="E200" s="55">
        <v>0</v>
      </c>
      <c r="F200" s="40">
        <v>0</v>
      </c>
      <c r="G200" s="55">
        <v>0</v>
      </c>
      <c r="H200" s="4">
        <v>0</v>
      </c>
      <c r="I200" s="55">
        <v>9780000</v>
      </c>
      <c r="J200" s="40">
        <v>9780000</v>
      </c>
      <c r="K200" s="55">
        <v>8386001.5</v>
      </c>
      <c r="L200" s="3">
        <f t="shared" si="17"/>
        <v>85.746436605316973</v>
      </c>
      <c r="M200" s="4">
        <f t="shared" si="13"/>
        <v>9780000</v>
      </c>
      <c r="N200" s="4">
        <f t="shared" si="14"/>
        <v>9780000</v>
      </c>
      <c r="O200" s="7">
        <f t="shared" si="15"/>
        <v>8386001.5</v>
      </c>
      <c r="P200" s="4">
        <f t="shared" si="16"/>
        <v>85.746436605316973</v>
      </c>
    </row>
    <row r="201" spans="1:16" ht="43.2" customHeight="1" x14ac:dyDescent="0.25">
      <c r="A201" s="25" t="s">
        <v>363</v>
      </c>
      <c r="B201" s="1" t="s">
        <v>364</v>
      </c>
      <c r="C201" s="56" t="s">
        <v>365</v>
      </c>
      <c r="D201" s="52" t="s">
        <v>475</v>
      </c>
      <c r="E201" s="55">
        <v>36546</v>
      </c>
      <c r="F201" s="40">
        <v>36546</v>
      </c>
      <c r="G201" s="55">
        <v>36545.599999999999</v>
      </c>
      <c r="H201" s="4">
        <f t="shared" si="12"/>
        <v>99.99890548897281</v>
      </c>
      <c r="I201" s="55">
        <v>0</v>
      </c>
      <c r="J201" s="40">
        <v>0</v>
      </c>
      <c r="K201" s="55">
        <v>0</v>
      </c>
      <c r="L201" s="3">
        <v>0</v>
      </c>
      <c r="M201" s="4">
        <f t="shared" si="13"/>
        <v>36546</v>
      </c>
      <c r="N201" s="4">
        <f t="shared" si="14"/>
        <v>36546</v>
      </c>
      <c r="O201" s="7">
        <f t="shared" si="15"/>
        <v>36545.599999999999</v>
      </c>
      <c r="P201" s="4">
        <f t="shared" si="16"/>
        <v>99.99890548897281</v>
      </c>
    </row>
    <row r="202" spans="1:16" ht="18.600000000000001" customHeight="1" x14ac:dyDescent="0.25">
      <c r="A202" s="25" t="s">
        <v>366</v>
      </c>
      <c r="B202" s="1" t="s">
        <v>0</v>
      </c>
      <c r="C202" s="56" t="s">
        <v>367</v>
      </c>
      <c r="D202" s="52"/>
      <c r="E202" s="55">
        <v>360117</v>
      </c>
      <c r="F202" s="40">
        <v>360117</v>
      </c>
      <c r="G202" s="55">
        <v>331611.42</v>
      </c>
      <c r="H202" s="4">
        <f t="shared" si="12"/>
        <v>92.084355917660091</v>
      </c>
      <c r="I202" s="55">
        <v>8000</v>
      </c>
      <c r="J202" s="40">
        <v>8000</v>
      </c>
      <c r="K202" s="55">
        <v>8000</v>
      </c>
      <c r="L202" s="3">
        <f t="shared" si="17"/>
        <v>100</v>
      </c>
      <c r="M202" s="4">
        <f t="shared" si="13"/>
        <v>368117</v>
      </c>
      <c r="N202" s="4">
        <f t="shared" si="14"/>
        <v>368117</v>
      </c>
      <c r="O202" s="7">
        <f t="shared" si="15"/>
        <v>339611.42</v>
      </c>
      <c r="P202" s="4">
        <f t="shared" si="16"/>
        <v>92.256380444260927</v>
      </c>
    </row>
    <row r="203" spans="1:16" ht="27" customHeight="1" x14ac:dyDescent="0.25">
      <c r="A203" s="29" t="s">
        <v>368</v>
      </c>
      <c r="B203" s="6" t="s">
        <v>364</v>
      </c>
      <c r="C203" s="57" t="s">
        <v>369</v>
      </c>
      <c r="D203" s="54" t="s">
        <v>476</v>
      </c>
      <c r="E203" s="55">
        <v>360117</v>
      </c>
      <c r="F203" s="40">
        <v>360117</v>
      </c>
      <c r="G203" s="55">
        <v>331611.42</v>
      </c>
      <c r="H203" s="4">
        <f t="shared" si="12"/>
        <v>92.084355917660091</v>
      </c>
      <c r="I203" s="55">
        <v>8000</v>
      </c>
      <c r="J203" s="40">
        <v>8000</v>
      </c>
      <c r="K203" s="55">
        <v>8000</v>
      </c>
      <c r="L203" s="3">
        <f t="shared" si="17"/>
        <v>100</v>
      </c>
      <c r="M203" s="4">
        <f t="shared" si="13"/>
        <v>368117</v>
      </c>
      <c r="N203" s="4">
        <f t="shared" si="14"/>
        <v>368117</v>
      </c>
      <c r="O203" s="7">
        <f t="shared" si="15"/>
        <v>339611.42</v>
      </c>
      <c r="P203" s="4">
        <f t="shared" si="16"/>
        <v>92.256380444260927</v>
      </c>
    </row>
    <row r="204" spans="1:16" ht="22.8" customHeight="1" x14ac:dyDescent="0.25">
      <c r="A204" s="25" t="s">
        <v>370</v>
      </c>
      <c r="B204" s="1" t="s">
        <v>0</v>
      </c>
      <c r="C204" s="56" t="s">
        <v>371</v>
      </c>
      <c r="D204" s="52"/>
      <c r="E204" s="55">
        <v>557170</v>
      </c>
      <c r="F204" s="40">
        <v>410796</v>
      </c>
      <c r="G204" s="55">
        <v>316689.74</v>
      </c>
      <c r="H204" s="4">
        <f t="shared" si="12"/>
        <v>77.091729228132692</v>
      </c>
      <c r="I204" s="55">
        <v>1624000</v>
      </c>
      <c r="J204" s="40">
        <v>1610000</v>
      </c>
      <c r="K204" s="55">
        <v>958313.08</v>
      </c>
      <c r="L204" s="3">
        <f t="shared" si="17"/>
        <v>59.522551552795029</v>
      </c>
      <c r="M204" s="4">
        <f t="shared" si="13"/>
        <v>2181170</v>
      </c>
      <c r="N204" s="4">
        <f t="shared" si="14"/>
        <v>2020796</v>
      </c>
      <c r="O204" s="7">
        <f t="shared" si="15"/>
        <v>1275002.8199999998</v>
      </c>
      <c r="P204" s="4">
        <f t="shared" si="16"/>
        <v>63.094088666050403</v>
      </c>
    </row>
    <row r="205" spans="1:16" ht="55.2" customHeight="1" x14ac:dyDescent="0.25">
      <c r="A205" s="25" t="s">
        <v>372</v>
      </c>
      <c r="B205" s="1" t="s">
        <v>0</v>
      </c>
      <c r="C205" s="56" t="s">
        <v>373</v>
      </c>
      <c r="D205" s="52"/>
      <c r="E205" s="61">
        <v>265456</v>
      </c>
      <c r="F205" s="40">
        <v>201661</v>
      </c>
      <c r="G205" s="55">
        <v>184287.39</v>
      </c>
      <c r="H205" s="4">
        <f t="shared" si="12"/>
        <v>91.3847446953055</v>
      </c>
      <c r="I205" s="61">
        <v>0</v>
      </c>
      <c r="J205" s="40">
        <v>0</v>
      </c>
      <c r="K205" s="55">
        <v>958313.08</v>
      </c>
      <c r="L205" s="3"/>
      <c r="M205" s="60">
        <f t="shared" si="13"/>
        <v>265456</v>
      </c>
      <c r="N205" s="4">
        <f t="shared" si="14"/>
        <v>201661</v>
      </c>
      <c r="O205" s="7">
        <f t="shared" si="15"/>
        <v>1142600.47</v>
      </c>
      <c r="P205" s="4">
        <f t="shared" si="16"/>
        <v>566.59466629640838</v>
      </c>
    </row>
    <row r="206" spans="1:16" ht="51" customHeight="1" x14ac:dyDescent="0.25">
      <c r="A206" s="25" t="s">
        <v>374</v>
      </c>
      <c r="B206" s="1" t="s">
        <v>375</v>
      </c>
      <c r="C206" s="56" t="s">
        <v>376</v>
      </c>
      <c r="D206" s="52" t="s">
        <v>477</v>
      </c>
      <c r="E206" s="55">
        <v>0</v>
      </c>
      <c r="F206" s="40">
        <v>0</v>
      </c>
      <c r="G206" s="55">
        <v>0</v>
      </c>
      <c r="H206" s="4">
        <v>0</v>
      </c>
      <c r="I206" s="55">
        <v>0</v>
      </c>
      <c r="J206" s="40">
        <v>0</v>
      </c>
      <c r="K206" s="55">
        <v>957263.08</v>
      </c>
      <c r="L206" s="3">
        <v>0</v>
      </c>
      <c r="M206" s="4">
        <f t="shared" si="13"/>
        <v>0</v>
      </c>
      <c r="N206" s="4">
        <f t="shared" si="14"/>
        <v>0</v>
      </c>
      <c r="O206" s="7">
        <f t="shared" si="15"/>
        <v>957263.08</v>
      </c>
      <c r="P206" s="4"/>
    </row>
    <row r="207" spans="1:16" ht="35.4" customHeight="1" x14ac:dyDescent="0.25">
      <c r="A207" s="25" t="s">
        <v>377</v>
      </c>
      <c r="B207" s="1" t="s">
        <v>375</v>
      </c>
      <c r="C207" s="56" t="s">
        <v>378</v>
      </c>
      <c r="D207" s="52" t="s">
        <v>478</v>
      </c>
      <c r="E207" s="55">
        <v>265456</v>
      </c>
      <c r="F207" s="40">
        <v>201661</v>
      </c>
      <c r="G207" s="55">
        <v>184287.39</v>
      </c>
      <c r="H207" s="4">
        <v>0</v>
      </c>
      <c r="I207" s="55">
        <v>0</v>
      </c>
      <c r="J207" s="40">
        <v>0</v>
      </c>
      <c r="K207" s="55">
        <v>1050</v>
      </c>
      <c r="L207" s="3">
        <v>0</v>
      </c>
      <c r="M207" s="4">
        <f t="shared" si="13"/>
        <v>265456</v>
      </c>
      <c r="N207" s="4">
        <f t="shared" si="14"/>
        <v>201661</v>
      </c>
      <c r="O207" s="7">
        <f t="shared" si="15"/>
        <v>185337.39</v>
      </c>
      <c r="P207" s="4">
        <v>0</v>
      </c>
    </row>
    <row r="208" spans="1:16" ht="28.2" customHeight="1" x14ac:dyDescent="0.25">
      <c r="A208" s="25" t="s">
        <v>379</v>
      </c>
      <c r="B208" s="1" t="s">
        <v>0</v>
      </c>
      <c r="C208" s="56" t="s">
        <v>380</v>
      </c>
      <c r="D208" s="52"/>
      <c r="E208" s="55">
        <v>0</v>
      </c>
      <c r="F208" s="40">
        <v>0</v>
      </c>
      <c r="G208" s="55">
        <v>0</v>
      </c>
      <c r="H208" s="4">
        <v>0</v>
      </c>
      <c r="I208" s="55">
        <v>1624000</v>
      </c>
      <c r="J208" s="40">
        <v>1610000</v>
      </c>
      <c r="K208" s="55">
        <v>0</v>
      </c>
      <c r="L208" s="3">
        <v>0</v>
      </c>
      <c r="M208" s="4">
        <f t="shared" si="13"/>
        <v>1624000</v>
      </c>
      <c r="N208" s="4">
        <f t="shared" si="14"/>
        <v>1610000</v>
      </c>
      <c r="O208" s="7">
        <f t="shared" si="15"/>
        <v>0</v>
      </c>
      <c r="P208" s="4">
        <f t="shared" si="16"/>
        <v>0</v>
      </c>
    </row>
    <row r="209" spans="1:16" ht="39" customHeight="1" x14ac:dyDescent="0.25">
      <c r="A209" s="25" t="s">
        <v>381</v>
      </c>
      <c r="B209" s="1" t="s">
        <v>0</v>
      </c>
      <c r="C209" s="56" t="s">
        <v>382</v>
      </c>
      <c r="D209" s="52"/>
      <c r="E209" s="55">
        <v>0</v>
      </c>
      <c r="F209" s="40">
        <v>0</v>
      </c>
      <c r="G209" s="55">
        <v>0</v>
      </c>
      <c r="H209" s="4">
        <v>0</v>
      </c>
      <c r="I209" s="55">
        <v>1624000</v>
      </c>
      <c r="J209" s="40">
        <f>J210+J211</f>
        <v>1610000</v>
      </c>
      <c r="K209" s="55">
        <v>0</v>
      </c>
      <c r="L209" s="3">
        <v>0</v>
      </c>
      <c r="M209" s="4">
        <f t="shared" si="13"/>
        <v>1624000</v>
      </c>
      <c r="N209" s="4">
        <f t="shared" si="14"/>
        <v>1610000</v>
      </c>
      <c r="O209" s="7">
        <f t="shared" si="15"/>
        <v>0</v>
      </c>
      <c r="P209" s="4">
        <f t="shared" si="16"/>
        <v>0</v>
      </c>
    </row>
    <row r="210" spans="1:16" ht="25.2" customHeight="1" x14ac:dyDescent="0.25">
      <c r="A210" s="29" t="s">
        <v>500</v>
      </c>
      <c r="B210" s="6"/>
      <c r="C210" s="57" t="s">
        <v>493</v>
      </c>
      <c r="D210" s="54" t="s">
        <v>479</v>
      </c>
      <c r="E210" s="55">
        <v>0</v>
      </c>
      <c r="F210" s="40">
        <v>0</v>
      </c>
      <c r="G210" s="55">
        <v>0</v>
      </c>
      <c r="H210" s="4">
        <v>0</v>
      </c>
      <c r="I210" s="55">
        <v>1568000</v>
      </c>
      <c r="J210" s="40">
        <v>1568000</v>
      </c>
      <c r="K210" s="55">
        <v>0</v>
      </c>
      <c r="L210" s="3">
        <v>0</v>
      </c>
      <c r="M210" s="4">
        <f t="shared" si="13"/>
        <v>1568000</v>
      </c>
      <c r="N210" s="4">
        <f t="shared" si="14"/>
        <v>1568000</v>
      </c>
      <c r="O210" s="7">
        <f t="shared" si="15"/>
        <v>0</v>
      </c>
      <c r="P210" s="4">
        <f t="shared" si="16"/>
        <v>0</v>
      </c>
    </row>
    <row r="211" spans="1:16" ht="43.8" customHeight="1" x14ac:dyDescent="0.25">
      <c r="A211" s="29" t="s">
        <v>383</v>
      </c>
      <c r="B211" s="6" t="s">
        <v>384</v>
      </c>
      <c r="C211" s="57" t="s">
        <v>385</v>
      </c>
      <c r="D211" s="54" t="s">
        <v>480</v>
      </c>
      <c r="E211" s="55">
        <v>0</v>
      </c>
      <c r="F211" s="40">
        <v>0</v>
      </c>
      <c r="G211" s="55">
        <v>0</v>
      </c>
      <c r="H211" s="4">
        <v>0</v>
      </c>
      <c r="I211" s="55">
        <v>56000</v>
      </c>
      <c r="J211" s="40">
        <v>42000</v>
      </c>
      <c r="K211" s="55">
        <v>0</v>
      </c>
      <c r="L211" s="3">
        <v>0</v>
      </c>
      <c r="M211" s="4">
        <f t="shared" si="13"/>
        <v>56000</v>
      </c>
      <c r="N211" s="4">
        <f t="shared" si="14"/>
        <v>42000</v>
      </c>
      <c r="O211" s="7">
        <f t="shared" si="15"/>
        <v>0</v>
      </c>
      <c r="P211" s="4">
        <f t="shared" si="16"/>
        <v>0</v>
      </c>
    </row>
    <row r="212" spans="1:16" ht="33" customHeight="1" x14ac:dyDescent="0.25">
      <c r="A212" s="25" t="s">
        <v>386</v>
      </c>
      <c r="B212" s="1" t="s">
        <v>387</v>
      </c>
      <c r="C212" s="56" t="s">
        <v>388</v>
      </c>
      <c r="D212" s="52" t="s">
        <v>481</v>
      </c>
      <c r="E212" s="61">
        <v>249853</v>
      </c>
      <c r="F212" s="62">
        <v>167274</v>
      </c>
      <c r="G212" s="61">
        <v>132402.35</v>
      </c>
      <c r="H212" s="4">
        <f t="shared" si="12"/>
        <v>79.152976553439274</v>
      </c>
      <c r="I212" s="55">
        <v>0</v>
      </c>
      <c r="J212" s="40">
        <v>0</v>
      </c>
      <c r="K212" s="55">
        <v>0</v>
      </c>
      <c r="L212" s="3">
        <v>0</v>
      </c>
      <c r="M212" s="4">
        <f t="shared" si="13"/>
        <v>249853</v>
      </c>
      <c r="N212" s="4">
        <f t="shared" si="14"/>
        <v>167274</v>
      </c>
      <c r="O212" s="7">
        <f t="shared" si="15"/>
        <v>132402.35</v>
      </c>
      <c r="P212" s="4">
        <f t="shared" si="16"/>
        <v>79.152976553439274</v>
      </c>
    </row>
    <row r="213" spans="1:16" ht="25.2" customHeight="1" x14ac:dyDescent="0.25">
      <c r="A213" s="25" t="s">
        <v>389</v>
      </c>
      <c r="B213" s="1" t="s">
        <v>214</v>
      </c>
      <c r="C213" s="56" t="s">
        <v>390</v>
      </c>
      <c r="D213" s="52" t="s">
        <v>482</v>
      </c>
      <c r="E213" s="61">
        <v>41861</v>
      </c>
      <c r="F213" s="62">
        <v>41861</v>
      </c>
      <c r="G213" s="61">
        <v>0</v>
      </c>
      <c r="H213" s="4">
        <f t="shared" si="12"/>
        <v>0</v>
      </c>
      <c r="I213" s="55">
        <v>0</v>
      </c>
      <c r="J213" s="40">
        <v>0</v>
      </c>
      <c r="K213" s="55">
        <v>0</v>
      </c>
      <c r="L213" s="3">
        <v>0</v>
      </c>
      <c r="M213" s="4">
        <f t="shared" si="13"/>
        <v>41861</v>
      </c>
      <c r="N213" s="4">
        <f t="shared" si="14"/>
        <v>41861</v>
      </c>
      <c r="O213" s="7">
        <f t="shared" si="15"/>
        <v>0</v>
      </c>
      <c r="P213" s="4">
        <f t="shared" si="16"/>
        <v>0</v>
      </c>
    </row>
    <row r="214" spans="1:16" s="37" customFormat="1" ht="50.4" customHeight="1" x14ac:dyDescent="0.25">
      <c r="A214" s="35" t="s">
        <v>391</v>
      </c>
      <c r="B214" s="1" t="s">
        <v>0</v>
      </c>
      <c r="C214" s="56" t="s">
        <v>392</v>
      </c>
      <c r="D214" s="52"/>
      <c r="E214" s="55">
        <v>248218102</v>
      </c>
      <c r="F214" s="49">
        <f>F122+F140+F129+F148+F158+F166+F177+F183+F204</f>
        <v>188171159</v>
      </c>
      <c r="G214" s="55">
        <v>177763281.12</v>
      </c>
      <c r="H214" s="4">
        <f t="shared" si="12"/>
        <v>94.468930342295437</v>
      </c>
      <c r="I214" s="55">
        <v>30690467</v>
      </c>
      <c r="J214" s="49">
        <f>J122+J140+J129+J148+J158+J166+J177+J183+J204</f>
        <v>29373047</v>
      </c>
      <c r="K214" s="55">
        <v>20161578.050000001</v>
      </c>
      <c r="L214" s="3">
        <f t="shared" si="17"/>
        <v>68.63972283842395</v>
      </c>
      <c r="M214" s="3">
        <f t="shared" si="13"/>
        <v>278908569</v>
      </c>
      <c r="N214" s="3">
        <f t="shared" si="14"/>
        <v>217544206</v>
      </c>
      <c r="O214" s="36">
        <f t="shared" si="15"/>
        <v>197924859.17000002</v>
      </c>
      <c r="P214" s="3">
        <f t="shared" si="16"/>
        <v>90.981443638172564</v>
      </c>
    </row>
    <row r="215" spans="1:16" ht="72" customHeight="1" x14ac:dyDescent="0.25">
      <c r="A215" s="25" t="s">
        <v>393</v>
      </c>
      <c r="B215" s="1" t="s">
        <v>215</v>
      </c>
      <c r="C215" s="56" t="s">
        <v>394</v>
      </c>
      <c r="D215" s="52" t="s">
        <v>483</v>
      </c>
      <c r="E215" s="55">
        <v>309188</v>
      </c>
      <c r="F215" s="40">
        <v>309188</v>
      </c>
      <c r="G215" s="55">
        <v>309188</v>
      </c>
      <c r="H215" s="4">
        <f t="shared" si="12"/>
        <v>100</v>
      </c>
      <c r="I215" s="55">
        <v>10000</v>
      </c>
      <c r="J215" s="40">
        <v>10000</v>
      </c>
      <c r="K215" s="55">
        <v>9119.4</v>
      </c>
      <c r="L215" s="3">
        <f t="shared" si="17"/>
        <v>91.194000000000003</v>
      </c>
      <c r="M215" s="4">
        <f t="shared" si="13"/>
        <v>319188</v>
      </c>
      <c r="N215" s="4">
        <f t="shared" si="14"/>
        <v>319188</v>
      </c>
      <c r="O215" s="7">
        <f t="shared" si="15"/>
        <v>318307.40000000002</v>
      </c>
      <c r="P215" s="4">
        <f t="shared" si="16"/>
        <v>99.72411243530459</v>
      </c>
    </row>
    <row r="216" spans="1:16" s="37" customFormat="1" ht="51" customHeight="1" x14ac:dyDescent="0.25">
      <c r="A216" s="35" t="s">
        <v>395</v>
      </c>
      <c r="B216" s="1" t="s">
        <v>0</v>
      </c>
      <c r="C216" s="56" t="s">
        <v>396</v>
      </c>
      <c r="D216" s="52"/>
      <c r="E216" s="55">
        <v>248527290</v>
      </c>
      <c r="F216" s="49">
        <f>F214+F215</f>
        <v>188480347</v>
      </c>
      <c r="G216" s="55">
        <v>178072469.12</v>
      </c>
      <c r="H216" s="4">
        <f t="shared" si="12"/>
        <v>94.478003650958897</v>
      </c>
      <c r="I216" s="55">
        <v>30700467</v>
      </c>
      <c r="J216" s="49">
        <f>J214+J215</f>
        <v>29383047</v>
      </c>
      <c r="K216" s="55">
        <v>20170697.449999999</v>
      </c>
      <c r="L216" s="3">
        <f t="shared" si="17"/>
        <v>68.647398787470891</v>
      </c>
      <c r="M216" s="3">
        <f t="shared" si="13"/>
        <v>279227757</v>
      </c>
      <c r="N216" s="3">
        <f t="shared" si="14"/>
        <v>217863394</v>
      </c>
      <c r="O216" s="36">
        <f t="shared" si="15"/>
        <v>198243166.56999999</v>
      </c>
      <c r="P216" s="3">
        <f t="shared" si="16"/>
        <v>90.994252375412827</v>
      </c>
    </row>
    <row r="217" spans="1:16" ht="62.4" customHeight="1" x14ac:dyDescent="0.25">
      <c r="A217" s="25" t="s">
        <v>397</v>
      </c>
      <c r="B217" s="1" t="s">
        <v>0</v>
      </c>
      <c r="C217" s="56" t="s">
        <v>494</v>
      </c>
      <c r="D217" s="52"/>
      <c r="E217" s="55">
        <v>885000</v>
      </c>
      <c r="F217" s="40">
        <v>751220</v>
      </c>
      <c r="G217" s="55">
        <v>721220</v>
      </c>
      <c r="H217" s="4">
        <f t="shared" si="12"/>
        <v>96.006496099677861</v>
      </c>
      <c r="I217" s="55">
        <v>1757003</v>
      </c>
      <c r="J217" s="40">
        <v>1733003</v>
      </c>
      <c r="K217" s="55">
        <v>1733003</v>
      </c>
      <c r="L217" s="3">
        <f t="shared" si="17"/>
        <v>100</v>
      </c>
      <c r="M217" s="4">
        <f t="shared" si="13"/>
        <v>2642003</v>
      </c>
      <c r="N217" s="4">
        <f t="shared" si="14"/>
        <v>2484223</v>
      </c>
      <c r="O217" s="7">
        <f t="shared" si="15"/>
        <v>2454223</v>
      </c>
      <c r="P217" s="4">
        <f t="shared" si="16"/>
        <v>98.792378945046394</v>
      </c>
    </row>
    <row r="218" spans="1:16" ht="39.6" customHeight="1" x14ac:dyDescent="0.25">
      <c r="A218" s="25" t="s">
        <v>398</v>
      </c>
      <c r="B218" s="1" t="s">
        <v>215</v>
      </c>
      <c r="C218" s="56" t="s">
        <v>399</v>
      </c>
      <c r="D218" s="52" t="s">
        <v>484</v>
      </c>
      <c r="E218" s="55">
        <v>0</v>
      </c>
      <c r="F218" s="40">
        <v>0</v>
      </c>
      <c r="G218" s="55">
        <v>0</v>
      </c>
      <c r="H218" s="4">
        <v>0</v>
      </c>
      <c r="I218" s="55">
        <v>1757003</v>
      </c>
      <c r="J218" s="40">
        <v>1733003</v>
      </c>
      <c r="K218" s="55">
        <v>1733003</v>
      </c>
      <c r="L218" s="3">
        <f t="shared" si="17"/>
        <v>100</v>
      </c>
      <c r="M218" s="4">
        <f t="shared" si="13"/>
        <v>1757003</v>
      </c>
      <c r="N218" s="4">
        <f t="shared" si="14"/>
        <v>1733003</v>
      </c>
      <c r="O218" s="7">
        <f t="shared" si="15"/>
        <v>1733003</v>
      </c>
      <c r="P218" s="4">
        <f t="shared" si="16"/>
        <v>100</v>
      </c>
    </row>
    <row r="219" spans="1:16" ht="31.8" customHeight="1" x14ac:dyDescent="0.25">
      <c r="A219" s="25" t="s">
        <v>201</v>
      </c>
      <c r="B219" s="1" t="s">
        <v>215</v>
      </c>
      <c r="C219" s="56" t="s">
        <v>400</v>
      </c>
      <c r="D219" s="52" t="s">
        <v>485</v>
      </c>
      <c r="E219" s="55">
        <v>885000</v>
      </c>
      <c r="F219" s="40">
        <v>751220</v>
      </c>
      <c r="G219" s="55">
        <v>721220</v>
      </c>
      <c r="H219" s="4">
        <f t="shared" si="12"/>
        <v>96.006496099677861</v>
      </c>
      <c r="I219" s="43">
        <v>0</v>
      </c>
      <c r="J219" s="40">
        <v>0</v>
      </c>
      <c r="K219" s="38">
        <v>0</v>
      </c>
      <c r="L219" s="3">
        <v>0</v>
      </c>
      <c r="M219" s="4">
        <f t="shared" si="13"/>
        <v>885000</v>
      </c>
      <c r="N219" s="4">
        <f t="shared" si="14"/>
        <v>751220</v>
      </c>
      <c r="O219" s="7">
        <f t="shared" si="15"/>
        <v>721220</v>
      </c>
      <c r="P219" s="4">
        <f t="shared" si="16"/>
        <v>96.006496099677861</v>
      </c>
    </row>
    <row r="220" spans="1:16" s="37" customFormat="1" ht="22.2" customHeight="1" x14ac:dyDescent="0.25">
      <c r="A220" s="72" t="s">
        <v>203</v>
      </c>
      <c r="B220" s="72" t="s">
        <v>0</v>
      </c>
      <c r="C220" s="72"/>
      <c r="D220" s="72" t="s">
        <v>401</v>
      </c>
      <c r="E220" s="116">
        <f>E216+E217</f>
        <v>249412290</v>
      </c>
      <c r="F220" s="117">
        <f>F216+F217</f>
        <v>189231567</v>
      </c>
      <c r="G220" s="117">
        <f>G216+G217</f>
        <v>178793689.12</v>
      </c>
      <c r="H220" s="118">
        <f t="shared" si="12"/>
        <v>94.484071529143975</v>
      </c>
      <c r="I220" s="73">
        <f>I216+I217</f>
        <v>32457470</v>
      </c>
      <c r="J220" s="117">
        <f>J216+J217</f>
        <v>31116050</v>
      </c>
      <c r="K220" s="121">
        <f>K216+K217</f>
        <v>21903700.449999999</v>
      </c>
      <c r="L220" s="119">
        <f t="shared" si="17"/>
        <v>70.393576466164561</v>
      </c>
      <c r="M220" s="118">
        <f t="shared" si="13"/>
        <v>281869760</v>
      </c>
      <c r="N220" s="118">
        <f t="shared" si="14"/>
        <v>220347617</v>
      </c>
      <c r="O220" s="120">
        <f t="shared" si="15"/>
        <v>200697389.56999999</v>
      </c>
      <c r="P220" s="118">
        <f t="shared" si="16"/>
        <v>91.08216930251622</v>
      </c>
    </row>
    <row r="221" spans="1:16" ht="22.8" customHeight="1" x14ac:dyDescent="0.25">
      <c r="A221" s="25" t="s">
        <v>402</v>
      </c>
      <c r="B221" s="1" t="s">
        <v>0</v>
      </c>
      <c r="C221" s="1"/>
      <c r="D221" s="16" t="s">
        <v>0</v>
      </c>
      <c r="E221" s="3">
        <v>0</v>
      </c>
      <c r="F221" s="49">
        <v>0</v>
      </c>
      <c r="G221" s="4">
        <v>0</v>
      </c>
      <c r="H221" s="4"/>
      <c r="I221" s="44"/>
      <c r="J221" s="40"/>
      <c r="K221" s="4"/>
      <c r="L221" s="4"/>
      <c r="M221" s="4"/>
      <c r="N221" s="4"/>
      <c r="O221" s="7"/>
      <c r="P221" s="4"/>
    </row>
    <row r="222" spans="1:16" ht="22.8" customHeight="1" x14ac:dyDescent="0.25">
      <c r="A222" s="25" t="s">
        <v>403</v>
      </c>
      <c r="B222" s="1" t="s">
        <v>0</v>
      </c>
      <c r="C222" s="1"/>
      <c r="D222" s="16" t="s">
        <v>0</v>
      </c>
      <c r="E222" s="4">
        <v>9566135</v>
      </c>
      <c r="F222" s="40">
        <v>8026903</v>
      </c>
      <c r="G222" s="4">
        <v>19008966.870000001</v>
      </c>
      <c r="H222" s="4">
        <f t="shared" si="12"/>
        <v>236.81570426352482</v>
      </c>
      <c r="I222" s="44">
        <v>-23090120</v>
      </c>
      <c r="J222" s="40">
        <v>-22426375</v>
      </c>
      <c r="K222" s="4">
        <v>-13408866.5</v>
      </c>
      <c r="L222" s="4">
        <f>K222/J222%</f>
        <v>59.790610386208201</v>
      </c>
      <c r="M222" s="4">
        <f t="shared" si="13"/>
        <v>-13523985</v>
      </c>
      <c r="N222" s="4">
        <f t="shared" si="14"/>
        <v>-14399472</v>
      </c>
      <c r="O222" s="7">
        <f t="shared" si="15"/>
        <v>5600100.370000001</v>
      </c>
      <c r="P222" s="4">
        <v>38.89</v>
      </c>
    </row>
    <row r="223" spans="1:16" x14ac:dyDescent="0.25">
      <c r="A223" s="111" t="s">
        <v>0</v>
      </c>
      <c r="B223" s="111"/>
      <c r="C223" s="111"/>
      <c r="D223" s="111"/>
      <c r="E223" s="111"/>
      <c r="F223" s="111"/>
      <c r="G223" s="115" t="s">
        <v>0</v>
      </c>
      <c r="H223" s="115"/>
      <c r="I223" s="115"/>
      <c r="J223" s="111" t="s">
        <v>0</v>
      </c>
      <c r="K223" s="111"/>
      <c r="L223" s="111"/>
      <c r="M223" s="111"/>
      <c r="N223" s="111"/>
      <c r="O223" s="111"/>
      <c r="P223" s="111"/>
    </row>
    <row r="224" spans="1:16" x14ac:dyDescent="0.25">
      <c r="A224" s="111" t="s">
        <v>0</v>
      </c>
      <c r="B224" s="111"/>
      <c r="C224" s="111"/>
      <c r="D224" s="111"/>
      <c r="E224" s="111"/>
      <c r="F224" s="111"/>
      <c r="G224" s="112" t="s">
        <v>0</v>
      </c>
      <c r="H224" s="112"/>
      <c r="I224" s="112"/>
      <c r="J224" s="111" t="s">
        <v>0</v>
      </c>
      <c r="K224" s="111"/>
      <c r="L224" s="111"/>
      <c r="M224" s="111"/>
      <c r="N224" s="111"/>
      <c r="O224" s="111"/>
      <c r="P224" s="111"/>
    </row>
    <row r="225" spans="1:16" x14ac:dyDescent="0.25">
      <c r="A225" s="112" t="s">
        <v>407</v>
      </c>
      <c r="B225" s="112"/>
      <c r="C225" s="112"/>
      <c r="D225" s="112"/>
      <c r="E225" s="112"/>
      <c r="F225" s="112"/>
      <c r="G225" s="112" t="s">
        <v>0</v>
      </c>
      <c r="H225" s="112"/>
      <c r="I225" s="112"/>
      <c r="J225" s="113" t="s">
        <v>409</v>
      </c>
      <c r="K225" s="113"/>
      <c r="L225" s="113"/>
      <c r="M225" s="113"/>
      <c r="N225" s="113"/>
      <c r="O225" s="113"/>
      <c r="P225" s="113"/>
    </row>
    <row r="226" spans="1:16" x14ac:dyDescent="0.25">
      <c r="A226" s="111" t="s">
        <v>0</v>
      </c>
      <c r="B226" s="111"/>
      <c r="C226" s="111"/>
      <c r="D226" s="111"/>
      <c r="E226" s="111"/>
      <c r="F226" s="111"/>
      <c r="G226" s="115" t="s">
        <v>0</v>
      </c>
      <c r="H226" s="115"/>
      <c r="I226" s="115"/>
      <c r="J226" s="111" t="s">
        <v>0</v>
      </c>
      <c r="K226" s="111"/>
      <c r="L226" s="111"/>
      <c r="M226" s="111"/>
      <c r="N226" s="111"/>
      <c r="O226" s="111"/>
      <c r="P226" s="111"/>
    </row>
    <row r="227" spans="1:16" x14ac:dyDescent="0.25">
      <c r="A227" s="112"/>
      <c r="B227" s="112"/>
      <c r="C227" s="112"/>
      <c r="D227" s="112"/>
      <c r="E227" s="112"/>
      <c r="F227" s="112"/>
      <c r="G227" s="115" t="s">
        <v>0</v>
      </c>
      <c r="H227" s="115"/>
      <c r="I227" s="115"/>
      <c r="J227" s="113"/>
      <c r="K227" s="113"/>
      <c r="L227" s="113"/>
      <c r="M227" s="113"/>
      <c r="N227" s="113"/>
      <c r="O227" s="113"/>
      <c r="P227" s="113"/>
    </row>
    <row r="228" spans="1:16" x14ac:dyDescent="0.25">
      <c r="A228" s="111" t="s">
        <v>0</v>
      </c>
      <c r="B228" s="111"/>
      <c r="C228" s="111"/>
      <c r="D228" s="111"/>
      <c r="E228" s="111"/>
      <c r="F228" s="111"/>
      <c r="G228" s="115" t="s">
        <v>0</v>
      </c>
      <c r="H228" s="115"/>
      <c r="I228" s="115"/>
      <c r="J228" s="111" t="s">
        <v>0</v>
      </c>
      <c r="K228" s="111"/>
      <c r="L228" s="111"/>
      <c r="M228" s="111"/>
      <c r="N228" s="111"/>
      <c r="O228" s="111"/>
      <c r="P228" s="111"/>
    </row>
    <row r="229" spans="1:16" x14ac:dyDescent="0.25">
      <c r="A229" s="114" t="s">
        <v>0</v>
      </c>
      <c r="B229" s="114"/>
      <c r="C229" s="114"/>
      <c r="D229" s="114"/>
      <c r="E229" s="114"/>
      <c r="F229" s="114"/>
      <c r="G229" s="115" t="s">
        <v>0</v>
      </c>
      <c r="H229" s="115"/>
      <c r="I229" s="115"/>
      <c r="J229" s="111" t="s">
        <v>0</v>
      </c>
      <c r="K229" s="111"/>
      <c r="L229" s="111"/>
      <c r="M229" s="111"/>
      <c r="N229" s="111"/>
      <c r="O229" s="111"/>
      <c r="P229" s="111"/>
    </row>
  </sheetData>
  <mergeCells count="42">
    <mergeCell ref="A223:F223"/>
    <mergeCell ref="G223:I223"/>
    <mergeCell ref="J223:P223"/>
    <mergeCell ref="A229:F229"/>
    <mergeCell ref="G229:I229"/>
    <mergeCell ref="J229:P229"/>
    <mergeCell ref="A226:F226"/>
    <mergeCell ref="G226:I226"/>
    <mergeCell ref="J226:P226"/>
    <mergeCell ref="A227:F227"/>
    <mergeCell ref="G227:I227"/>
    <mergeCell ref="J227:P227"/>
    <mergeCell ref="A228:F228"/>
    <mergeCell ref="G228:I228"/>
    <mergeCell ref="J228:P228"/>
    <mergeCell ref="A224:F224"/>
    <mergeCell ref="G224:I224"/>
    <mergeCell ref="J224:P224"/>
    <mergeCell ref="A225:F225"/>
    <mergeCell ref="G225:I225"/>
    <mergeCell ref="J225:P225"/>
    <mergeCell ref="B9:D9"/>
    <mergeCell ref="L7:L8"/>
    <mergeCell ref="G7:G8"/>
    <mergeCell ref="H7:H8"/>
    <mergeCell ref="I7:I8"/>
    <mergeCell ref="J7:J8"/>
    <mergeCell ref="B6:D8"/>
    <mergeCell ref="D2:N2"/>
    <mergeCell ref="G3:K3"/>
    <mergeCell ref="K7:K8"/>
    <mergeCell ref="P7:P8"/>
    <mergeCell ref="A4:P4"/>
    <mergeCell ref="A6:A8"/>
    <mergeCell ref="E6:H6"/>
    <mergeCell ref="I6:L6"/>
    <mergeCell ref="E7:E8"/>
    <mergeCell ref="F7:F8"/>
    <mergeCell ref="O7:O8"/>
    <mergeCell ref="M6:P6"/>
    <mergeCell ref="M7:M8"/>
    <mergeCell ref="N7:N8"/>
  </mergeCells>
  <phoneticPr fontId="35" type="noConversion"/>
  <pageMargins left="0.39370078740157483" right="0.39370078740157483" top="0.39370078740157483" bottom="0.39370078740157483" header="0.51181102362204722" footer="0.51181102362204722"/>
  <pageSetup paperSize="9" scale="68" fitToHeight="15" orientation="landscape" verticalDpi="0" r:id="rId1"/>
  <ignoredErrors>
    <ignoredError sqref="M20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VakullA</dc:creator>
  <cp:lastModifiedBy>Пользователь Windows</cp:lastModifiedBy>
  <cp:lastPrinted>2020-10-27T13:25:05Z</cp:lastPrinted>
  <dcterms:created xsi:type="dcterms:W3CDTF">2020-04-22T12:18:45Z</dcterms:created>
  <dcterms:modified xsi:type="dcterms:W3CDTF">2020-10-29T07:42:07Z</dcterms:modified>
</cp:coreProperties>
</file>