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15480" windowHeight="10380" tabRatio="878" activeTab="6"/>
  </bookViews>
  <sheets>
    <sheet name="Дод1" sheetId="18" r:id="rId1"/>
    <sheet name="Дод 1.1" sheetId="29" r:id="rId2"/>
    <sheet name="дод2 " sheetId="24" r:id="rId3"/>
    <sheet name="дод.3" sheetId="1" r:id="rId4"/>
    <sheet name="дод 4 " sheetId="30" r:id="rId5"/>
    <sheet name="дод 5" sheetId="21" r:id="rId6"/>
    <sheet name="дод 6" sheetId="26" r:id="rId7"/>
  </sheets>
  <definedNames>
    <definedName name="_xlnm.Print_Titles" localSheetId="3">дод.3!$8:$11</definedName>
    <definedName name="_xlnm.Print_Area" localSheetId="6">'дод 6'!$A$1:$K$45</definedName>
    <definedName name="_xlnm.Print_Area" localSheetId="0">Дод1!$A$1:$F$93</definedName>
    <definedName name="_xlnm.Print_Area" localSheetId="2">'дод2 '!$A$1:$F$43</definedName>
  </definedNames>
  <calcPr calcId="125725" fullCalcOnLoad="1"/>
</workbook>
</file>

<file path=xl/calcChain.xml><?xml version="1.0" encoding="utf-8"?>
<calcChain xmlns="http://schemas.openxmlformats.org/spreadsheetml/2006/main">
  <c r="E34" i="24"/>
  <c r="F34"/>
  <c r="D34"/>
  <c r="C34" s="1"/>
  <c r="C36"/>
  <c r="C35"/>
  <c r="C17"/>
  <c r="C18"/>
  <c r="E16"/>
  <c r="E24" s="1"/>
  <c r="F16"/>
  <c r="F30" s="1"/>
  <c r="F38" s="1"/>
  <c r="D16"/>
  <c r="D24" s="1"/>
  <c r="I13" i="26"/>
  <c r="J13"/>
  <c r="K13"/>
  <c r="K12" s="1"/>
  <c r="H13"/>
  <c r="H12" s="1"/>
  <c r="I33"/>
  <c r="I32" s="1"/>
  <c r="J33"/>
  <c r="J32" s="1"/>
  <c r="K33"/>
  <c r="K32"/>
  <c r="H33"/>
  <c r="H32" s="1"/>
  <c r="I40"/>
  <c r="I39"/>
  <c r="J40"/>
  <c r="J39" s="1"/>
  <c r="K40"/>
  <c r="K39"/>
  <c r="H40"/>
  <c r="H39" s="1"/>
  <c r="J12"/>
  <c r="E36" i="29"/>
  <c r="D35"/>
  <c r="E35"/>
  <c r="C35"/>
  <c r="E29" i="30"/>
  <c r="E59"/>
  <c r="E58"/>
  <c r="I36" i="26"/>
  <c r="I35" s="1"/>
  <c r="J36"/>
  <c r="H36"/>
  <c r="H35"/>
  <c r="E36" i="30"/>
  <c r="I24" i="29"/>
  <c r="E32"/>
  <c r="D32"/>
  <c r="C32" s="1"/>
  <c r="C14"/>
  <c r="D16"/>
  <c r="C16" s="1"/>
  <c r="C13"/>
  <c r="C15"/>
  <c r="E21" i="30"/>
  <c r="E40"/>
  <c r="E33"/>
  <c r="E39" s="1"/>
  <c r="E38" s="1"/>
  <c r="E27"/>
  <c r="E24"/>
  <c r="H86" i="18"/>
  <c r="I28" i="26"/>
  <c r="I44" s="1"/>
  <c r="J28"/>
  <c r="J27"/>
  <c r="K28"/>
  <c r="K44" s="1"/>
  <c r="H28"/>
  <c r="H27"/>
  <c r="J35"/>
  <c r="K36"/>
  <c r="K35" s="1"/>
  <c r="D26" i="24"/>
  <c r="E26"/>
  <c r="F26"/>
  <c r="C26"/>
  <c r="C20"/>
  <c r="D20"/>
  <c r="E20"/>
  <c r="F20"/>
  <c r="F24" s="1"/>
  <c r="C21"/>
  <c r="E21"/>
  <c r="F21"/>
  <c r="C33"/>
  <c r="C32"/>
  <c r="C15"/>
  <c r="C14"/>
  <c r="F36" i="29"/>
  <c r="G36"/>
  <c r="C17"/>
  <c r="E16"/>
  <c r="G12"/>
  <c r="F12"/>
  <c r="C12"/>
  <c r="C11"/>
  <c r="E12" i="24"/>
  <c r="F12"/>
  <c r="J44" i="26"/>
  <c r="H44"/>
  <c r="I12"/>
  <c r="E57" i="30"/>
  <c r="C16" i="24"/>
  <c r="C24" s="1"/>
  <c r="D12"/>
  <c r="D30"/>
  <c r="D38"/>
  <c r="C12"/>
  <c r="E38" l="1"/>
  <c r="C38"/>
  <c r="C30"/>
  <c r="K27" i="26"/>
  <c r="I27"/>
  <c r="D36" i="29"/>
  <c r="C36" s="1"/>
  <c r="E30" i="24"/>
</calcChain>
</file>

<file path=xl/sharedStrings.xml><?xml version="1.0" encoding="utf-8"?>
<sst xmlns="http://schemas.openxmlformats.org/spreadsheetml/2006/main" count="955" uniqueCount="544">
  <si>
    <t>комунальні послуги та енергоносії</t>
  </si>
  <si>
    <t>0110000</t>
  </si>
  <si>
    <t>0111</t>
  </si>
  <si>
    <t>0100000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</si>
  <si>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</si>
  <si>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</si>
  <si>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</si>
  <si>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</si>
  <si>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</si>
  <si>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</si>
  <si>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</si>
  <si>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</si>
  <si>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</si>
  <si>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</si>
  <si>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</si>
  <si>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</si>
  <si>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</si>
  <si>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</si>
  <si>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</si>
  <si>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</si>
  <si>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</si>
  <si>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</si>
  <si>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0133</t>
  </si>
  <si>
    <t>0180</t>
  </si>
  <si>
    <t>грн.</t>
  </si>
  <si>
    <t>спеціальний фонд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</si>
  <si>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</si>
  <si>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</si>
  <si>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</si>
  <si>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</si>
  <si>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</si>
  <si>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</si>
  <si>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</si>
  <si>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</si>
  <si>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</si>
  <si>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</si>
  <si>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</si>
  <si>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</si>
  <si>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</si>
  <si>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</si>
  <si>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</si>
  <si>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Податок на майно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</si>
  <si>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</si>
  <si>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</si>
  <si>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</si>
  <si>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</si>
  <si>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</si>
  <si>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</si>
  <si>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</si>
  <si>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</si>
  <si>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</si>
  <si>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</si>
  <si>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</si>
  <si>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</si>
  <si>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</si>
  <si>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</si>
  <si>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</si>
  <si>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</si>
  <si>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</si>
  <si>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</si>
  <si>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</si>
  <si>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</si>
  <si>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</si>
  <si>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3105</t>
  </si>
  <si>
    <t>0113105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</si>
  <si>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</si>
  <si>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</si>
  <si>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</si>
  <si>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освіти, молоді та спорту Олевської міської ради</t>
  </si>
  <si>
    <t>0921</t>
  </si>
  <si>
    <t xml:space="preserve"> 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</si>
  <si>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</si>
  <si>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</si>
  <si>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</si>
  <si>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</si>
  <si>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</si>
  <si>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</si>
  <si>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</si>
  <si>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</si>
  <si>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</si>
  <si>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</si>
  <si>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</si>
  <si>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</si>
  <si>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</si>
  <si>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</si>
  <si>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</si>
  <si>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</si>
  <si>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</si>
  <si>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</si>
  <si>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</si>
  <si>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</si>
  <si>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</si>
  <si>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</si>
  <si>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</si>
  <si>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</si>
  <si>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1014060</t>
  </si>
  <si>
    <t>1014081</t>
  </si>
  <si>
    <t>1014082</t>
  </si>
  <si>
    <t>0600000</t>
  </si>
  <si>
    <t>0610000</t>
  </si>
  <si>
    <t>0613140</t>
  </si>
  <si>
    <t>0615011</t>
  </si>
  <si>
    <t>0615031</t>
  </si>
  <si>
    <t>Організація благоустрою населених пунктів</t>
  </si>
  <si>
    <t>0116030</t>
  </si>
  <si>
    <t>0456</t>
  </si>
  <si>
    <t>0112152</t>
  </si>
  <si>
    <t>0113242</t>
  </si>
  <si>
    <t>0117350</t>
  </si>
  <si>
    <t>Розроблення схем планування та забудови територій (містобудівної документації)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</si>
  <si>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</si>
  <si>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</si>
  <si>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</si>
  <si>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0118130</t>
  </si>
  <si>
    <t>Забезпечення діяльності місцевої пожежної охорони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</si>
  <si>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</si>
  <si>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</si>
  <si>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</si>
  <si>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</si>
  <si>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</si>
  <si>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</si>
  <si>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Інші програми та заходи у сфері освіти</t>
  </si>
  <si>
    <t>0726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</si>
  <si>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</si>
  <si>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</si>
  <si>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</si>
  <si>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</si>
  <si>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</si>
  <si>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</si>
  <si>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</si>
  <si>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3242</t>
  </si>
  <si>
    <t>4082</t>
  </si>
  <si>
    <t>6030</t>
  </si>
  <si>
    <t>7350</t>
  </si>
  <si>
    <t>0490</t>
  </si>
  <si>
    <t>7461</t>
  </si>
  <si>
    <t>8130</t>
  </si>
  <si>
    <t>06513000000</t>
  </si>
  <si>
    <t>Додаток 1.1</t>
  </si>
  <si>
    <t>Місцевий бюджет з якого надається субвенція</t>
  </si>
  <si>
    <t>Призначення субвенції</t>
  </si>
  <si>
    <t>загальний фонд</t>
  </si>
  <si>
    <t>Відділу культури на утримання філіалу музичної школи</t>
  </si>
  <si>
    <t>На утримання КУ «Трудовий архів»</t>
  </si>
  <si>
    <t>Всього:</t>
  </si>
  <si>
    <t>Обласний бюджет Житомирської області</t>
  </si>
  <si>
    <t>Разом:</t>
  </si>
  <si>
    <t xml:space="preserve">Додаток №5
до рішення </t>
  </si>
  <si>
    <t>Додаток №6</t>
  </si>
  <si>
    <t>Ліквідація іншого забруднення навколишнього природного середовища</t>
  </si>
  <si>
    <t>0610160</t>
  </si>
  <si>
    <t>3140</t>
  </si>
  <si>
    <t>5011</t>
  </si>
  <si>
    <t>5031</t>
  </si>
  <si>
    <t>0615053</t>
  </si>
  <si>
    <t>5053</t>
  </si>
  <si>
    <t>1000000</t>
  </si>
  <si>
    <t>1010000</t>
  </si>
  <si>
    <t>1010160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</si>
  <si>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</si>
  <si>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</si>
  <si>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</si>
  <si>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</si>
  <si>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</si>
  <si>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</si>
  <si>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</si>
  <si>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0117130</t>
  </si>
  <si>
    <t>7130</t>
  </si>
  <si>
    <t>0421</t>
  </si>
  <si>
    <t>Здійснення заходів із землеустрою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</si>
  <si>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</si>
  <si>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</si>
  <si>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</si>
  <si>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</si>
  <si>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</si>
  <si>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</si>
  <si>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</si>
  <si>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</si>
  <si>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Найменування об"єкта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</si>
  <si>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</si>
  <si>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</si>
  <si>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</si>
  <si>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 xml:space="preserve">Обсяг видатків бюджету розвитку, які спрямовуються на будівництво об"єкта у бюджетному періоді, гривень </t>
  </si>
  <si>
    <t>Рівень готовності об"єкта на кінець бюджетного періоду, %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</si>
  <si>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</si>
  <si>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</si>
  <si>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</si>
  <si>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</si>
  <si>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8600</t>
  </si>
  <si>
    <t>0170</t>
  </si>
  <si>
    <t>Обслуговування місцевого боргу</t>
  </si>
  <si>
    <t>Додаток № 3</t>
  </si>
  <si>
    <t>Дата і номер документа, яким затверджено місцеву регіональну програму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</si>
  <si>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</si>
  <si>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</si>
  <si>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</si>
  <si>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</si>
  <si>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</si>
  <si>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</si>
  <si>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</si>
  <si>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</si>
  <si>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</si>
  <si>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</si>
  <si>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Найменування згідно з Класифікацією доходів бюджету</t>
  </si>
  <si>
    <t>Разом доходів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</si>
  <si>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</si>
  <si>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</si>
  <si>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</si>
  <si>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</si>
  <si>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</si>
  <si>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код бюджету</t>
  </si>
  <si>
    <t xml:space="preserve">Додаток  2 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</si>
  <si>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</si>
  <si>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</si>
  <si>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</si>
  <si>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</si>
  <si>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</si>
  <si>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</si>
  <si>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</si>
  <si>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</si>
  <si>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</si>
  <si>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</si>
  <si>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</si>
  <si>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</si>
  <si>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</si>
  <si>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</si>
  <si>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</si>
  <si>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</si>
  <si>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</si>
  <si>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</si>
  <si>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</si>
  <si>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</si>
  <si>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</si>
  <si>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</si>
  <si>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</si>
  <si>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</si>
  <si>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</si>
  <si>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Довгострокові зобов'язання</t>
  </si>
  <si>
    <t>Погашення</t>
  </si>
  <si>
    <t>Зовнішні зобов"язання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</si>
  <si>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</si>
  <si>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</si>
  <si>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</si>
  <si>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</si>
  <si>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</si>
  <si>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</si>
  <si>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</si>
  <si>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8710</t>
  </si>
  <si>
    <t>Комплексна програма розвитку  фізичної культури і спорту на 2017-2021 роки</t>
  </si>
  <si>
    <t>Рішення міської ради від 13.06.2017 №168</t>
  </si>
  <si>
    <t>Комплексна програма оздоровлення дітей на 2017-2021 роки</t>
  </si>
  <si>
    <t>Рішення міської ради від 13.06.2017 №166</t>
  </si>
  <si>
    <t>Програма «Фінансової підтримки комунального некомерційного підприємства «Олевська центральна лікарня» Олевської міської ради» на 2019-2021 роки"</t>
  </si>
  <si>
    <t>Рішення міської ради від 05.09.2019 №1240; від 19.12.2019 № 1435</t>
  </si>
  <si>
    <t>Програма надання фінансових гарантій медичного обслуговування населення на період до 2022 року</t>
  </si>
  <si>
    <t>Рішення міської ради від 05.07.2018 №667 із змінами</t>
  </si>
  <si>
    <t>Програма забезпечення громадян Олевської ОТГ життєво-необхідними медичнмими препаратами та виробами медичного призначення на 2020-2022 роки</t>
  </si>
  <si>
    <t>Рішення міської ради від 19.12.2019 № 1443</t>
  </si>
  <si>
    <t>Програма компенсаційних виплат та надання пільг окремим категоріям громадян Олевської об"єднаної територіальної громади на 2020-2022 роки</t>
  </si>
  <si>
    <t>Рішення міської ради від 19.12.2019 № 1444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</si>
  <si>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</si>
  <si>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</si>
  <si>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</si>
  <si>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</si>
  <si>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</si>
  <si>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</si>
  <si>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</si>
  <si>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</si>
  <si>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</si>
  <si>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</si>
  <si>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</si>
  <si>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</si>
  <si>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</si>
  <si>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</si>
  <si>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Код бюджету</t>
  </si>
  <si>
    <t>оплату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</t>
  </si>
  <si>
    <t>оплату за проведення корекційно-розвиткових занять і придбання спеціальних засобів корекції для вихованців інклюзивних груп закладів дошкільної освіти</t>
  </si>
  <si>
    <t>06100000000</t>
  </si>
  <si>
    <t>06524000000</t>
  </si>
  <si>
    <t>0112144</t>
  </si>
  <si>
    <t>2144</t>
  </si>
  <si>
    <t>Централізовані заходи з лікування хворих на цукровий та нецукровий діабет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</si>
  <si>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</si>
  <si>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</si>
  <si>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</si>
  <si>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Пільгове медичне обслуговування громадян, які постраждали внаслідок Чорнобильської катастрофи</t>
  </si>
  <si>
    <t>Програма компенсаційних виплат та надання пільг окремим категоріям громадян Олевської міської об"єднаної територіальної громади на 2020-2022 роки</t>
  </si>
  <si>
    <t>Програма соціального захисту населення Олевської міської ради на 2021-2025 роки</t>
  </si>
  <si>
    <t>Програма розвитку культури Олевської міської ради  на 2021-2025 роки</t>
  </si>
  <si>
    <t>0118313</t>
  </si>
  <si>
    <t>0513</t>
  </si>
  <si>
    <t xml:space="preserve">Програма охорони навколишнього природного
середовища та раціональне використання
природних ресурсів на 2019-2021 роки
</t>
  </si>
  <si>
    <t>Рішення міської ради від 18.04.2019 №1040 із змінами</t>
  </si>
  <si>
    <t>Бюджет Білокоровицької сільської  територіальної громади</t>
  </si>
  <si>
    <t>Будівництво освітніх установ та закладів</t>
  </si>
  <si>
    <t>Капітальний ремонт приміщень будівлі ДНЗ №2 «Малятко» по вул. Володимирська, 40, в м.Олевськ, Житомирської області</t>
  </si>
  <si>
    <t>Капітальний ремонт приміщення будівлі Жубровицького ДНЗ № 15 «Чебурашка» по вул. Шевченка, 11 в с. Жубровичі, Олевського району, Житомирської області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</si>
  <si>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</si>
  <si>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Акцизний податок з вироблених в Україні підакцизних товарів (продукції)</t>
  </si>
  <si>
    <t>Пальне</t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</si>
  <si>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</si>
  <si>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</si>
  <si>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</si>
  <si>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</si>
  <si>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</si>
  <si>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</si>
  <si>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</si>
  <si>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</si>
  <si>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</t>
  </si>
  <si>
    <t>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</si>
  <si>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</si>
  <si>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</si>
  <si>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Міжбюджетні трансферти на 2021 рік</t>
  </si>
  <si>
    <t>Додаток №   4</t>
  </si>
  <si>
    <t xml:space="preserve">                                                                                                                                                     </t>
  </si>
  <si>
    <t xml:space="preserve">  (грн)</t>
  </si>
  <si>
    <t>Бюджет Білокоровицької сільської територіальної громади</t>
  </si>
  <si>
    <t>1.  Показники міжбюджетних трансфертів з інших бюджетів</t>
  </si>
  <si>
    <t>Державний бюджет</t>
  </si>
  <si>
    <t>у тому числі на:</t>
  </si>
  <si>
    <t>заробітну плату з нарахуваннями педагогічних працівників інклюзивно-ресурсних центрів</t>
  </si>
  <si>
    <t>лікування хворих на цукровий і нецукровий діабет</t>
  </si>
  <si>
    <t>0117321</t>
  </si>
  <si>
    <t>Резервний фонд місцевого бюджету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</si>
  <si>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</si>
  <si>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</si>
  <si>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</si>
  <si>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</si>
  <si>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</si>
  <si>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0611151</t>
  </si>
  <si>
    <t>0611152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</si>
  <si>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</si>
  <si>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</si>
  <si>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1011080</t>
  </si>
  <si>
    <t>1080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</si>
  <si>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</si>
  <si>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0611141</t>
  </si>
  <si>
    <t>0611142</t>
  </si>
  <si>
    <t>0611200</t>
  </si>
  <si>
    <t>0111200</t>
  </si>
  <si>
    <t>Фінансове управління Олевської міської ради</t>
  </si>
  <si>
    <t>3710000</t>
  </si>
  <si>
    <t>Кишинському стаціонарному відділенню для постійного проживання на утримання жителів Білокоровицької громади</t>
  </si>
  <si>
    <t>Програма забезпечення хворих на цукровий діабет лікарськими засобами та виробами медичного призначення на 2020-2023 роки</t>
  </si>
  <si>
    <t>Рішення міської ради від 19.12.2019 № 1446</t>
  </si>
  <si>
    <t>Рішення міської ради від  24.12.2020  №37</t>
  </si>
  <si>
    <t>Рішення міської ради від  24.12.2020 №36</t>
  </si>
  <si>
    <t>Рішення міської ради від 24.12.2020 №36</t>
  </si>
  <si>
    <t>Сергій ЛИСИЦЬКИЙ</t>
  </si>
  <si>
    <t>Міський голова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</si>
  <si>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</si>
  <si>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</si>
  <si>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 xml:space="preserve">Утримання та забезпечення діяльності центрів соціальних служб </t>
  </si>
  <si>
    <t>Керівництво і управління у відповідній сфері у містах (місті Києві), селищах, селах, територіальних громадах</t>
  </si>
  <si>
    <t>"Про внесення змін до бюджету Олевської міської територіальної громади на 2021 рік"</t>
  </si>
  <si>
    <t>РОЗПОДІЛ
видатків  бюджету міської територіальної громади  на 2021 рік</t>
  </si>
  <si>
    <t>Доходи бюджету міської територіальної громади на 2021 рік</t>
  </si>
  <si>
    <t xml:space="preserve">   Інші субвенції з місцевих бюджетів до бюджету міської територіальної громади на 2021 рік</t>
  </si>
  <si>
    <t>Фінансування  бюджету міської територіальної громади на 2021 рік</t>
  </si>
  <si>
    <t>Розподіл витрат  бюджету  міської територіальної громади на реалізацію місцевих/регіональних програм у 2021 році</t>
  </si>
  <si>
    <t>"Про  внесення змін до  бюджету Олевської міської  територіальної громади на 2021 рік"</t>
  </si>
  <si>
    <t>Створення комунальної установи "Туристично-інформаційний центр Олевськ", придбання обладнання та капітальний ремонт приміщень</t>
  </si>
  <si>
    <t>Капітальний ремонт приміщення сільської ради для влаштування закладу дошкільної освіти в с.Хочине (групи короткотривалого перебування дітей)</t>
  </si>
  <si>
    <t>Капітальний ремонт приміщень в КНП "Олевська ЦЛ" Олевської міської ради</t>
  </si>
  <si>
    <t>Придбання , встановлення та облаштування спортивного майданчика в с.Лопатичі</t>
  </si>
  <si>
    <t>Придбання , встановлення та облаштування спортивного майданчика в с.Жубровичі</t>
  </si>
  <si>
    <t>Придбання , встановлення та облаштування спортивного майданчика в смт Дружба</t>
  </si>
  <si>
    <t>Придбання , встановлення та облаштування спортивного майданчика в с. Кишин</t>
  </si>
  <si>
    <t>Придбання , встановлення та облаштування спортивного майданчика в с. Журжевичі</t>
  </si>
  <si>
    <t>Придбання, встановлення та облаштування дитячих майданчиків в м. Олевськ по вул. Київська</t>
  </si>
  <si>
    <t>Придбання, встановлення та облаштування дитячих майданчиків в с.Копище</t>
  </si>
  <si>
    <t xml:space="preserve">Придбання, встановлення та облаштування дитячих майданчиків в с.Рудня-Хочинська </t>
  </si>
  <si>
    <t xml:space="preserve">Придбання, встановлення та облаштування дитячих майданчиків в с. Тепениця </t>
  </si>
  <si>
    <t xml:space="preserve">Придбання, встановлення та облаштування дитячих майданчиків в с. Сущани </t>
  </si>
  <si>
    <t>Поточний ремонт центру розвитку дитини №2 "Сонечко" м.Олевськ</t>
  </si>
  <si>
    <t/>
  </si>
  <si>
    <t>1200</t>
  </si>
  <si>
    <t>7321</t>
  </si>
  <si>
    <t>8313</t>
  </si>
  <si>
    <t>0118600</t>
  </si>
  <si>
    <t>1021</t>
  </si>
  <si>
    <t>1031</t>
  </si>
  <si>
    <t>1141</t>
  </si>
  <si>
    <t>1142</t>
  </si>
  <si>
    <t>1151</t>
  </si>
  <si>
    <t>1152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</si>
  <si>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</si>
  <si>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Надання спеціальної освіти мистецькими школами</t>
  </si>
  <si>
    <t>3700000</t>
  </si>
  <si>
    <t>3710160</t>
  </si>
  <si>
    <t>3718710</t>
  </si>
  <si>
    <t>УСЬОГО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</si>
  <si>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</si>
  <si>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</si>
  <si>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</si>
  <si>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</si>
  <si>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</si>
  <si>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</si>
  <si>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</si>
  <si>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</si>
  <si>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</si>
  <si>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</si>
  <si>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</si>
  <si>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</si>
  <si>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</si>
  <si>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</si>
  <si>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</si>
  <si>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</si>
  <si>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</si>
  <si>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</si>
  <si>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14020000</t>
  </si>
  <si>
    <t>14021900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</si>
  <si>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</si>
  <si>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</si>
  <si>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</si>
  <si>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</si>
  <si>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</si>
  <si>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</si>
  <si>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</si>
  <si>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</si>
  <si>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</si>
  <si>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</si>
  <si>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</si>
  <si>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</si>
  <si>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</si>
  <si>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</si>
  <si>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</si>
  <si>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</si>
  <si>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</si>
  <si>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</si>
  <si>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</si>
  <si>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</si>
  <si>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</si>
  <si>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18030100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</si>
  <si>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</si>
  <si>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</si>
  <si>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</si>
  <si>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</si>
  <si>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</si>
  <si>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</si>
  <si>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</si>
  <si>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19010000</t>
  </si>
  <si>
    <t>19010100</t>
  </si>
  <si>
    <t>19010200</t>
  </si>
  <si>
    <t>19010300</t>
  </si>
  <si>
    <t>20000000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</si>
  <si>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</si>
  <si>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</si>
  <si>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</si>
  <si>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</si>
  <si>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</si>
  <si>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</si>
  <si>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22080000</t>
  </si>
  <si>
    <t>22080400</t>
  </si>
  <si>
    <t>22090000</t>
  </si>
  <si>
    <t>22090100</t>
  </si>
  <si>
    <t>22090400</t>
  </si>
  <si>
    <t>24000000</t>
  </si>
  <si>
    <t>24060000</t>
  </si>
  <si>
    <t>24060300</t>
  </si>
  <si>
    <t>25000000</t>
  </si>
  <si>
    <t>25010000</t>
  </si>
  <si>
    <t>25010100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</si>
  <si>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</si>
  <si>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</si>
  <si>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30000000</t>
  </si>
  <si>
    <t>33000000</t>
  </si>
  <si>
    <t>33010000</t>
  </si>
  <si>
    <t>33010100</t>
  </si>
  <si>
    <t>Усього доходів
(без урахування міжбюджетних трансфертів)</t>
  </si>
  <si>
    <t>40000000</t>
  </si>
  <si>
    <t>41000000</t>
  </si>
  <si>
    <t>41020000</t>
  </si>
  <si>
    <t>41020100</t>
  </si>
  <si>
    <t>41030000</t>
  </si>
  <si>
    <t>Субвенції з державного бюджету місцевим бюджетам</t>
  </si>
  <si>
    <t>41033900</t>
  </si>
  <si>
    <t>Капітальний ремонт приміщення  комунальної установи "Туристично-інформаційний центр Олевськ"</t>
  </si>
  <si>
    <t>КНП "Олевська ЦЛ ОМР" на утримання лаборанта</t>
  </si>
  <si>
    <t>КНП "Олевська ЦЛ ОМР" на інсуліни</t>
  </si>
  <si>
    <t>2021 - 2021</t>
  </si>
  <si>
    <t>2021 - 2022</t>
  </si>
  <si>
    <t>Програма соціальної підтримки внутрішньо переміщених осіб з тимчасово окупованої території, районів проведення антитерористичної операції на території Олевської ОТГ та військовослужбовців, працівників Збройних Сил України, Національної гвардії України, Служби безпеки України, інших силових структур громади, що брали участь у актитерористичних операцій на 2020-2022 роки</t>
  </si>
  <si>
    <t>Рішення міської ради від 19.12.2019 № 1442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</si>
  <si>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</si>
  <si>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 України</t>
  </si>
  <si>
    <t>УСБУ в Житомирській області на закупівлю пального для другого сектору Коростенського РВ УСБУ в Житомирській області</t>
  </si>
  <si>
    <t>Коростенському РУП на закупівлю запасних частин до службових автомобілів відділення поліції №2</t>
  </si>
  <si>
    <t>Поліському природному заповіднику на придбання бензину та дизельного пального</t>
  </si>
  <si>
    <t>Олевському РС Управління ДСНСУ  у Житомирській області на придбання паливно-мастильних матеріалів</t>
  </si>
  <si>
    <t>Субвенція з місцевого бюджету на співфінансування інвестиційних проектів</t>
  </si>
  <si>
    <t>Бюджет Ємільчинської селищної територіальної громади</t>
  </si>
  <si>
    <t>06533000000</t>
  </si>
  <si>
    <t>Бюджет Ємільчинської селищної   територіальної громади</t>
  </si>
  <si>
    <t>Заробітна плата працівникам ДЗО с.Зубковичі</t>
  </si>
  <si>
    <t>Нарахування на заробітну плату працівникам ДЗО с.Зубковичі</t>
  </si>
  <si>
    <t>Капітальний ремонт вхідної групи та санвузла нежитлової будівлі  АЗПСМ по вул. С-Миколаївська,46 в м.Олевськ, Олевського району Житомирської області</t>
  </si>
  <si>
    <t>до рішення ІV сесії Олевської міської ради VІІІ скликання  від 04.03.2021 року № 156</t>
  </si>
  <si>
    <t>до рішення ІV сесії Олевської міської ради VІІІ скликання  від  04.03.2021 року № 156</t>
  </si>
  <si>
    <t>Програма матеріально-технічного забезпечення Олевського районного військового комісаріату, Житомирського прикордонного загону Північного регіонального управління Державної прикордонної служби України, Коростенського районного відділення Управління Служби безпеки України, 30 окремої Новоград-Волинської Рівненської механізованої бригади, відділення поліції №2 Коростенського районного управління поліції ГУНП в Житомирській області на 2021- 2025 роки»</t>
  </si>
  <si>
    <t>Рішення міської ради від  04.02.2021 №111</t>
  </si>
  <si>
    <t>Утилізація відходів</t>
  </si>
  <si>
    <t>0512</t>
  </si>
  <si>
    <t>Програма матеріально-технічного забезпечення «Поліського природного заповідника» на 2021-2025 роки</t>
  </si>
  <si>
    <t xml:space="preserve">Програма підтримки комунального 
підприємства «Олевська центральна аптека № 32» 
Олевської міської ради» на 2021 рік
</t>
  </si>
  <si>
    <t xml:space="preserve">Комплексна програма забезпечення пожежної та техногенної безпеки, захисту населення і територій Олевської міської територіальної громади від надзвичайних ситуацій на 2021-2025 роки </t>
  </si>
  <si>
    <t>Рішення міської ради від 04.02.2021 №107</t>
  </si>
  <si>
    <t>3719750</t>
  </si>
  <si>
    <t>0900000</t>
  </si>
  <si>
    <t>0910000</t>
  </si>
  <si>
    <t>Служба у справах дітей Олевської міської ради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</si>
  <si>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</si>
  <si>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</si>
  <si>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</si>
  <si>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Програма матеріально-технічногозабезпечення дитячих будинків сімейного типу Олевської міської ради на 2021-2025 роки</t>
  </si>
  <si>
    <t>Інші заходи, пов"язані з економічною діяльністю</t>
  </si>
  <si>
    <t>0118312</t>
  </si>
  <si>
    <t>0118230</t>
  </si>
  <si>
    <t>8230</t>
  </si>
  <si>
    <t>0380</t>
  </si>
  <si>
    <t>Інші заходи громадського порядку та безпеки</t>
  </si>
  <si>
    <t>Програма  «БЕЗПЕЧНА ГРОМАДА»</t>
  </si>
  <si>
    <t>На початок періоду</t>
  </si>
  <si>
    <t>На кінець періоду</t>
  </si>
  <si>
    <t>Відділ культури та туризму Олевської міської ради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</si>
  <si>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</si>
  <si>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</si>
  <si>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</si>
  <si>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0116013</t>
  </si>
  <si>
    <t>6013</t>
  </si>
  <si>
    <t>Забезпечення діяльності водопровідно-каналізаційного господарства</t>
  </si>
  <si>
    <t>0117693</t>
  </si>
  <si>
    <t>7693</t>
  </si>
  <si>
    <t>Інші заходи, пов'язані з економічною діяльністю</t>
  </si>
  <si>
    <t>8312</t>
  </si>
  <si>
    <t>0910160</t>
  </si>
  <si>
    <t>9750</t>
  </si>
  <si>
    <t>3719800</t>
  </si>
  <si>
    <t>9800</t>
  </si>
  <si>
    <t>Рішення міської ради від 04.03.2021 №171</t>
  </si>
  <si>
    <t>Рішення міської ради від 04.03.2021 №169</t>
  </si>
  <si>
    <t>Рішення міської ради від 04.03.2021 №163</t>
  </si>
  <si>
    <t>Рішення міської ради від 04.03.2021 №168</t>
  </si>
  <si>
    <t>співфінансування проєкту "Олевська гімназія по вул.Інтернаціональній, 34 в м.Олевськ Житомирської області - будівництво (коригування)"</t>
  </si>
</sst>
</file>

<file path=xl/styles.xml><?xml version="1.0" encoding="utf-8"?>
<styleSheet xmlns="http://schemas.openxmlformats.org/spreadsheetml/2006/main">
  <numFmts count="2">
    <numFmt numFmtId="171" formatCode="_-* #,##0.00_р_._-;\-* #,##0.00_р_._-;_-* &quot;-&quot;??_р_._-;_-@_-"/>
    <numFmt numFmtId="200" formatCode="#,##0.0"/>
  </numFmts>
  <fonts count="63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6"/>
      <name val="Arial Cyr"/>
      <charset val="204"/>
    </font>
    <font>
      <i/>
      <sz val="16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3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/>
    <xf numFmtId="0" fontId="16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1" fillId="22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>
      <alignment vertical="top"/>
    </xf>
    <xf numFmtId="0" fontId="8" fillId="0" borderId="3" applyNumberFormat="0" applyFill="0" applyAlignment="0" applyProtection="0"/>
    <xf numFmtId="0" fontId="12" fillId="13" borderId="0" applyNumberFormat="0" applyBorder="0" applyAlignment="0" applyProtection="0"/>
    <xf numFmtId="0" fontId="61" fillId="0" borderId="0"/>
    <xf numFmtId="0" fontId="60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4" fillId="0" borderId="0"/>
    <xf numFmtId="171" fontId="15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30">
    <xf numFmtId="0" fontId="0" fillId="0" borderId="0" xfId="0"/>
    <xf numFmtId="0" fontId="1" fillId="0" borderId="0" xfId="0" applyNumberFormat="1" applyFont="1" applyFill="1" applyAlignment="1" applyProtection="1"/>
    <xf numFmtId="0" fontId="3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200" fontId="22" fillId="0" borderId="0" xfId="0" applyNumberFormat="1" applyFont="1" applyBorder="1" applyAlignment="1">
      <alignment vertical="justify"/>
    </xf>
    <xf numFmtId="0" fontId="23" fillId="0" borderId="0" xfId="55" applyFont="1" applyAlignment="1"/>
    <xf numFmtId="0" fontId="30" fillId="0" borderId="0" xfId="55" applyFont="1"/>
    <xf numFmtId="0" fontId="28" fillId="0" borderId="0" xfId="55" applyFont="1" applyAlignment="1"/>
    <xf numFmtId="0" fontId="30" fillId="0" borderId="0" xfId="55" applyFont="1" applyFill="1"/>
    <xf numFmtId="0" fontId="30" fillId="0" borderId="0" xfId="55" applyFont="1" applyAlignment="1">
      <alignment horizontal="right"/>
    </xf>
    <xf numFmtId="0" fontId="28" fillId="0" borderId="5" xfId="55" applyFont="1" applyBorder="1" applyAlignment="1">
      <alignment horizontal="center" vertical="center" wrapText="1"/>
    </xf>
    <xf numFmtId="0" fontId="28" fillId="0" borderId="5" xfId="55" applyFont="1" applyFill="1" applyBorder="1" applyAlignment="1">
      <alignment horizontal="center" vertical="center" wrapText="1"/>
    </xf>
    <xf numFmtId="0" fontId="23" fillId="0" borderId="0" xfId="0" applyFont="1"/>
    <xf numFmtId="0" fontId="34" fillId="0" borderId="5" xfId="0" quotePrefix="1" applyFont="1" applyFill="1" applyBorder="1" applyAlignment="1">
      <alignment horizontal="center" vertical="center" wrapText="1"/>
    </xf>
    <xf numFmtId="2" fontId="34" fillId="0" borderId="5" xfId="0" quotePrefix="1" applyNumberFormat="1" applyFont="1" applyFill="1" applyBorder="1" applyAlignment="1">
      <alignment horizontal="center" vertical="center" wrapText="1"/>
    </xf>
    <xf numFmtId="0" fontId="28" fillId="0" borderId="5" xfId="0" quotePrefix="1" applyFont="1" applyFill="1" applyBorder="1" applyAlignment="1">
      <alignment horizontal="center" vertical="center" wrapText="1"/>
    </xf>
    <xf numFmtId="2" fontId="28" fillId="0" borderId="5" xfId="0" quotePrefix="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3" fillId="0" borderId="0" xfId="0" applyFont="1" applyAlignment="1">
      <alignment horizontal="right"/>
    </xf>
    <xf numFmtId="0" fontId="23" fillId="0" borderId="0" xfId="55" applyFont="1" applyFill="1" applyAlignment="1"/>
    <xf numFmtId="0" fontId="28" fillId="0" borderId="0" xfId="55" applyFont="1" applyFill="1" applyAlignment="1"/>
    <xf numFmtId="0" fontId="18" fillId="0" borderId="6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34" fillId="0" borderId="5" xfId="52" quotePrefix="1" applyFont="1" applyFill="1" applyBorder="1" applyAlignment="1">
      <alignment horizontal="center" vertical="center" wrapText="1"/>
    </xf>
    <xf numFmtId="0" fontId="34" fillId="0" borderId="5" xfId="52" applyFont="1" applyFill="1" applyBorder="1" applyAlignment="1">
      <alignment horizontal="center" vertical="center" wrapText="1"/>
    </xf>
    <xf numFmtId="2" fontId="34" fillId="0" borderId="5" xfId="52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5" xfId="0" applyFont="1" applyBorder="1" applyAlignment="1">
      <alignment wrapText="1"/>
    </xf>
    <xf numFmtId="0" fontId="13" fillId="0" borderId="5" xfId="0" applyFont="1" applyBorder="1"/>
    <xf numFmtId="49" fontId="18" fillId="0" borderId="6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top" wrapText="1"/>
    </xf>
    <xf numFmtId="49" fontId="35" fillId="0" borderId="5" xfId="0" applyNumberFormat="1" applyFont="1" applyFill="1" applyBorder="1" applyAlignment="1">
      <alignment horizontal="center" vertical="top"/>
    </xf>
    <xf numFmtId="0" fontId="35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center" wrapText="1"/>
    </xf>
    <xf numFmtId="0" fontId="30" fillId="0" borderId="0" xfId="55" applyFont="1" applyAlignment="1">
      <alignment horizontal="left"/>
    </xf>
    <xf numFmtId="4" fontId="30" fillId="0" borderId="0" xfId="55" applyNumberFormat="1" applyFont="1"/>
    <xf numFmtId="0" fontId="20" fillId="0" borderId="0" xfId="55" applyFont="1" applyAlignment="1">
      <alignment horizontal="center"/>
    </xf>
    <xf numFmtId="0" fontId="23" fillId="0" borderId="0" xfId="55" applyFont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/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" fillId="0" borderId="0" xfId="0" applyFont="1" applyFill="1"/>
    <xf numFmtId="0" fontId="3" fillId="0" borderId="8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200" fontId="33" fillId="0" borderId="5" xfId="48" applyNumberFormat="1" applyFont="1" applyFill="1" applyBorder="1" applyAlignment="1">
      <alignment horizontal="center" vertical="center" wrapText="1"/>
    </xf>
    <xf numFmtId="4" fontId="33" fillId="0" borderId="5" xfId="48" applyNumberFormat="1" applyFont="1" applyFill="1" applyBorder="1" applyAlignment="1">
      <alignment horizontal="left" vertical="center" wrapText="1"/>
    </xf>
    <xf numFmtId="3" fontId="28" fillId="0" borderId="0" xfId="0" applyNumberFormat="1" applyFont="1" applyFill="1"/>
    <xf numFmtId="0" fontId="1" fillId="0" borderId="0" xfId="0" applyFont="1" applyFill="1" applyBorder="1"/>
    <xf numFmtId="200" fontId="41" fillId="0" borderId="0" xfId="0" applyNumberFormat="1" applyFont="1" applyBorder="1" applyAlignment="1">
      <alignment vertical="justify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2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NumberFormat="1" applyFont="1" applyFill="1" applyAlignment="1" applyProtection="1">
      <alignment vertical="center" wrapText="1"/>
    </xf>
    <xf numFmtId="49" fontId="20" fillId="0" borderId="0" xfId="55" applyNumberFormat="1" applyFont="1" applyBorder="1" applyAlignment="1"/>
    <xf numFmtId="49" fontId="42" fillId="0" borderId="0" xfId="55" applyNumberFormat="1" applyFont="1" applyBorder="1" applyAlignment="1"/>
    <xf numFmtId="0" fontId="40" fillId="0" borderId="9" xfId="0" applyFont="1" applyBorder="1" applyAlignment="1">
      <alignment vertical="center"/>
    </xf>
    <xf numFmtId="0" fontId="43" fillId="0" borderId="0" xfId="55" applyFont="1" applyAlignment="1">
      <alignment wrapText="1"/>
    </xf>
    <xf numFmtId="0" fontId="15" fillId="0" borderId="0" xfId="56"/>
    <xf numFmtId="0" fontId="16" fillId="0" borderId="0" xfId="56" applyFont="1"/>
    <xf numFmtId="0" fontId="20" fillId="0" borderId="0" xfId="56" applyFont="1" applyFill="1" applyAlignment="1">
      <alignment horizontal="center" wrapText="1"/>
    </xf>
    <xf numFmtId="0" fontId="44" fillId="0" borderId="0" xfId="56" applyFont="1" applyAlignment="1">
      <alignment horizontal="center"/>
    </xf>
    <xf numFmtId="0" fontId="24" fillId="0" borderId="0" xfId="56" applyFont="1" applyBorder="1" applyAlignment="1">
      <alignment horizontal="center"/>
    </xf>
    <xf numFmtId="0" fontId="23" fillId="0" borderId="0" xfId="56" applyFont="1" applyAlignment="1">
      <alignment horizontal="right"/>
    </xf>
    <xf numFmtId="0" fontId="18" fillId="0" borderId="10" xfId="56" applyFont="1" applyBorder="1" applyAlignment="1">
      <alignment horizontal="center" vertical="top" wrapText="1"/>
    </xf>
    <xf numFmtId="0" fontId="18" fillId="0" borderId="5" xfId="56" applyFont="1" applyBorder="1" applyAlignment="1">
      <alignment horizontal="center" vertical="top" wrapText="1"/>
    </xf>
    <xf numFmtId="0" fontId="23" fillId="0" borderId="0" xfId="56" applyFont="1"/>
    <xf numFmtId="0" fontId="18" fillId="0" borderId="0" xfId="56" applyFont="1" applyBorder="1" applyAlignment="1">
      <alignment horizontal="center" vertical="top" wrapText="1"/>
    </xf>
    <xf numFmtId="3" fontId="23" fillId="0" borderId="0" xfId="56" applyNumberFormat="1" applyFont="1"/>
    <xf numFmtId="3" fontId="23" fillId="0" borderId="0" xfId="56" applyNumberFormat="1" applyFont="1" applyFill="1"/>
    <xf numFmtId="0" fontId="23" fillId="0" borderId="0" xfId="56" applyFont="1" applyFill="1"/>
    <xf numFmtId="3" fontId="13" fillId="0" borderId="10" xfId="56" applyNumberFormat="1" applyFont="1" applyBorder="1" applyAlignment="1">
      <alignment wrapText="1"/>
    </xf>
    <xf numFmtId="3" fontId="13" fillId="0" borderId="5" xfId="56" applyNumberFormat="1" applyFont="1" applyBorder="1" applyAlignment="1">
      <alignment wrapText="1"/>
    </xf>
    <xf numFmtId="0" fontId="3" fillId="0" borderId="0" xfId="56" applyFont="1" applyFill="1"/>
    <xf numFmtId="0" fontId="3" fillId="0" borderId="0" xfId="56" applyFont="1"/>
    <xf numFmtId="3" fontId="13" fillId="0" borderId="0" xfId="56" applyNumberFormat="1" applyFont="1" applyBorder="1" applyAlignment="1">
      <alignment wrapText="1"/>
    </xf>
    <xf numFmtId="1" fontId="23" fillId="0" borderId="0" xfId="56" applyNumberFormat="1" applyFont="1"/>
    <xf numFmtId="0" fontId="23" fillId="0" borderId="0" xfId="56" applyFont="1" applyBorder="1" applyAlignment="1">
      <alignment horizontal="center"/>
    </xf>
    <xf numFmtId="3" fontId="3" fillId="0" borderId="5" xfId="56" applyNumberFormat="1" applyFont="1" applyBorder="1" applyAlignment="1">
      <alignment wrapText="1"/>
    </xf>
    <xf numFmtId="0" fontId="45" fillId="0" borderId="0" xfId="56" applyFont="1"/>
    <xf numFmtId="1" fontId="45" fillId="0" borderId="0" xfId="56" applyNumberFormat="1" applyFont="1"/>
    <xf numFmtId="0" fontId="46" fillId="0" borderId="0" xfId="56" applyFont="1"/>
    <xf numFmtId="3" fontId="46" fillId="0" borderId="0" xfId="56" applyNumberFormat="1" applyFont="1"/>
    <xf numFmtId="49" fontId="3" fillId="0" borderId="8" xfId="55" applyNumberFormat="1" applyFont="1" applyBorder="1" applyAlignment="1"/>
    <xf numFmtId="0" fontId="23" fillId="0" borderId="11" xfId="55" applyFont="1" applyBorder="1" applyAlignment="1">
      <alignment vertical="justify"/>
    </xf>
    <xf numFmtId="49" fontId="3" fillId="0" borderId="8" xfId="55" applyNumberFormat="1" applyFont="1" applyBorder="1" applyAlignment="1">
      <alignment horizontal="right"/>
    </xf>
    <xf numFmtId="0" fontId="23" fillId="0" borderId="11" xfId="55" applyFont="1" applyBorder="1" applyAlignment="1">
      <alignment horizontal="right" vertical="justify"/>
    </xf>
    <xf numFmtId="0" fontId="30" fillId="0" borderId="0" xfId="55" applyFont="1" applyAlignment="1">
      <alignment horizontal="center"/>
    </xf>
    <xf numFmtId="0" fontId="18" fillId="0" borderId="5" xfId="0" applyFont="1" applyFill="1" applyBorder="1"/>
    <xf numFmtId="3" fontId="47" fillId="0" borderId="5" xfId="56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18" fillId="0" borderId="5" xfId="56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5" xfId="0" applyFont="1" applyFill="1" applyBorder="1"/>
    <xf numFmtId="0" fontId="18" fillId="0" borderId="5" xfId="56" applyFont="1" applyFill="1" applyBorder="1" applyAlignment="1">
      <alignment horizontal="left" vertical="center" wrapText="1"/>
    </xf>
    <xf numFmtId="3" fontId="0" fillId="0" borderId="0" xfId="0" applyNumberFormat="1"/>
    <xf numFmtId="0" fontId="23" fillId="0" borderId="0" xfId="0" applyFont="1" applyFill="1" applyAlignment="1">
      <alignment horizontal="center" vertical="center" wrapText="1"/>
    </xf>
    <xf numFmtId="0" fontId="50" fillId="0" borderId="0" xfId="55" applyFont="1"/>
    <xf numFmtId="200" fontId="2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1" fillId="0" borderId="0" xfId="55" applyFont="1"/>
    <xf numFmtId="0" fontId="28" fillId="0" borderId="0" xfId="0" applyNumberFormat="1" applyFont="1" applyFill="1" applyAlignment="1" applyProtection="1"/>
    <xf numFmtId="0" fontId="28" fillId="0" borderId="0" xfId="0" applyNumberFormat="1" applyFont="1" applyFill="1" applyAlignment="1" applyProtection="1">
      <alignment vertical="top"/>
    </xf>
    <xf numFmtId="0" fontId="28" fillId="0" borderId="0" xfId="0" applyFont="1" applyFill="1"/>
    <xf numFmtId="0" fontId="28" fillId="0" borderId="0" xfId="0" applyNumberFormat="1" applyFont="1" applyFill="1" applyAlignment="1" applyProtection="1">
      <alignment horizontal="left" vertical="top"/>
    </xf>
    <xf numFmtId="0" fontId="28" fillId="0" borderId="0" xfId="0" applyNumberFormat="1" applyFont="1" applyFill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/>
    </xf>
    <xf numFmtId="0" fontId="28" fillId="0" borderId="8" xfId="0" applyFont="1" applyFill="1" applyBorder="1" applyAlignment="1">
      <alignment horizontal="center"/>
    </xf>
    <xf numFmtId="0" fontId="20" fillId="0" borderId="8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Alignment="1" applyProtection="1">
      <alignment horizontal="center"/>
    </xf>
    <xf numFmtId="0" fontId="28" fillId="0" borderId="0" xfId="0" applyFont="1" applyFill="1" applyAlignment="1">
      <alignment horizontal="center"/>
    </xf>
    <xf numFmtId="0" fontId="28" fillId="0" borderId="8" xfId="0" applyNumberFormat="1" applyFont="1" applyFill="1" applyBorder="1" applyAlignment="1" applyProtection="1">
      <alignment horizontal="right" vertical="center"/>
    </xf>
    <xf numFmtId="0" fontId="28" fillId="0" borderId="12" xfId="0" applyNumberFormat="1" applyFont="1" applyFill="1" applyBorder="1" applyAlignment="1" applyProtection="1"/>
    <xf numFmtId="0" fontId="28" fillId="0" borderId="13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8" fillId="0" borderId="6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31" fillId="0" borderId="5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Alignment="1" applyProtection="1">
      <alignment vertical="center"/>
    </xf>
    <xf numFmtId="0" fontId="34" fillId="0" borderId="5" xfId="0" applyFont="1" applyFill="1" applyBorder="1" applyAlignment="1">
      <alignment horizontal="center" vertical="center" wrapText="1"/>
    </xf>
    <xf numFmtId="2" fontId="34" fillId="0" borderId="5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49" fontId="28" fillId="0" borderId="5" xfId="0" quotePrefix="1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Alignment="1" applyProtection="1"/>
    <xf numFmtId="0" fontId="36" fillId="0" borderId="0" xfId="0" applyFont="1" applyFill="1"/>
    <xf numFmtId="1" fontId="23" fillId="0" borderId="0" xfId="56" applyNumberFormat="1" applyFont="1" applyFill="1"/>
    <xf numFmtId="0" fontId="23" fillId="0" borderId="0" xfId="55" applyFont="1" applyFill="1" applyAlignment="1">
      <alignment horizontal="left"/>
    </xf>
    <xf numFmtId="0" fontId="23" fillId="0" borderId="0" xfId="55" applyFont="1" applyFill="1"/>
    <xf numFmtId="0" fontId="28" fillId="0" borderId="0" xfId="55" applyFont="1" applyFill="1" applyAlignment="1">
      <alignment horizontal="left"/>
    </xf>
    <xf numFmtId="0" fontId="28" fillId="0" borderId="0" xfId="55" applyFont="1" applyFill="1"/>
    <xf numFmtId="0" fontId="48" fillId="0" borderId="5" xfId="0" applyFont="1" applyFill="1" applyBorder="1" applyAlignment="1">
      <alignment horizontal="right" vertical="top" wrapText="1"/>
    </xf>
    <xf numFmtId="0" fontId="48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vertical="top"/>
    </xf>
    <xf numFmtId="0" fontId="13" fillId="0" borderId="5" xfId="0" applyFont="1" applyFill="1" applyBorder="1" applyAlignment="1">
      <alignment wrapText="1"/>
    </xf>
    <xf numFmtId="200" fontId="22" fillId="0" borderId="0" xfId="0" applyNumberFormat="1" applyFont="1" applyFill="1" applyBorder="1" applyAlignment="1">
      <alignment vertical="justify"/>
    </xf>
    <xf numFmtId="0" fontId="23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33" fillId="0" borderId="5" xfId="48" applyNumberFormat="1" applyFont="1" applyFill="1" applyBorder="1" applyAlignment="1">
      <alignment horizontal="center" vertical="center" wrapText="1"/>
    </xf>
    <xf numFmtId="0" fontId="28" fillId="0" borderId="5" xfId="57" quotePrefix="1" applyFont="1" applyFill="1" applyBorder="1" applyAlignment="1">
      <alignment horizontal="center" vertical="center" wrapText="1"/>
    </xf>
    <xf numFmtId="2" fontId="28" fillId="0" borderId="5" xfId="57" quotePrefix="1" applyNumberFormat="1" applyFont="1" applyFill="1" applyBorder="1" applyAlignment="1">
      <alignment horizontal="center" vertical="center" wrapText="1"/>
    </xf>
    <xf numFmtId="2" fontId="28" fillId="0" borderId="5" xfId="57" applyNumberFormat="1" applyFont="1" applyFill="1" applyBorder="1" applyAlignment="1">
      <alignment horizontal="center" vertical="center" wrapText="1"/>
    </xf>
    <xf numFmtId="0" fontId="33" fillId="0" borderId="5" xfId="0" quotePrefix="1" applyFont="1" applyFill="1" applyBorder="1" applyAlignment="1">
      <alignment horizontal="center" vertical="center" wrapText="1"/>
    </xf>
    <xf numFmtId="0" fontId="33" fillId="0" borderId="5" xfId="52" quotePrefix="1" applyFont="1" applyFill="1" applyBorder="1" applyAlignment="1">
      <alignment horizontal="center" vertical="center" wrapText="1"/>
    </xf>
    <xf numFmtId="2" fontId="33" fillId="0" borderId="5" xfId="52" quotePrefix="1" applyNumberFormat="1" applyFont="1" applyFill="1" applyBorder="1" applyAlignment="1">
      <alignment horizontal="center" vertical="center" wrapText="1"/>
    </xf>
    <xf numFmtId="49" fontId="33" fillId="0" borderId="5" xfId="0" quotePrefix="1" applyNumberFormat="1" applyFont="1" applyFill="1" applyBorder="1" applyAlignment="1">
      <alignment horizontal="center" vertical="center" wrapText="1"/>
    </xf>
    <xf numFmtId="2" fontId="33" fillId="0" borderId="5" xfId="0" quotePrefix="1" applyNumberFormat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50" fillId="0" borderId="0" xfId="55" applyFont="1" applyFill="1"/>
    <xf numFmtId="0" fontId="51" fillId="0" borderId="0" xfId="55" applyFont="1" applyFill="1" applyAlignment="1">
      <alignment horizontal="center"/>
    </xf>
    <xf numFmtId="3" fontId="30" fillId="0" borderId="0" xfId="55" applyNumberFormat="1" applyFont="1"/>
    <xf numFmtId="0" fontId="53" fillId="0" borderId="0" xfId="0" applyFont="1" applyAlignment="1">
      <alignment horizontal="left" indent="15"/>
    </xf>
    <xf numFmtId="0" fontId="54" fillId="0" borderId="0" xfId="0" applyFont="1" applyFill="1" applyAlignment="1">
      <alignment wrapText="1"/>
    </xf>
    <xf numFmtId="0" fontId="54" fillId="0" borderId="0" xfId="0" applyFont="1"/>
    <xf numFmtId="0" fontId="54" fillId="0" borderId="0" xfId="55" applyFont="1" applyFill="1" applyAlignment="1">
      <alignment wrapText="1"/>
    </xf>
    <xf numFmtId="0" fontId="54" fillId="0" borderId="0" xfId="0" applyFont="1" applyAlignment="1"/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15" xfId="0" applyFont="1" applyBorder="1" applyAlignment="1"/>
    <xf numFmtId="0" fontId="53" fillId="0" borderId="0" xfId="0" applyFont="1"/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3" fillId="0" borderId="1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0" xfId="0" applyFont="1" applyAlignment="1">
      <alignment horizontal="justify"/>
    </xf>
    <xf numFmtId="0" fontId="55" fillId="0" borderId="0" xfId="0" applyFont="1"/>
    <xf numFmtId="0" fontId="53" fillId="0" borderId="0" xfId="0" applyFont="1" applyAlignment="1">
      <alignment horizontal="right" indent="4"/>
    </xf>
    <xf numFmtId="0" fontId="53" fillId="0" borderId="0" xfId="0" applyFont="1" applyAlignment="1">
      <alignment wrapText="1"/>
    </xf>
    <xf numFmtId="0" fontId="55" fillId="0" borderId="0" xfId="0" applyFont="1" applyAlignment="1">
      <alignment horizontal="justify"/>
    </xf>
    <xf numFmtId="49" fontId="56" fillId="0" borderId="8" xfId="0" applyNumberFormat="1" applyFont="1" applyBorder="1" applyAlignment="1"/>
    <xf numFmtId="0" fontId="57" fillId="0" borderId="0" xfId="0" applyFont="1" applyAlignment="1">
      <alignment horizontal="left" indent="5"/>
    </xf>
    <xf numFmtId="200" fontId="33" fillId="0" borderId="5" xfId="48" applyNumberFormat="1" applyFont="1" applyFill="1" applyBorder="1" applyAlignment="1">
      <alignment horizontal="left" vertical="center" wrapText="1"/>
    </xf>
    <xf numFmtId="200" fontId="33" fillId="0" borderId="5" xfId="0" applyNumberFormat="1" applyFont="1" applyFill="1" applyBorder="1" applyAlignment="1">
      <alignment horizontal="left" vertical="center" wrapText="1"/>
    </xf>
    <xf numFmtId="200" fontId="28" fillId="0" borderId="5" xfId="48" applyNumberFormat="1" applyFont="1" applyFill="1" applyBorder="1" applyAlignment="1">
      <alignment horizontal="left" vertical="center" wrapText="1"/>
    </xf>
    <xf numFmtId="0" fontId="13" fillId="23" borderId="5" xfId="20" applyFont="1" applyFill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top" wrapText="1"/>
    </xf>
    <xf numFmtId="0" fontId="54" fillId="0" borderId="5" xfId="0" applyFont="1" applyBorder="1"/>
    <xf numFmtId="49" fontId="53" fillId="0" borderId="5" xfId="0" applyNumberFormat="1" applyFont="1" applyBorder="1" applyAlignment="1">
      <alignment horizontal="center" vertical="top" wrapText="1"/>
    </xf>
    <xf numFmtId="0" fontId="58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4" fontId="18" fillId="0" borderId="5" xfId="56" applyNumberFormat="1" applyFont="1" applyFill="1" applyBorder="1" applyAlignment="1">
      <alignment horizontal="center" vertical="center" wrapText="1"/>
    </xf>
    <xf numFmtId="4" fontId="18" fillId="0" borderId="5" xfId="58" applyNumberFormat="1" applyFont="1" applyFill="1" applyBorder="1" applyAlignment="1">
      <alignment horizontal="center" vertical="center" wrapText="1"/>
    </xf>
    <xf numFmtId="4" fontId="39" fillId="0" borderId="5" xfId="56" applyNumberFormat="1" applyFont="1" applyFill="1" applyBorder="1" applyAlignment="1">
      <alignment horizontal="center" vertical="center" wrapText="1"/>
    </xf>
    <xf numFmtId="4" fontId="39" fillId="0" borderId="5" xfId="58" applyNumberFormat="1" applyFont="1" applyFill="1" applyBorder="1" applyAlignment="1">
      <alignment horizontal="center" vertical="center" wrapText="1"/>
    </xf>
    <xf numFmtId="4" fontId="13" fillId="0" borderId="5" xfId="56" applyNumberFormat="1" applyFont="1" applyFill="1" applyBorder="1" applyAlignment="1">
      <alignment horizontal="center" vertical="center" wrapText="1"/>
    </xf>
    <xf numFmtId="4" fontId="18" fillId="0" borderId="5" xfId="59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/>
    <xf numFmtId="4" fontId="13" fillId="0" borderId="5" xfId="0" applyNumberFormat="1" applyFont="1" applyFill="1" applyBorder="1"/>
    <xf numFmtId="4" fontId="58" fillId="0" borderId="7" xfId="0" applyNumberFormat="1" applyFont="1" applyFill="1" applyBorder="1" applyAlignment="1">
      <alignment horizontal="center" vertical="top" wrapText="1"/>
    </xf>
    <xf numFmtId="4" fontId="58" fillId="0" borderId="7" xfId="0" applyNumberFormat="1" applyFont="1" applyBorder="1" applyAlignment="1">
      <alignment horizontal="center" vertical="top" wrapText="1"/>
    </xf>
    <xf numFmtId="4" fontId="53" fillId="0" borderId="7" xfId="0" applyNumberFormat="1" applyFont="1" applyBorder="1" applyAlignment="1">
      <alignment horizontal="center" vertical="top" wrapText="1"/>
    </xf>
    <xf numFmtId="4" fontId="53" fillId="0" borderId="5" xfId="0" applyNumberFormat="1" applyFont="1" applyBorder="1" applyAlignment="1">
      <alignment horizontal="center" vertical="top" wrapText="1"/>
    </xf>
    <xf numFmtId="4" fontId="54" fillId="0" borderId="5" xfId="0" applyNumberFormat="1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center" vertical="center" wrapText="1"/>
    </xf>
    <xf numFmtId="4" fontId="33" fillId="0" borderId="7" xfId="48" applyNumberFormat="1" applyFont="1" applyFill="1" applyBorder="1" applyAlignment="1">
      <alignment horizontal="center" vertical="center" wrapText="1"/>
    </xf>
    <xf numFmtId="4" fontId="28" fillId="0" borderId="5" xfId="0" applyNumberFormat="1" applyFont="1" applyFill="1" applyBorder="1" applyAlignment="1">
      <alignment horizontal="center" vertical="center" wrapText="1"/>
    </xf>
    <xf numFmtId="4" fontId="28" fillId="0" borderId="5" xfId="48" applyNumberFormat="1" applyFont="1" applyFill="1" applyBorder="1" applyAlignment="1">
      <alignment horizontal="center" vertical="center" wrapText="1"/>
    </xf>
    <xf numFmtId="3" fontId="18" fillId="0" borderId="5" xfId="59" applyNumberFormat="1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3" fontId="62" fillId="24" borderId="5" xfId="0" applyNumberFormat="1" applyFont="1" applyFill="1" applyBorder="1" applyAlignment="1">
      <alignment horizontal="center" vertical="center" wrapText="1"/>
    </xf>
    <xf numFmtId="3" fontId="59" fillId="0" borderId="5" xfId="59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horizontal="center" vertical="center" wrapText="1"/>
    </xf>
    <xf numFmtId="3" fontId="18" fillId="0" borderId="19" xfId="59" applyNumberFormat="1" applyFont="1" applyFill="1" applyBorder="1" applyAlignment="1">
      <alignment horizontal="center" vertical="center" wrapText="1"/>
    </xf>
    <xf numFmtId="4" fontId="62" fillId="24" borderId="5" xfId="0" applyNumberFormat="1" applyFont="1" applyFill="1" applyBorder="1" applyAlignment="1">
      <alignment horizontal="left" vertical="center" wrapText="1"/>
    </xf>
    <xf numFmtId="4" fontId="53" fillId="0" borderId="5" xfId="0" applyNumberFormat="1" applyFont="1" applyBorder="1" applyAlignment="1">
      <alignment horizontal="center" vertical="center" wrapText="1"/>
    </xf>
    <xf numFmtId="4" fontId="58" fillId="0" borderId="5" xfId="0" applyNumberFormat="1" applyFont="1" applyBorder="1" applyAlignment="1">
      <alignment horizontal="center" vertical="center" wrapText="1"/>
    </xf>
    <xf numFmtId="4" fontId="55" fillId="0" borderId="5" xfId="0" applyNumberFormat="1" applyFont="1" applyBorder="1" applyAlignment="1">
      <alignment horizontal="center" vertical="center" wrapText="1"/>
    </xf>
    <xf numFmtId="0" fontId="13" fillId="25" borderId="6" xfId="20" applyFont="1" applyFill="1" applyBorder="1" applyAlignment="1">
      <alignment horizontal="center" vertical="center" wrapText="1"/>
    </xf>
    <xf numFmtId="4" fontId="58" fillId="25" borderId="14" xfId="0" applyNumberFormat="1" applyFont="1" applyFill="1" applyBorder="1" applyAlignment="1">
      <alignment horizontal="center" vertical="top" wrapText="1"/>
    </xf>
    <xf numFmtId="0" fontId="13" fillId="25" borderId="5" xfId="20" applyFont="1" applyFill="1" applyBorder="1" applyAlignment="1">
      <alignment horizontal="center" vertical="center" wrapText="1"/>
    </xf>
    <xf numFmtId="4" fontId="58" fillId="25" borderId="7" xfId="0" applyNumberFormat="1" applyFont="1" applyFill="1" applyBorder="1" applyAlignment="1">
      <alignment horizontal="center" vertical="top" wrapText="1"/>
    </xf>
    <xf numFmtId="49" fontId="55" fillId="25" borderId="5" xfId="0" applyNumberFormat="1" applyFont="1" applyFill="1" applyBorder="1" applyAlignment="1">
      <alignment horizontal="center" vertical="top" wrapText="1"/>
    </xf>
    <xf numFmtId="4" fontId="55" fillId="25" borderId="7" xfId="0" applyNumberFormat="1" applyFont="1" applyFill="1" applyBorder="1" applyAlignment="1">
      <alignment horizontal="center" vertical="top" wrapText="1"/>
    </xf>
    <xf numFmtId="0" fontId="1" fillId="25" borderId="5" xfId="0" applyFont="1" applyFill="1" applyBorder="1" applyAlignment="1">
      <alignment horizontal="center" vertical="top" wrapText="1"/>
    </xf>
    <xf numFmtId="4" fontId="55" fillId="25" borderId="5" xfId="0" applyNumberFormat="1" applyFont="1" applyFill="1" applyBorder="1" applyAlignment="1">
      <alignment horizontal="center" vertical="top" wrapText="1"/>
    </xf>
    <xf numFmtId="0" fontId="34" fillId="0" borderId="20" xfId="0" applyFont="1" applyBorder="1" applyAlignment="1" applyProtection="1">
      <alignment horizontal="center" vertical="center" wrapText="1"/>
    </xf>
    <xf numFmtId="4" fontId="34" fillId="0" borderId="20" xfId="0" applyNumberFormat="1" applyFont="1" applyBorder="1" applyAlignment="1" applyProtection="1">
      <alignment horizontal="center" vertical="center" wrapText="1"/>
    </xf>
    <xf numFmtId="0" fontId="33" fillId="0" borderId="20" xfId="0" applyFont="1" applyBorder="1" applyAlignment="1" applyProtection="1">
      <alignment horizontal="center" vertical="center" wrapText="1"/>
    </xf>
    <xf numFmtId="4" fontId="33" fillId="0" borderId="20" xfId="0" applyNumberFormat="1" applyFont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center" vertical="center" wrapText="1"/>
    </xf>
    <xf numFmtId="4" fontId="26" fillId="0" borderId="20" xfId="0" applyNumberFormat="1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4" fontId="27" fillId="0" borderId="20" xfId="0" applyNumberFormat="1" applyFont="1" applyBorder="1" applyAlignment="1" applyProtection="1">
      <alignment horizontal="center" vertical="center" wrapText="1"/>
    </xf>
    <xf numFmtId="4" fontId="13" fillId="0" borderId="0" xfId="56" applyNumberFormat="1" applyFont="1" applyFill="1" applyBorder="1" applyAlignment="1">
      <alignment horizontal="center" vertical="center" wrapText="1"/>
    </xf>
    <xf numFmtId="3" fontId="47" fillId="0" borderId="0" xfId="56" applyNumberFormat="1" applyFont="1" applyFill="1" applyBorder="1" applyAlignment="1">
      <alignment horizontal="center" vertical="center" wrapText="1"/>
    </xf>
    <xf numFmtId="0" fontId="13" fillId="0" borderId="0" xfId="56" applyFont="1" applyFill="1" applyBorder="1" applyAlignment="1"/>
    <xf numFmtId="0" fontId="13" fillId="0" borderId="5" xfId="56" applyFont="1" applyFill="1" applyBorder="1" applyAlignment="1"/>
    <xf numFmtId="4" fontId="27" fillId="0" borderId="0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200" fontId="28" fillId="0" borderId="5" xfId="48" applyNumberFormat="1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top" wrapText="1"/>
    </xf>
    <xf numFmtId="0" fontId="13" fillId="0" borderId="22" xfId="0" applyFont="1" applyBorder="1"/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55" fillId="0" borderId="21" xfId="0" applyNumberFormat="1" applyFont="1" applyBorder="1" applyAlignment="1">
      <alignment horizontal="center" vertical="center" wrapText="1"/>
    </xf>
    <xf numFmtId="0" fontId="53" fillId="26" borderId="5" xfId="0" applyFont="1" applyFill="1" applyBorder="1" applyAlignment="1">
      <alignment horizontal="center" vertical="top" wrapText="1"/>
    </xf>
    <xf numFmtId="4" fontId="53" fillId="26" borderId="5" xfId="0" applyNumberFormat="1" applyFont="1" applyFill="1" applyBorder="1" applyAlignment="1">
      <alignment horizontal="center" vertical="top" wrapText="1"/>
    </xf>
    <xf numFmtId="0" fontId="1" fillId="26" borderId="5" xfId="0" applyFont="1" applyFill="1" applyBorder="1" applyAlignment="1">
      <alignment horizontal="center" vertical="center" wrapText="1"/>
    </xf>
    <xf numFmtId="4" fontId="53" fillId="26" borderId="5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4" fontId="20" fillId="0" borderId="5" xfId="0" applyNumberFormat="1" applyFont="1" applyFill="1" applyBorder="1" applyAlignment="1" applyProtection="1">
      <alignment horizontal="center" vertical="center" wrapText="1"/>
    </xf>
    <xf numFmtId="4" fontId="34" fillId="0" borderId="5" xfId="48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34" fillId="0" borderId="5" xfId="0" quotePrefix="1" applyNumberFormat="1" applyFont="1" applyFill="1" applyBorder="1" applyAlignment="1">
      <alignment horizontal="center" vertical="center" wrapText="1"/>
    </xf>
    <xf numFmtId="49" fontId="20" fillId="0" borderId="5" xfId="0" quotePrefix="1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200" fontId="34" fillId="0" borderId="5" xfId="48" applyNumberFormat="1" applyFont="1" applyFill="1" applyBorder="1" applyAlignment="1">
      <alignment horizontal="left" vertical="center" wrapText="1"/>
    </xf>
    <xf numFmtId="4" fontId="34" fillId="0" borderId="5" xfId="48" applyNumberFormat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right" vertical="top" wrapText="1"/>
    </xf>
    <xf numFmtId="0" fontId="49" fillId="0" borderId="5" xfId="0" applyFont="1" applyFill="1" applyBorder="1" applyAlignment="1">
      <alignment vertical="top" wrapText="1"/>
    </xf>
    <xf numFmtId="49" fontId="53" fillId="26" borderId="23" xfId="0" applyNumberFormat="1" applyFont="1" applyFill="1" applyBorder="1" applyAlignment="1">
      <alignment horizontal="center" vertical="top" wrapText="1"/>
    </xf>
    <xf numFmtId="49" fontId="53" fillId="0" borderId="5" xfId="0" applyNumberFormat="1" applyFont="1" applyFill="1" applyBorder="1" applyAlignment="1">
      <alignment horizontal="center" vertical="top" wrapText="1"/>
    </xf>
    <xf numFmtId="4" fontId="53" fillId="0" borderId="5" xfId="0" applyNumberFormat="1" applyFont="1" applyFill="1" applyBorder="1" applyAlignment="1">
      <alignment horizontal="center" vertical="top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4" fontId="27" fillId="0" borderId="20" xfId="0" applyNumberFormat="1" applyFont="1" applyFill="1" applyBorder="1" applyAlignment="1" applyProtection="1">
      <alignment horizontal="center" vertical="center" wrapText="1"/>
    </xf>
    <xf numFmtId="49" fontId="27" fillId="0" borderId="20" xfId="0" applyNumberFormat="1" applyFont="1" applyFill="1" applyBorder="1" applyAlignment="1" applyProtection="1">
      <alignment horizontal="center" vertical="center" wrapText="1"/>
    </xf>
    <xf numFmtId="4" fontId="26" fillId="0" borderId="20" xfId="0" applyNumberFormat="1" applyFont="1" applyFill="1" applyBorder="1" applyAlignment="1" applyProtection="1">
      <alignment horizontal="center" vertical="center" wrapText="1"/>
    </xf>
    <xf numFmtId="4" fontId="23" fillId="0" borderId="7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 shrinkToFit="1"/>
    </xf>
    <xf numFmtId="49" fontId="33" fillId="0" borderId="5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 shrinkToFit="1"/>
    </xf>
    <xf numFmtId="0" fontId="28" fillId="0" borderId="22" xfId="55" applyFont="1" applyBorder="1" applyAlignment="1">
      <alignment horizontal="center" vertical="center" wrapText="1"/>
    </xf>
    <xf numFmtId="0" fontId="28" fillId="0" borderId="6" xfId="55" applyFont="1" applyBorder="1" applyAlignment="1">
      <alignment horizontal="center" vertical="center" wrapText="1"/>
    </xf>
    <xf numFmtId="0" fontId="28" fillId="0" borderId="19" xfId="55" applyFont="1" applyBorder="1" applyAlignment="1">
      <alignment horizontal="center" vertical="center" wrapText="1"/>
    </xf>
    <xf numFmtId="49" fontId="20" fillId="0" borderId="8" xfId="55" applyNumberFormat="1" applyFont="1" applyBorder="1" applyAlignment="1">
      <alignment horizontal="center"/>
    </xf>
    <xf numFmtId="0" fontId="28" fillId="0" borderId="22" xfId="55" applyFont="1" applyBorder="1" applyAlignment="1">
      <alignment horizontal="left" vertical="center" wrapText="1"/>
    </xf>
    <xf numFmtId="0" fontId="28" fillId="0" borderId="19" xfId="55" applyFont="1" applyBorder="1" applyAlignment="1">
      <alignment horizontal="left" vertical="center" wrapText="1"/>
    </xf>
    <xf numFmtId="0" fontId="28" fillId="0" borderId="6" xfId="55" applyFont="1" applyBorder="1" applyAlignment="1">
      <alignment horizontal="left" vertical="center" wrapText="1"/>
    </xf>
    <xf numFmtId="0" fontId="38" fillId="0" borderId="11" xfId="55" applyFont="1" applyBorder="1" applyAlignment="1">
      <alignment horizontal="center" vertical="justify"/>
    </xf>
    <xf numFmtId="0" fontId="23" fillId="0" borderId="0" xfId="0" applyFont="1" applyFill="1" applyAlignment="1">
      <alignment horizontal="left" vertical="center" wrapText="1"/>
    </xf>
    <xf numFmtId="0" fontId="23" fillId="0" borderId="0" xfId="55" applyFont="1" applyAlignment="1">
      <alignment horizontal="left" wrapText="1"/>
    </xf>
    <xf numFmtId="0" fontId="23" fillId="0" borderId="0" xfId="55" applyFont="1" applyFill="1" applyAlignment="1">
      <alignment horizontal="left" wrapText="1"/>
    </xf>
    <xf numFmtId="0" fontId="20" fillId="0" borderId="0" xfId="55" applyFont="1" applyAlignment="1">
      <alignment horizontal="center"/>
    </xf>
    <xf numFmtId="0" fontId="28" fillId="0" borderId="22" xfId="55" applyFont="1" applyFill="1" applyBorder="1" applyAlignment="1">
      <alignment horizontal="center" vertical="center" wrapText="1"/>
    </xf>
    <xf numFmtId="0" fontId="28" fillId="0" borderId="19" xfId="55" applyFont="1" applyFill="1" applyBorder="1" applyAlignment="1">
      <alignment horizontal="center" vertical="center" wrapText="1"/>
    </xf>
    <xf numFmtId="0" fontId="28" fillId="0" borderId="6" xfId="55" applyFont="1" applyFill="1" applyBorder="1" applyAlignment="1">
      <alignment horizontal="center" vertical="center" wrapText="1"/>
    </xf>
    <xf numFmtId="0" fontId="28" fillId="0" borderId="7" xfId="55" applyFont="1" applyBorder="1" applyAlignment="1">
      <alignment horizontal="center" vertical="center" wrapText="1"/>
    </xf>
    <xf numFmtId="0" fontId="28" fillId="0" borderId="10" xfId="55" applyFont="1" applyBorder="1" applyAlignment="1">
      <alignment horizontal="center" vertical="center" wrapText="1"/>
    </xf>
    <xf numFmtId="0" fontId="20" fillId="0" borderId="0" xfId="56" applyFont="1" applyFill="1" applyAlignment="1">
      <alignment horizontal="center" wrapText="1"/>
    </xf>
    <xf numFmtId="0" fontId="18" fillId="0" borderId="5" xfId="56" applyFont="1" applyFill="1" applyBorder="1" applyAlignment="1">
      <alignment horizontal="center" vertical="center" wrapText="1"/>
    </xf>
    <xf numFmtId="0" fontId="18" fillId="0" borderId="7" xfId="56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22" xfId="56" applyFont="1" applyFill="1" applyBorder="1" applyAlignment="1">
      <alignment horizontal="center" vertical="center" wrapText="1"/>
    </xf>
    <xf numFmtId="0" fontId="18" fillId="0" borderId="19" xfId="56" applyFont="1" applyFill="1" applyBorder="1" applyAlignment="1">
      <alignment horizontal="center" vertical="center" wrapText="1"/>
    </xf>
    <xf numFmtId="0" fontId="18" fillId="0" borderId="6" xfId="56" applyFont="1" applyFill="1" applyBorder="1" applyAlignment="1">
      <alignment horizontal="center" vertical="center" wrapText="1"/>
    </xf>
    <xf numFmtId="0" fontId="23" fillId="0" borderId="0" xfId="56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38" fillId="0" borderId="8" xfId="55" applyFont="1" applyBorder="1" applyAlignment="1">
      <alignment vertical="justify"/>
    </xf>
    <xf numFmtId="0" fontId="28" fillId="0" borderId="22" xfId="0" applyNumberFormat="1" applyFont="1" applyFill="1" applyBorder="1" applyAlignment="1" applyProtection="1">
      <alignment horizontal="center" vertical="center" wrapText="1"/>
    </xf>
    <xf numFmtId="0" fontId="28" fillId="0" borderId="19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31" fillId="0" borderId="22" xfId="0" applyNumberFormat="1" applyFont="1" applyFill="1" applyBorder="1" applyAlignment="1" applyProtection="1">
      <alignment horizontal="center" vertical="center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6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49" fontId="20" fillId="0" borderId="8" xfId="55" applyNumberFormat="1" applyFont="1" applyFill="1" applyBorder="1" applyAlignment="1">
      <alignment horizontal="center"/>
    </xf>
    <xf numFmtId="0" fontId="20" fillId="0" borderId="8" xfId="55" applyFont="1" applyFill="1" applyBorder="1" applyAlignment="1">
      <alignment horizontal="center"/>
    </xf>
    <xf numFmtId="0" fontId="38" fillId="0" borderId="0" xfId="55" applyFont="1" applyFill="1" applyBorder="1" applyAlignment="1">
      <alignment horizontal="left" vertical="justify"/>
    </xf>
    <xf numFmtId="0" fontId="55" fillId="25" borderId="5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/>
    <xf numFmtId="0" fontId="0" fillId="0" borderId="25" xfId="0" applyBorder="1" applyAlignment="1"/>
    <xf numFmtId="0" fontId="0" fillId="0" borderId="14" xfId="0" applyBorder="1" applyAlignment="1"/>
    <xf numFmtId="0" fontId="0" fillId="0" borderId="8" xfId="0" applyBorder="1" applyAlignment="1"/>
    <xf numFmtId="0" fontId="0" fillId="0" borderId="26" xfId="0" applyBorder="1" applyAlignment="1"/>
    <xf numFmtId="4" fontId="54" fillId="0" borderId="7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58" fillId="0" borderId="5" xfId="0" applyFont="1" applyBorder="1" applyAlignment="1">
      <alignment horizontal="center" wrapText="1"/>
    </xf>
    <xf numFmtId="0" fontId="58" fillId="0" borderId="5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0" xfId="0" applyAlignment="1"/>
    <xf numFmtId="0" fontId="0" fillId="0" borderId="32" xfId="0" applyBorder="1" applyAlignment="1"/>
    <xf numFmtId="0" fontId="0" fillId="0" borderId="0" xfId="0" applyBorder="1" applyAlignment="1"/>
    <xf numFmtId="0" fontId="54" fillId="0" borderId="0" xfId="0" applyFont="1" applyFill="1" applyAlignment="1">
      <alignment horizontal="left" wrapText="1"/>
    </xf>
    <xf numFmtId="0" fontId="52" fillId="0" borderId="0" xfId="0" applyFont="1" applyAlignment="1">
      <alignment horizontal="center"/>
    </xf>
    <xf numFmtId="0" fontId="53" fillId="0" borderId="5" xfId="0" applyFont="1" applyBorder="1" applyAlignment="1">
      <alignment horizontal="left" vertical="top" wrapText="1"/>
    </xf>
    <xf numFmtId="0" fontId="53" fillId="0" borderId="5" xfId="0" applyFont="1" applyBorder="1" applyAlignment="1">
      <alignment horizontal="center" vertical="top" wrapText="1"/>
    </xf>
    <xf numFmtId="0" fontId="5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3" fillId="0" borderId="27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53" fillId="0" borderId="28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30" xfId="0" applyFont="1" applyBorder="1" applyAlignment="1">
      <alignment horizontal="left" vertical="top" wrapText="1"/>
    </xf>
    <xf numFmtId="0" fontId="55" fillId="0" borderId="31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13" fillId="25" borderId="6" xfId="20" applyFont="1" applyFill="1" applyBorder="1" applyAlignment="1">
      <alignment horizontal="left" vertical="center" wrapText="1"/>
    </xf>
    <xf numFmtId="0" fontId="13" fillId="25" borderId="6" xfId="0" applyFont="1" applyFill="1" applyBorder="1" applyAlignment="1">
      <alignment wrapText="1"/>
    </xf>
    <xf numFmtId="0" fontId="13" fillId="25" borderId="5" xfId="20" applyFont="1" applyFill="1" applyBorder="1" applyAlignment="1">
      <alignment horizontal="left" vertical="center" wrapText="1"/>
    </xf>
    <xf numFmtId="0" fontId="13" fillId="25" borderId="5" xfId="0" applyFont="1" applyFill="1" applyBorder="1" applyAlignment="1">
      <alignment wrapText="1"/>
    </xf>
    <xf numFmtId="0" fontId="18" fillId="23" borderId="5" xfId="20" applyFont="1" applyFill="1" applyBorder="1" applyAlignment="1">
      <alignment horizontal="left" vertical="center" wrapText="1"/>
    </xf>
    <xf numFmtId="0" fontId="18" fillId="0" borderId="5" xfId="0" applyFont="1" applyBorder="1" applyAlignment="1">
      <alignment wrapText="1"/>
    </xf>
    <xf numFmtId="0" fontId="53" fillId="0" borderId="1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3" fillId="0" borderId="7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4" fillId="0" borderId="5" xfId="0" applyFont="1" applyBorder="1" applyAlignment="1">
      <alignment horizontal="center" vertical="center" wrapText="1"/>
    </xf>
    <xf numFmtId="0" fontId="18" fillId="25" borderId="7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49" fontId="55" fillId="25" borderId="22" xfId="0" applyNumberFormat="1" applyFont="1" applyFill="1" applyBorder="1" applyAlignment="1">
      <alignment horizontal="center" vertical="top" wrapText="1"/>
    </xf>
    <xf numFmtId="49" fontId="55" fillId="25" borderId="6" xfId="0" applyNumberFormat="1" applyFont="1" applyFill="1" applyBorder="1" applyAlignment="1">
      <alignment horizontal="center" vertical="top" wrapText="1"/>
    </xf>
    <xf numFmtId="0" fontId="55" fillId="25" borderId="12" xfId="0" applyFont="1" applyFill="1" applyBorder="1" applyAlignment="1">
      <alignment horizontal="left" vertical="top" wrapText="1"/>
    </xf>
    <xf numFmtId="0" fontId="55" fillId="25" borderId="15" xfId="0" applyFont="1" applyFill="1" applyBorder="1" applyAlignment="1">
      <alignment horizontal="left" vertical="top" wrapText="1"/>
    </xf>
    <xf numFmtId="0" fontId="55" fillId="25" borderId="25" xfId="0" applyFont="1" applyFill="1" applyBorder="1" applyAlignment="1">
      <alignment horizontal="left" vertical="top" wrapText="1"/>
    </xf>
    <xf numFmtId="0" fontId="0" fillId="25" borderId="14" xfId="0" applyFill="1" applyBorder="1" applyAlignment="1">
      <alignment horizontal="left" vertical="top" wrapText="1"/>
    </xf>
    <xf numFmtId="0" fontId="0" fillId="25" borderId="8" xfId="0" applyFill="1" applyBorder="1" applyAlignment="1">
      <alignment horizontal="left" vertical="top" wrapText="1"/>
    </xf>
    <xf numFmtId="0" fontId="0" fillId="25" borderId="26" xfId="0" applyFill="1" applyBorder="1" applyAlignment="1">
      <alignment horizontal="left" vertical="top" wrapText="1"/>
    </xf>
    <xf numFmtId="4" fontId="55" fillId="25" borderId="22" xfId="0" applyNumberFormat="1" applyFont="1" applyFill="1" applyBorder="1" applyAlignment="1">
      <alignment horizontal="center" vertical="top" wrapText="1"/>
    </xf>
    <xf numFmtId="4" fontId="55" fillId="25" borderId="6" xfId="0" applyNumberFormat="1" applyFont="1" applyFill="1" applyBorder="1" applyAlignment="1">
      <alignment horizontal="center" vertical="top" wrapText="1"/>
    </xf>
    <xf numFmtId="0" fontId="1" fillId="25" borderId="12" xfId="0" applyFont="1" applyFill="1" applyBorder="1" applyAlignment="1">
      <alignment horizontal="center" vertical="top" wrapText="1"/>
    </xf>
    <xf numFmtId="0" fontId="1" fillId="25" borderId="25" xfId="0" applyFont="1" applyFill="1" applyBorder="1" applyAlignment="1">
      <alignment horizontal="center" vertical="top" wrapText="1"/>
    </xf>
    <xf numFmtId="0" fontId="1" fillId="25" borderId="7" xfId="0" applyFont="1" applyFill="1" applyBorder="1" applyAlignment="1">
      <alignment horizontal="center" vertical="center" wrapText="1"/>
    </xf>
    <xf numFmtId="0" fontId="18" fillId="0" borderId="0" xfId="55" applyFont="1" applyFill="1" applyAlignment="1">
      <alignment horizontal="left" wrapText="1"/>
    </xf>
    <xf numFmtId="0" fontId="18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3" fillId="26" borderId="7" xfId="0" applyFont="1" applyFill="1" applyBorder="1" applyAlignment="1">
      <alignment horizontal="center" vertical="center" wrapText="1"/>
    </xf>
    <xf numFmtId="0" fontId="53" fillId="26" borderId="10" xfId="0" applyFont="1" applyFill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26" borderId="5" xfId="0" applyFont="1" applyFill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1" fillId="26" borderId="7" xfId="0" applyFont="1" applyFill="1" applyBorder="1" applyAlignment="1">
      <alignment horizontal="center" vertical="center" wrapText="1"/>
    </xf>
    <xf numFmtId="0" fontId="0" fillId="26" borderId="11" xfId="0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49" fontId="18" fillId="0" borderId="22" xfId="0" applyNumberFormat="1" applyFont="1" applyFill="1" applyBorder="1" applyAlignment="1">
      <alignment horizontal="center" vertical="top" wrapText="1"/>
    </xf>
    <xf numFmtId="49" fontId="18" fillId="0" borderId="6" xfId="0" applyNumberFormat="1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</cellXfs>
  <cellStyles count="6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2" xfId="53"/>
    <cellStyle name="Обычный 3" xfId="54"/>
    <cellStyle name="Обычный_14_dod 1 - 31.12.15" xfId="55"/>
    <cellStyle name="Обычный_dodатки_2016березень" xfId="56"/>
    <cellStyle name="Обычный_дод.3" xfId="57"/>
    <cellStyle name="Обычный_Сеся15.08.08" xfId="58"/>
    <cellStyle name="Обычный_Сеся15.08.08 2" xfId="59"/>
    <cellStyle name="Плохой" xfId="60"/>
    <cellStyle name="Пояснение" xfId="61"/>
    <cellStyle name="Примечание" xfId="62"/>
    <cellStyle name="Стиль 1" xfId="63"/>
    <cellStyle name="Финансовый 2" xfId="64"/>
    <cellStyle name="Хороший" xfId="6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94"/>
  <sheetViews>
    <sheetView view="pageBreakPreview" topLeftCell="A87" zoomScale="75" zoomScaleNormal="100" zoomScaleSheetLayoutView="83" workbookViewId="0">
      <selection activeCell="C91" sqref="C91"/>
    </sheetView>
  </sheetViews>
  <sheetFormatPr defaultColWidth="8.83203125" defaultRowHeight="20.25"/>
  <cols>
    <col min="1" max="1" width="19.33203125" style="100" customWidth="1"/>
    <col min="2" max="2" width="57.5" style="37" customWidth="1"/>
    <col min="3" max="3" width="32.1640625" style="8" customWidth="1"/>
    <col min="4" max="4" width="30.33203125" style="8" customWidth="1"/>
    <col min="5" max="5" width="30.5" style="8" customWidth="1"/>
    <col min="6" max="6" width="28.33203125" style="8" customWidth="1"/>
    <col min="7" max="7" width="12.1640625" style="8" customWidth="1"/>
    <col min="8" max="8" width="35.6640625" style="8" customWidth="1"/>
    <col min="9" max="16384" width="8.83203125" style="8"/>
  </cols>
  <sheetData>
    <row r="1" spans="1:7">
      <c r="D1" s="7" t="s">
        <v>26</v>
      </c>
      <c r="E1" s="9"/>
      <c r="F1" s="9"/>
    </row>
    <row r="2" spans="1:7" ht="41.25" customHeight="1">
      <c r="B2" s="79"/>
      <c r="D2" s="300" t="s">
        <v>497</v>
      </c>
      <c r="E2" s="300"/>
      <c r="F2" s="300"/>
    </row>
    <row r="3" spans="1:7" ht="38.450000000000003" customHeight="1">
      <c r="D3" s="299" t="s">
        <v>354</v>
      </c>
      <c r="E3" s="299"/>
      <c r="F3" s="299"/>
    </row>
    <row r="4" spans="1:7">
      <c r="A4" s="301" t="s">
        <v>356</v>
      </c>
      <c r="B4" s="301"/>
      <c r="C4" s="301"/>
      <c r="D4" s="301"/>
      <c r="E4" s="301"/>
      <c r="F4" s="301"/>
    </row>
    <row r="5" spans="1:7">
      <c r="A5" s="39"/>
      <c r="B5" s="39"/>
      <c r="C5" s="39"/>
      <c r="D5" s="39"/>
      <c r="E5" s="39"/>
      <c r="F5" s="39"/>
    </row>
    <row r="6" spans="1:7">
      <c r="A6" s="293" t="s">
        <v>137</v>
      </c>
      <c r="B6" s="293"/>
      <c r="C6" s="39"/>
      <c r="D6" s="39"/>
      <c r="E6" s="39"/>
      <c r="F6" s="39"/>
    </row>
    <row r="7" spans="1:7" ht="33" customHeight="1">
      <c r="A7" s="297" t="s">
        <v>210</v>
      </c>
      <c r="B7" s="297"/>
      <c r="C7" s="10"/>
      <c r="F7" s="11" t="s">
        <v>27</v>
      </c>
    </row>
    <row r="8" spans="1:7">
      <c r="A8" s="290" t="s">
        <v>221</v>
      </c>
      <c r="B8" s="294" t="s">
        <v>203</v>
      </c>
      <c r="C8" s="302" t="s">
        <v>214</v>
      </c>
      <c r="D8" s="290" t="s">
        <v>224</v>
      </c>
      <c r="E8" s="305" t="s">
        <v>225</v>
      </c>
      <c r="F8" s="306"/>
    </row>
    <row r="9" spans="1:7">
      <c r="A9" s="292"/>
      <c r="B9" s="295"/>
      <c r="C9" s="303"/>
      <c r="D9" s="292"/>
      <c r="E9" s="290" t="s">
        <v>214</v>
      </c>
      <c r="F9" s="290" t="s">
        <v>216</v>
      </c>
    </row>
    <row r="10" spans="1:7">
      <c r="A10" s="291"/>
      <c r="B10" s="296"/>
      <c r="C10" s="304"/>
      <c r="D10" s="291"/>
      <c r="E10" s="291"/>
      <c r="F10" s="291"/>
    </row>
    <row r="11" spans="1:7">
      <c r="A11" s="12">
        <v>1</v>
      </c>
      <c r="B11" s="12">
        <v>2</v>
      </c>
      <c r="C11" s="13">
        <v>3</v>
      </c>
      <c r="D11" s="12">
        <v>4</v>
      </c>
      <c r="E11" s="12">
        <v>5</v>
      </c>
      <c r="F11" s="12">
        <v>6</v>
      </c>
    </row>
    <row r="12" spans="1:7" ht="30" customHeight="1">
      <c r="A12" s="242" t="s">
        <v>392</v>
      </c>
      <c r="B12" s="242" t="s">
        <v>28</v>
      </c>
      <c r="C12" s="243">
        <v>126852700</v>
      </c>
      <c r="D12" s="243">
        <v>126797700</v>
      </c>
      <c r="E12" s="243">
        <v>55000</v>
      </c>
      <c r="F12" s="243">
        <v>0</v>
      </c>
      <c r="G12" s="10"/>
    </row>
    <row r="13" spans="1:7" ht="39.950000000000003" customHeight="1">
      <c r="A13" s="242" t="s">
        <v>393</v>
      </c>
      <c r="B13" s="242" t="s">
        <v>29</v>
      </c>
      <c r="C13" s="243">
        <v>61861700</v>
      </c>
      <c r="D13" s="243">
        <v>61861700</v>
      </c>
      <c r="E13" s="243">
        <v>0</v>
      </c>
      <c r="F13" s="243">
        <v>0</v>
      </c>
      <c r="G13" s="10"/>
    </row>
    <row r="14" spans="1:7" ht="32.450000000000003" customHeight="1">
      <c r="A14" s="242" t="s">
        <v>394</v>
      </c>
      <c r="B14" s="242" t="s">
        <v>30</v>
      </c>
      <c r="C14" s="243">
        <v>61860700</v>
      </c>
      <c r="D14" s="243">
        <v>61860700</v>
      </c>
      <c r="E14" s="243">
        <v>0</v>
      </c>
      <c r="F14" s="243">
        <v>0</v>
      </c>
      <c r="G14" s="10"/>
    </row>
    <row r="15" spans="1:7" ht="65.45" customHeight="1">
      <c r="A15" s="244" t="s">
        <v>395</v>
      </c>
      <c r="B15" s="244" t="s">
        <v>31</v>
      </c>
      <c r="C15" s="245">
        <v>56149700</v>
      </c>
      <c r="D15" s="245">
        <v>56149700</v>
      </c>
      <c r="E15" s="245">
        <v>0</v>
      </c>
      <c r="F15" s="245">
        <v>0</v>
      </c>
      <c r="G15" s="10"/>
    </row>
    <row r="16" spans="1:7" ht="96.6" customHeight="1">
      <c r="A16" s="244" t="s">
        <v>396</v>
      </c>
      <c r="B16" s="244" t="s">
        <v>32</v>
      </c>
      <c r="C16" s="245">
        <v>3100000</v>
      </c>
      <c r="D16" s="245">
        <v>3100000</v>
      </c>
      <c r="E16" s="245">
        <v>0</v>
      </c>
      <c r="F16" s="245">
        <v>0</v>
      </c>
      <c r="G16" s="10"/>
    </row>
    <row r="17" spans="1:7" ht="62.1" customHeight="1">
      <c r="A17" s="244" t="s">
        <v>397</v>
      </c>
      <c r="B17" s="244" t="s">
        <v>33</v>
      </c>
      <c r="C17" s="245">
        <v>2190000</v>
      </c>
      <c r="D17" s="245">
        <v>2190000</v>
      </c>
      <c r="E17" s="245">
        <v>0</v>
      </c>
      <c r="F17" s="245">
        <v>0</v>
      </c>
      <c r="G17" s="10"/>
    </row>
    <row r="18" spans="1:7" ht="62.1" customHeight="1">
      <c r="A18" s="244" t="s">
        <v>398</v>
      </c>
      <c r="B18" s="244" t="s">
        <v>34</v>
      </c>
      <c r="C18" s="245">
        <v>421000</v>
      </c>
      <c r="D18" s="245">
        <v>421000</v>
      </c>
      <c r="E18" s="245">
        <v>0</v>
      </c>
      <c r="F18" s="245">
        <v>0</v>
      </c>
      <c r="G18" s="10"/>
    </row>
    <row r="19" spans="1:7" ht="32.450000000000003" customHeight="1">
      <c r="A19" s="242" t="s">
        <v>399</v>
      </c>
      <c r="B19" s="242" t="s">
        <v>35</v>
      </c>
      <c r="C19" s="243">
        <v>1000</v>
      </c>
      <c r="D19" s="243">
        <v>1000</v>
      </c>
      <c r="E19" s="243">
        <v>0</v>
      </c>
      <c r="F19" s="243">
        <v>0</v>
      </c>
      <c r="G19" s="10"/>
    </row>
    <row r="20" spans="1:7" ht="46.5" customHeight="1">
      <c r="A20" s="244" t="s">
        <v>400</v>
      </c>
      <c r="B20" s="244" t="s">
        <v>36</v>
      </c>
      <c r="C20" s="245">
        <v>1000</v>
      </c>
      <c r="D20" s="245">
        <v>1000</v>
      </c>
      <c r="E20" s="245">
        <v>0</v>
      </c>
      <c r="F20" s="245">
        <v>0</v>
      </c>
      <c r="G20" s="10"/>
    </row>
    <row r="21" spans="1:7" ht="58.5" customHeight="1">
      <c r="A21" s="242" t="s">
        <v>401</v>
      </c>
      <c r="B21" s="242" t="s">
        <v>37</v>
      </c>
      <c r="C21" s="243">
        <v>27390500</v>
      </c>
      <c r="D21" s="243">
        <v>27390500</v>
      </c>
      <c r="E21" s="243">
        <v>0</v>
      </c>
      <c r="F21" s="243">
        <v>0</v>
      </c>
      <c r="G21" s="10"/>
    </row>
    <row r="22" spans="1:7" ht="53.45" customHeight="1">
      <c r="A22" s="242" t="s">
        <v>402</v>
      </c>
      <c r="B22" s="242" t="s">
        <v>38</v>
      </c>
      <c r="C22" s="243">
        <v>27385000</v>
      </c>
      <c r="D22" s="243">
        <v>27385000</v>
      </c>
      <c r="E22" s="243">
        <v>0</v>
      </c>
      <c r="F22" s="243">
        <v>0</v>
      </c>
      <c r="G22" s="10"/>
    </row>
    <row r="23" spans="1:7" ht="73.5" customHeight="1">
      <c r="A23" s="244" t="s">
        <v>403</v>
      </c>
      <c r="B23" s="244" t="s">
        <v>404</v>
      </c>
      <c r="C23" s="245">
        <v>8585000</v>
      </c>
      <c r="D23" s="245">
        <v>8585000</v>
      </c>
      <c r="E23" s="245">
        <v>0</v>
      </c>
      <c r="F23" s="245">
        <v>0</v>
      </c>
      <c r="G23" s="10"/>
    </row>
    <row r="24" spans="1:7" ht="93.95" customHeight="1">
      <c r="A24" s="244" t="s">
        <v>405</v>
      </c>
      <c r="B24" s="244" t="s">
        <v>39</v>
      </c>
      <c r="C24" s="245">
        <v>18800000</v>
      </c>
      <c r="D24" s="245">
        <v>18800000</v>
      </c>
      <c r="E24" s="245">
        <v>0</v>
      </c>
      <c r="F24" s="245">
        <v>0</v>
      </c>
      <c r="G24" s="10"/>
    </row>
    <row r="25" spans="1:7" s="112" customFormat="1" ht="41.1" customHeight="1">
      <c r="A25" s="242" t="s">
        <v>406</v>
      </c>
      <c r="B25" s="242" t="s">
        <v>350</v>
      </c>
      <c r="C25" s="243">
        <v>5500</v>
      </c>
      <c r="D25" s="243">
        <v>5500</v>
      </c>
      <c r="E25" s="243">
        <v>0</v>
      </c>
      <c r="F25" s="243">
        <v>0</v>
      </c>
      <c r="G25" s="167"/>
    </row>
    <row r="26" spans="1:7" ht="66.95" customHeight="1">
      <c r="A26" s="244" t="s">
        <v>407</v>
      </c>
      <c r="B26" s="244" t="s">
        <v>408</v>
      </c>
      <c r="C26" s="245">
        <v>5500</v>
      </c>
      <c r="D26" s="245">
        <v>5500</v>
      </c>
      <c r="E26" s="245">
        <v>0</v>
      </c>
      <c r="F26" s="245">
        <v>0</v>
      </c>
      <c r="G26" s="10"/>
    </row>
    <row r="27" spans="1:7" ht="31.5" customHeight="1">
      <c r="A27" s="242" t="s">
        <v>409</v>
      </c>
      <c r="B27" s="242" t="s">
        <v>40</v>
      </c>
      <c r="C27" s="243">
        <v>4930000</v>
      </c>
      <c r="D27" s="243">
        <v>4930000</v>
      </c>
      <c r="E27" s="243">
        <v>0</v>
      </c>
      <c r="F27" s="243">
        <v>0</v>
      </c>
      <c r="G27" s="10"/>
    </row>
    <row r="28" spans="1:7" ht="44.1" customHeight="1">
      <c r="A28" s="242" t="s">
        <v>410</v>
      </c>
      <c r="B28" s="242" t="s">
        <v>298</v>
      </c>
      <c r="C28" s="243">
        <v>830000</v>
      </c>
      <c r="D28" s="243">
        <v>830000</v>
      </c>
      <c r="E28" s="243">
        <v>0</v>
      </c>
      <c r="F28" s="243">
        <v>0</v>
      </c>
      <c r="G28" s="10"/>
    </row>
    <row r="29" spans="1:7" ht="29.1" customHeight="1">
      <c r="A29" s="244" t="s">
        <v>411</v>
      </c>
      <c r="B29" s="244" t="s">
        <v>299</v>
      </c>
      <c r="C29" s="245">
        <v>830000</v>
      </c>
      <c r="D29" s="245">
        <v>830000</v>
      </c>
      <c r="E29" s="245">
        <v>0</v>
      </c>
      <c r="F29" s="245">
        <v>0</v>
      </c>
      <c r="G29" s="10"/>
    </row>
    <row r="30" spans="1:7" ht="66.95" customHeight="1">
      <c r="A30" s="242" t="s">
        <v>412</v>
      </c>
      <c r="B30" s="242" t="s">
        <v>413</v>
      </c>
      <c r="C30" s="243">
        <v>2900000</v>
      </c>
      <c r="D30" s="243">
        <v>2900000</v>
      </c>
      <c r="E30" s="243">
        <v>0</v>
      </c>
      <c r="F30" s="243">
        <v>0</v>
      </c>
      <c r="G30" s="10"/>
    </row>
    <row r="31" spans="1:7" ht="27.95" customHeight="1">
      <c r="A31" s="244" t="s">
        <v>414</v>
      </c>
      <c r="B31" s="244" t="s">
        <v>299</v>
      </c>
      <c r="C31" s="245">
        <v>2900000</v>
      </c>
      <c r="D31" s="245">
        <v>2900000</v>
      </c>
      <c r="E31" s="245">
        <v>0</v>
      </c>
      <c r="F31" s="245">
        <v>0</v>
      </c>
      <c r="G31" s="10"/>
    </row>
    <row r="32" spans="1:7" ht="71.099999999999994" customHeight="1">
      <c r="A32" s="242" t="s">
        <v>415</v>
      </c>
      <c r="B32" s="242" t="s">
        <v>416</v>
      </c>
      <c r="C32" s="243">
        <v>1200000</v>
      </c>
      <c r="D32" s="243">
        <v>1200000</v>
      </c>
      <c r="E32" s="243">
        <v>0</v>
      </c>
      <c r="F32" s="243">
        <v>0</v>
      </c>
      <c r="G32" s="10"/>
    </row>
    <row r="33" spans="1:7" ht="60" customHeight="1">
      <c r="A33" s="242" t="s">
        <v>417</v>
      </c>
      <c r="B33" s="242" t="s">
        <v>351</v>
      </c>
      <c r="C33" s="243">
        <v>32615500</v>
      </c>
      <c r="D33" s="243">
        <v>32615500</v>
      </c>
      <c r="E33" s="243">
        <v>0</v>
      </c>
      <c r="F33" s="243">
        <v>0</v>
      </c>
      <c r="G33" s="10"/>
    </row>
    <row r="34" spans="1:7" ht="28.5" customHeight="1">
      <c r="A34" s="242" t="s">
        <v>418</v>
      </c>
      <c r="B34" s="242" t="s">
        <v>41</v>
      </c>
      <c r="C34" s="243">
        <v>12912600</v>
      </c>
      <c r="D34" s="243">
        <v>12912600</v>
      </c>
      <c r="E34" s="243">
        <v>0</v>
      </c>
      <c r="F34" s="243">
        <v>0</v>
      </c>
      <c r="G34" s="10"/>
    </row>
    <row r="35" spans="1:7" ht="71.45" customHeight="1">
      <c r="A35" s="244" t="s">
        <v>419</v>
      </c>
      <c r="B35" s="244" t="s">
        <v>71</v>
      </c>
      <c r="C35" s="245">
        <v>22600</v>
      </c>
      <c r="D35" s="245">
        <v>22600</v>
      </c>
      <c r="E35" s="245">
        <v>0</v>
      </c>
      <c r="F35" s="245">
        <v>0</v>
      </c>
      <c r="G35" s="10"/>
    </row>
    <row r="36" spans="1:7" ht="75" customHeight="1">
      <c r="A36" s="244" t="s">
        <v>420</v>
      </c>
      <c r="B36" s="244" t="s">
        <v>72</v>
      </c>
      <c r="C36" s="245">
        <v>160000</v>
      </c>
      <c r="D36" s="245">
        <v>160000</v>
      </c>
      <c r="E36" s="245">
        <v>0</v>
      </c>
      <c r="F36" s="245">
        <v>0</v>
      </c>
      <c r="G36" s="10"/>
    </row>
    <row r="37" spans="1:7" ht="86.1" customHeight="1">
      <c r="A37" s="244" t="s">
        <v>421</v>
      </c>
      <c r="B37" s="244" t="s">
        <v>205</v>
      </c>
      <c r="C37" s="245">
        <v>300000</v>
      </c>
      <c r="D37" s="245">
        <v>300000</v>
      </c>
      <c r="E37" s="245">
        <v>0</v>
      </c>
      <c r="F37" s="245">
        <v>0</v>
      </c>
      <c r="G37" s="10"/>
    </row>
    <row r="38" spans="1:7" ht="83.45" customHeight="1">
      <c r="A38" s="244" t="s">
        <v>422</v>
      </c>
      <c r="B38" s="244" t="s">
        <v>423</v>
      </c>
      <c r="C38" s="245">
        <v>800000</v>
      </c>
      <c r="D38" s="245">
        <v>800000</v>
      </c>
      <c r="E38" s="245">
        <v>0</v>
      </c>
      <c r="F38" s="245">
        <v>0</v>
      </c>
      <c r="G38" s="10"/>
    </row>
    <row r="39" spans="1:7" ht="31.5" customHeight="1">
      <c r="A39" s="244" t="s">
        <v>424</v>
      </c>
      <c r="B39" s="244" t="s">
        <v>425</v>
      </c>
      <c r="C39" s="245">
        <v>5500000</v>
      </c>
      <c r="D39" s="245">
        <v>5500000</v>
      </c>
      <c r="E39" s="245">
        <v>0</v>
      </c>
      <c r="F39" s="245">
        <v>0</v>
      </c>
      <c r="G39" s="10"/>
    </row>
    <row r="40" spans="1:7" ht="33.950000000000003" customHeight="1">
      <c r="A40" s="244" t="s">
        <v>426</v>
      </c>
      <c r="B40" s="244" t="s">
        <v>427</v>
      </c>
      <c r="C40" s="245">
        <v>5200000</v>
      </c>
      <c r="D40" s="245">
        <v>5200000</v>
      </c>
      <c r="E40" s="245">
        <v>0</v>
      </c>
      <c r="F40" s="245">
        <v>0</v>
      </c>
      <c r="G40" s="10"/>
    </row>
    <row r="41" spans="1:7" ht="35.450000000000003" customHeight="1">
      <c r="A41" s="244" t="s">
        <v>428</v>
      </c>
      <c r="B41" s="244" t="s">
        <v>429</v>
      </c>
      <c r="C41" s="245">
        <v>5000</v>
      </c>
      <c r="D41" s="245">
        <v>5000</v>
      </c>
      <c r="E41" s="245">
        <v>0</v>
      </c>
      <c r="F41" s="245">
        <v>0</v>
      </c>
      <c r="G41" s="10"/>
    </row>
    <row r="42" spans="1:7" ht="35.450000000000003" customHeight="1">
      <c r="A42" s="244" t="s">
        <v>430</v>
      </c>
      <c r="B42" s="244" t="s">
        <v>431</v>
      </c>
      <c r="C42" s="245">
        <v>925000</v>
      </c>
      <c r="D42" s="245">
        <v>925000</v>
      </c>
      <c r="E42" s="245">
        <v>0</v>
      </c>
      <c r="F42" s="245">
        <v>0</v>
      </c>
      <c r="G42" s="10"/>
    </row>
    <row r="43" spans="1:7" ht="35.450000000000003" customHeight="1">
      <c r="A43" s="242" t="s">
        <v>432</v>
      </c>
      <c r="B43" s="242" t="s">
        <v>73</v>
      </c>
      <c r="C43" s="243">
        <v>2900</v>
      </c>
      <c r="D43" s="243">
        <v>2900</v>
      </c>
      <c r="E43" s="243">
        <v>0</v>
      </c>
      <c r="F43" s="243">
        <v>0</v>
      </c>
      <c r="G43" s="10"/>
    </row>
    <row r="44" spans="1:7" ht="43.5" customHeight="1">
      <c r="A44" s="244" t="s">
        <v>433</v>
      </c>
      <c r="B44" s="244" t="s">
        <v>74</v>
      </c>
      <c r="C44" s="245">
        <v>800</v>
      </c>
      <c r="D44" s="245">
        <v>800</v>
      </c>
      <c r="E44" s="245">
        <v>0</v>
      </c>
      <c r="F44" s="245">
        <v>0</v>
      </c>
      <c r="G44" s="10"/>
    </row>
    <row r="45" spans="1:7" ht="45.6" customHeight="1">
      <c r="A45" s="244" t="s">
        <v>434</v>
      </c>
      <c r="B45" s="244" t="s">
        <v>75</v>
      </c>
      <c r="C45" s="245">
        <v>2100</v>
      </c>
      <c r="D45" s="245">
        <v>2100</v>
      </c>
      <c r="E45" s="245">
        <v>0</v>
      </c>
      <c r="F45" s="245">
        <v>0</v>
      </c>
      <c r="G45" s="10"/>
    </row>
    <row r="46" spans="1:7" ht="39.6" customHeight="1">
      <c r="A46" s="242" t="s">
        <v>435</v>
      </c>
      <c r="B46" s="242" t="s">
        <v>42</v>
      </c>
      <c r="C46" s="243">
        <v>19700000</v>
      </c>
      <c r="D46" s="243">
        <v>19700000</v>
      </c>
      <c r="E46" s="243">
        <v>0</v>
      </c>
      <c r="F46" s="243">
        <v>0</v>
      </c>
      <c r="G46" s="10"/>
    </row>
    <row r="47" spans="1:7" ht="30" customHeight="1">
      <c r="A47" s="244" t="s">
        <v>436</v>
      </c>
      <c r="B47" s="244" t="s">
        <v>43</v>
      </c>
      <c r="C47" s="245">
        <v>3000000</v>
      </c>
      <c r="D47" s="245">
        <v>3000000</v>
      </c>
      <c r="E47" s="245">
        <v>0</v>
      </c>
      <c r="F47" s="245">
        <v>0</v>
      </c>
      <c r="G47" s="10"/>
    </row>
    <row r="48" spans="1:7" ht="31.5" customHeight="1">
      <c r="A48" s="244" t="s">
        <v>437</v>
      </c>
      <c r="B48" s="244" t="s">
        <v>44</v>
      </c>
      <c r="C48" s="245">
        <v>16000000</v>
      </c>
      <c r="D48" s="245">
        <v>16000000</v>
      </c>
      <c r="E48" s="245">
        <v>0</v>
      </c>
      <c r="F48" s="245">
        <v>0</v>
      </c>
      <c r="G48" s="10"/>
    </row>
    <row r="49" spans="1:7" ht="99.95" customHeight="1">
      <c r="A49" s="244" t="s">
        <v>438</v>
      </c>
      <c r="B49" s="244" t="s">
        <v>439</v>
      </c>
      <c r="C49" s="245">
        <v>700000</v>
      </c>
      <c r="D49" s="245">
        <v>700000</v>
      </c>
      <c r="E49" s="245">
        <v>0</v>
      </c>
      <c r="F49" s="245">
        <v>0</v>
      </c>
      <c r="G49" s="10"/>
    </row>
    <row r="50" spans="1:7" ht="31.5" customHeight="1">
      <c r="A50" s="242" t="s">
        <v>440</v>
      </c>
      <c r="B50" s="242" t="s">
        <v>207</v>
      </c>
      <c r="C50" s="243">
        <v>55000</v>
      </c>
      <c r="D50" s="243">
        <v>0</v>
      </c>
      <c r="E50" s="243">
        <v>55000</v>
      </c>
      <c r="F50" s="243">
        <v>0</v>
      </c>
      <c r="G50" s="10"/>
    </row>
    <row r="51" spans="1:7" ht="35.450000000000003" customHeight="1">
      <c r="A51" s="242" t="s">
        <v>441</v>
      </c>
      <c r="B51" s="242" t="s">
        <v>206</v>
      </c>
      <c r="C51" s="243">
        <v>55000</v>
      </c>
      <c r="D51" s="243">
        <v>0</v>
      </c>
      <c r="E51" s="243">
        <v>55000</v>
      </c>
      <c r="F51" s="243">
        <v>0</v>
      </c>
      <c r="G51" s="10"/>
    </row>
    <row r="52" spans="1:7" ht="99" customHeight="1">
      <c r="A52" s="244" t="s">
        <v>442</v>
      </c>
      <c r="B52" s="244" t="s">
        <v>240</v>
      </c>
      <c r="C52" s="245">
        <v>22000</v>
      </c>
      <c r="D52" s="245">
        <v>0</v>
      </c>
      <c r="E52" s="245">
        <v>22000</v>
      </c>
      <c r="F52" s="245">
        <v>0</v>
      </c>
      <c r="G52" s="10"/>
    </row>
    <row r="53" spans="1:7" ht="59.45" customHeight="1">
      <c r="A53" s="244" t="s">
        <v>443</v>
      </c>
      <c r="B53" s="244" t="s">
        <v>208</v>
      </c>
      <c r="C53" s="245">
        <v>1000</v>
      </c>
      <c r="D53" s="245">
        <v>0</v>
      </c>
      <c r="E53" s="245">
        <v>1000</v>
      </c>
      <c r="F53" s="245">
        <v>0</v>
      </c>
      <c r="G53" s="10"/>
    </row>
    <row r="54" spans="1:7" ht="84.6" customHeight="1">
      <c r="A54" s="244" t="s">
        <v>444</v>
      </c>
      <c r="B54" s="244" t="s">
        <v>209</v>
      </c>
      <c r="C54" s="245">
        <v>32000</v>
      </c>
      <c r="D54" s="245">
        <v>0</v>
      </c>
      <c r="E54" s="245">
        <v>32000</v>
      </c>
      <c r="F54" s="245">
        <v>0</v>
      </c>
      <c r="G54" s="10"/>
    </row>
    <row r="55" spans="1:7" ht="32.450000000000003" customHeight="1">
      <c r="A55" s="242" t="s">
        <v>445</v>
      </c>
      <c r="B55" s="242" t="s">
        <v>45</v>
      </c>
      <c r="C55" s="243">
        <v>4548700</v>
      </c>
      <c r="D55" s="243">
        <v>2019000</v>
      </c>
      <c r="E55" s="243">
        <v>2529700</v>
      </c>
      <c r="F55" s="243">
        <v>0</v>
      </c>
      <c r="G55" s="10"/>
    </row>
    <row r="56" spans="1:7" ht="51.6" customHeight="1">
      <c r="A56" s="242" t="s">
        <v>446</v>
      </c>
      <c r="B56" s="242" t="s">
        <v>46</v>
      </c>
      <c r="C56" s="243">
        <v>1982000</v>
      </c>
      <c r="D56" s="243">
        <v>1982000</v>
      </c>
      <c r="E56" s="243">
        <v>0</v>
      </c>
      <c r="F56" s="243">
        <v>0</v>
      </c>
      <c r="G56" s="10"/>
    </row>
    <row r="57" spans="1:7" ht="37.5" customHeight="1">
      <c r="A57" s="242" t="s">
        <v>447</v>
      </c>
      <c r="B57" s="242" t="s">
        <v>47</v>
      </c>
      <c r="C57" s="243">
        <v>1401000</v>
      </c>
      <c r="D57" s="243">
        <v>1401000</v>
      </c>
      <c r="E57" s="243">
        <v>0</v>
      </c>
      <c r="F57" s="243">
        <v>0</v>
      </c>
      <c r="G57" s="10"/>
    </row>
    <row r="58" spans="1:7" ht="88.5" customHeight="1">
      <c r="A58" s="244" t="s">
        <v>448</v>
      </c>
      <c r="B58" s="244" t="s">
        <v>449</v>
      </c>
      <c r="C58" s="245">
        <v>41000</v>
      </c>
      <c r="D58" s="245">
        <v>41000</v>
      </c>
      <c r="E58" s="245">
        <v>0</v>
      </c>
      <c r="F58" s="245">
        <v>0</v>
      </c>
      <c r="G58" s="10"/>
    </row>
    <row r="59" spans="1:7" ht="48" customHeight="1">
      <c r="A59" s="244" t="s">
        <v>450</v>
      </c>
      <c r="B59" s="244" t="s">
        <v>48</v>
      </c>
      <c r="C59" s="245">
        <v>840000</v>
      </c>
      <c r="D59" s="245">
        <v>840000</v>
      </c>
      <c r="E59" s="245">
        <v>0</v>
      </c>
      <c r="F59" s="245">
        <v>0</v>
      </c>
      <c r="G59" s="10"/>
    </row>
    <row r="60" spans="1:7" ht="57.95" customHeight="1">
      <c r="A60" s="244" t="s">
        <v>451</v>
      </c>
      <c r="B60" s="244" t="s">
        <v>76</v>
      </c>
      <c r="C60" s="245">
        <v>520000</v>
      </c>
      <c r="D60" s="245">
        <v>520000</v>
      </c>
      <c r="E60" s="245">
        <v>0</v>
      </c>
      <c r="F60" s="245">
        <v>0</v>
      </c>
      <c r="G60" s="10"/>
    </row>
    <row r="61" spans="1:7" ht="59.45" customHeight="1">
      <c r="A61" s="242" t="s">
        <v>452</v>
      </c>
      <c r="B61" s="242" t="s">
        <v>49</v>
      </c>
      <c r="C61" s="243">
        <v>550000</v>
      </c>
      <c r="D61" s="243">
        <v>550000</v>
      </c>
      <c r="E61" s="243">
        <v>0</v>
      </c>
      <c r="F61" s="243">
        <v>0</v>
      </c>
      <c r="G61" s="10"/>
    </row>
    <row r="62" spans="1:7" ht="80.45" customHeight="1">
      <c r="A62" s="244" t="s">
        <v>453</v>
      </c>
      <c r="B62" s="244" t="s">
        <v>50</v>
      </c>
      <c r="C62" s="245">
        <v>550000</v>
      </c>
      <c r="D62" s="245">
        <v>550000</v>
      </c>
      <c r="E62" s="245">
        <v>0</v>
      </c>
      <c r="F62" s="245">
        <v>0</v>
      </c>
      <c r="G62" s="10"/>
    </row>
    <row r="63" spans="1:7" ht="33.6" customHeight="1">
      <c r="A63" s="242" t="s">
        <v>454</v>
      </c>
      <c r="B63" s="242" t="s">
        <v>51</v>
      </c>
      <c r="C63" s="243">
        <v>31000</v>
      </c>
      <c r="D63" s="243">
        <v>31000</v>
      </c>
      <c r="E63" s="243">
        <v>0</v>
      </c>
      <c r="F63" s="243">
        <v>0</v>
      </c>
      <c r="G63" s="10"/>
    </row>
    <row r="64" spans="1:7" ht="79.5" customHeight="1">
      <c r="A64" s="244" t="s">
        <v>455</v>
      </c>
      <c r="B64" s="244" t="s">
        <v>52</v>
      </c>
      <c r="C64" s="245">
        <v>27000</v>
      </c>
      <c r="D64" s="245">
        <v>27000</v>
      </c>
      <c r="E64" s="245">
        <v>0</v>
      </c>
      <c r="F64" s="245">
        <v>0</v>
      </c>
      <c r="G64" s="10"/>
    </row>
    <row r="65" spans="1:8" ht="63.95" customHeight="1">
      <c r="A65" s="244" t="s">
        <v>456</v>
      </c>
      <c r="B65" s="244" t="s">
        <v>53</v>
      </c>
      <c r="C65" s="245">
        <v>4000</v>
      </c>
      <c r="D65" s="245">
        <v>4000</v>
      </c>
      <c r="E65" s="245">
        <v>0</v>
      </c>
      <c r="F65" s="245">
        <v>0</v>
      </c>
      <c r="G65" s="10"/>
    </row>
    <row r="66" spans="1:8" ht="30" customHeight="1">
      <c r="A66" s="242" t="s">
        <v>457</v>
      </c>
      <c r="B66" s="242" t="s">
        <v>54</v>
      </c>
      <c r="C66" s="243">
        <v>37000</v>
      </c>
      <c r="D66" s="243">
        <v>37000</v>
      </c>
      <c r="E66" s="243">
        <v>0</v>
      </c>
      <c r="F66" s="243">
        <v>0</v>
      </c>
      <c r="G66" s="10"/>
    </row>
    <row r="67" spans="1:8" ht="33.6" customHeight="1">
      <c r="A67" s="242" t="s">
        <v>458</v>
      </c>
      <c r="B67" s="242" t="s">
        <v>55</v>
      </c>
      <c r="C67" s="243">
        <v>37000</v>
      </c>
      <c r="D67" s="243">
        <v>37000</v>
      </c>
      <c r="E67" s="243">
        <v>0</v>
      </c>
      <c r="F67" s="243">
        <v>0</v>
      </c>
      <c r="G67" s="10"/>
    </row>
    <row r="68" spans="1:8" ht="40.5" customHeight="1">
      <c r="A68" s="244" t="s">
        <v>459</v>
      </c>
      <c r="B68" s="244" t="s">
        <v>55</v>
      </c>
      <c r="C68" s="245">
        <v>37000</v>
      </c>
      <c r="D68" s="245">
        <v>37000</v>
      </c>
      <c r="E68" s="245">
        <v>0</v>
      </c>
      <c r="F68" s="245">
        <v>0</v>
      </c>
      <c r="G68" s="10"/>
      <c r="H68" s="70"/>
    </row>
    <row r="69" spans="1:8" ht="31.5" customHeight="1">
      <c r="A69" s="242" t="s">
        <v>460</v>
      </c>
      <c r="B69" s="242" t="s">
        <v>56</v>
      </c>
      <c r="C69" s="243">
        <v>2529700</v>
      </c>
      <c r="D69" s="243">
        <v>0</v>
      </c>
      <c r="E69" s="243">
        <v>2529700</v>
      </c>
      <c r="F69" s="243">
        <v>0</v>
      </c>
      <c r="G69" s="10"/>
    </row>
    <row r="70" spans="1:8" ht="62.1" customHeight="1">
      <c r="A70" s="242" t="s">
        <v>461</v>
      </c>
      <c r="B70" s="242" t="s">
        <v>57</v>
      </c>
      <c r="C70" s="243">
        <v>2529700</v>
      </c>
      <c r="D70" s="243">
        <v>0</v>
      </c>
      <c r="E70" s="243">
        <v>2529700</v>
      </c>
      <c r="F70" s="243">
        <v>0</v>
      </c>
      <c r="G70" s="10"/>
    </row>
    <row r="71" spans="1:8" ht="56.45" customHeight="1">
      <c r="A71" s="244" t="s">
        <v>462</v>
      </c>
      <c r="B71" s="244" t="s">
        <v>58</v>
      </c>
      <c r="C71" s="245">
        <v>2440200</v>
      </c>
      <c r="D71" s="245">
        <v>0</v>
      </c>
      <c r="E71" s="245">
        <v>2440200</v>
      </c>
      <c r="F71" s="245">
        <v>0</v>
      </c>
      <c r="G71" s="10"/>
    </row>
    <row r="72" spans="1:8" ht="72.95" customHeight="1">
      <c r="A72" s="244" t="s">
        <v>463</v>
      </c>
      <c r="B72" s="244" t="s">
        <v>464</v>
      </c>
      <c r="C72" s="245">
        <v>89500</v>
      </c>
      <c r="D72" s="245">
        <v>0</v>
      </c>
      <c r="E72" s="245">
        <v>89500</v>
      </c>
      <c r="F72" s="245">
        <v>0</v>
      </c>
      <c r="G72" s="10"/>
    </row>
    <row r="73" spans="1:8" ht="30.6" customHeight="1">
      <c r="A73" s="242" t="s">
        <v>465</v>
      </c>
      <c r="B73" s="242" t="s">
        <v>77</v>
      </c>
      <c r="C73" s="243">
        <v>500000</v>
      </c>
      <c r="D73" s="243">
        <v>0</v>
      </c>
      <c r="E73" s="243">
        <v>500000</v>
      </c>
      <c r="F73" s="243">
        <v>500000</v>
      </c>
      <c r="G73" s="10"/>
    </row>
    <row r="74" spans="1:8" ht="44.45" customHeight="1">
      <c r="A74" s="242" t="s">
        <v>466</v>
      </c>
      <c r="B74" s="242" t="s">
        <v>193</v>
      </c>
      <c r="C74" s="243">
        <v>500000</v>
      </c>
      <c r="D74" s="243">
        <v>0</v>
      </c>
      <c r="E74" s="243">
        <v>500000</v>
      </c>
      <c r="F74" s="243">
        <v>500000</v>
      </c>
      <c r="G74" s="10"/>
    </row>
    <row r="75" spans="1:8" ht="40.5" customHeight="1">
      <c r="A75" s="242" t="s">
        <v>467</v>
      </c>
      <c r="B75" s="242" t="s">
        <v>194</v>
      </c>
      <c r="C75" s="243">
        <v>500000</v>
      </c>
      <c r="D75" s="243">
        <v>0</v>
      </c>
      <c r="E75" s="243">
        <v>500000</v>
      </c>
      <c r="F75" s="243">
        <v>500000</v>
      </c>
      <c r="G75" s="10"/>
    </row>
    <row r="76" spans="1:8" ht="114.6" customHeight="1">
      <c r="A76" s="244" t="s">
        <v>468</v>
      </c>
      <c r="B76" s="244" t="s">
        <v>195</v>
      </c>
      <c r="C76" s="245">
        <v>500000</v>
      </c>
      <c r="D76" s="245">
        <v>0</v>
      </c>
      <c r="E76" s="245">
        <v>500000</v>
      </c>
      <c r="F76" s="245">
        <v>500000</v>
      </c>
      <c r="G76" s="10"/>
    </row>
    <row r="77" spans="1:8" ht="42" customHeight="1">
      <c r="A77" s="242" t="s">
        <v>375</v>
      </c>
      <c r="B77" s="242" t="s">
        <v>469</v>
      </c>
      <c r="C77" s="243">
        <v>131901400</v>
      </c>
      <c r="D77" s="243">
        <v>128816700</v>
      </c>
      <c r="E77" s="243">
        <v>3084700</v>
      </c>
      <c r="F77" s="243">
        <v>500000</v>
      </c>
      <c r="G77" s="10"/>
    </row>
    <row r="78" spans="1:8" ht="39.950000000000003" customHeight="1">
      <c r="A78" s="242" t="s">
        <v>470</v>
      </c>
      <c r="B78" s="242" t="s">
        <v>59</v>
      </c>
      <c r="C78" s="243">
        <v>190702042</v>
      </c>
      <c r="D78" s="243">
        <v>189002042</v>
      </c>
      <c r="E78" s="243">
        <v>1700000</v>
      </c>
      <c r="F78" s="243">
        <v>1700000</v>
      </c>
      <c r="G78" s="10"/>
    </row>
    <row r="79" spans="1:8" ht="33.950000000000003" customHeight="1">
      <c r="A79" s="242" t="s">
        <v>471</v>
      </c>
      <c r="B79" s="242" t="s">
        <v>60</v>
      </c>
      <c r="C79" s="243">
        <v>190702042</v>
      </c>
      <c r="D79" s="243">
        <v>189002042</v>
      </c>
      <c r="E79" s="243">
        <v>1700000</v>
      </c>
      <c r="F79" s="243">
        <v>1700000</v>
      </c>
      <c r="G79" s="10"/>
    </row>
    <row r="80" spans="1:8" ht="52.5" customHeight="1">
      <c r="A80" s="242" t="s">
        <v>472</v>
      </c>
      <c r="B80" s="242" t="s">
        <v>165</v>
      </c>
      <c r="C80" s="243">
        <v>37093000</v>
      </c>
      <c r="D80" s="243">
        <v>37093000</v>
      </c>
      <c r="E80" s="243">
        <v>0</v>
      </c>
      <c r="F80" s="243">
        <v>0</v>
      </c>
      <c r="G80" s="10"/>
    </row>
    <row r="81" spans="1:8" ht="35.450000000000003" customHeight="1">
      <c r="A81" s="244" t="s">
        <v>473</v>
      </c>
      <c r="B81" s="244" t="s">
        <v>61</v>
      </c>
      <c r="C81" s="245">
        <v>37093000</v>
      </c>
      <c r="D81" s="245">
        <v>37093000</v>
      </c>
      <c r="E81" s="245">
        <v>0</v>
      </c>
      <c r="F81" s="245">
        <v>0</v>
      </c>
      <c r="G81" s="10"/>
    </row>
    <row r="82" spans="1:8" ht="53.1" customHeight="1">
      <c r="A82" s="242" t="s">
        <v>474</v>
      </c>
      <c r="B82" s="242" t="s">
        <v>475</v>
      </c>
      <c r="C82" s="243">
        <v>143519200</v>
      </c>
      <c r="D82" s="243">
        <v>143519200</v>
      </c>
      <c r="E82" s="243">
        <v>0</v>
      </c>
      <c r="F82" s="243">
        <v>0</v>
      </c>
      <c r="G82" s="10"/>
    </row>
    <row r="83" spans="1:8" ht="57.6" customHeight="1">
      <c r="A83" s="244" t="s">
        <v>476</v>
      </c>
      <c r="B83" s="244" t="s">
        <v>62</v>
      </c>
      <c r="C83" s="245">
        <v>143519200</v>
      </c>
      <c r="D83" s="245">
        <v>143519200</v>
      </c>
      <c r="E83" s="245">
        <v>0</v>
      </c>
      <c r="F83" s="245">
        <v>0</v>
      </c>
      <c r="G83" s="10"/>
    </row>
    <row r="84" spans="1:8" ht="54.6" customHeight="1">
      <c r="A84" s="242" t="s">
        <v>260</v>
      </c>
      <c r="B84" s="242" t="s">
        <v>261</v>
      </c>
      <c r="C84" s="243">
        <v>3478755</v>
      </c>
      <c r="D84" s="243">
        <v>3478755</v>
      </c>
      <c r="E84" s="243">
        <v>0</v>
      </c>
      <c r="F84" s="243">
        <v>0</v>
      </c>
      <c r="G84" s="10"/>
    </row>
    <row r="85" spans="1:8" ht="90.6" customHeight="1">
      <c r="A85" s="244" t="s">
        <v>262</v>
      </c>
      <c r="B85" s="244" t="s">
        <v>263</v>
      </c>
      <c r="C85" s="245">
        <v>3478755</v>
      </c>
      <c r="D85" s="245">
        <v>3478755</v>
      </c>
      <c r="E85" s="245">
        <v>0</v>
      </c>
      <c r="F85" s="245">
        <v>0</v>
      </c>
      <c r="G85" s="10"/>
    </row>
    <row r="86" spans="1:8" ht="47.1" customHeight="1">
      <c r="A86" s="242" t="s">
        <v>264</v>
      </c>
      <c r="B86" s="242" t="s">
        <v>265</v>
      </c>
      <c r="C86" s="243">
        <v>6611087</v>
      </c>
      <c r="D86" s="243">
        <v>4911087</v>
      </c>
      <c r="E86" s="243">
        <v>1700000</v>
      </c>
      <c r="F86" s="243">
        <v>1700000</v>
      </c>
      <c r="G86" s="10"/>
      <c r="H86" s="169">
        <f>D87+D88+D90+D89+D85</f>
        <v>8389842</v>
      </c>
    </row>
    <row r="87" spans="1:8" ht="64.5" customHeight="1">
      <c r="A87" s="244" t="s">
        <v>266</v>
      </c>
      <c r="B87" s="244" t="s">
        <v>267</v>
      </c>
      <c r="C87" s="245">
        <v>1499000</v>
      </c>
      <c r="D87" s="245">
        <v>1499000</v>
      </c>
      <c r="E87" s="245">
        <v>0</v>
      </c>
      <c r="F87" s="245">
        <v>0</v>
      </c>
      <c r="G87" s="10"/>
    </row>
    <row r="88" spans="1:8" ht="99.6" customHeight="1">
      <c r="A88" s="244" t="s">
        <v>268</v>
      </c>
      <c r="B88" s="244" t="s">
        <v>269</v>
      </c>
      <c r="C88" s="245">
        <v>844534</v>
      </c>
      <c r="D88" s="245">
        <v>844534</v>
      </c>
      <c r="E88" s="245">
        <v>0</v>
      </c>
      <c r="F88" s="245">
        <v>0</v>
      </c>
      <c r="G88" s="10"/>
    </row>
    <row r="89" spans="1:8" ht="41.45" customHeight="1">
      <c r="A89" s="244" t="s">
        <v>270</v>
      </c>
      <c r="B89" s="244" t="s">
        <v>271</v>
      </c>
      <c r="C89" s="245">
        <v>3706553</v>
      </c>
      <c r="D89" s="245">
        <v>2006553</v>
      </c>
      <c r="E89" s="245">
        <v>1700000</v>
      </c>
      <c r="F89" s="245">
        <v>1700000</v>
      </c>
      <c r="G89" s="10"/>
    </row>
    <row r="90" spans="1:8" ht="78.95" customHeight="1">
      <c r="A90" s="244" t="s">
        <v>272</v>
      </c>
      <c r="B90" s="244" t="s">
        <v>273</v>
      </c>
      <c r="C90" s="245">
        <v>561000</v>
      </c>
      <c r="D90" s="245">
        <v>561000</v>
      </c>
      <c r="E90" s="245">
        <v>0</v>
      </c>
      <c r="F90" s="245">
        <v>0</v>
      </c>
      <c r="G90" s="10"/>
    </row>
    <row r="91" spans="1:8" ht="41.45" customHeight="1">
      <c r="A91" s="242" t="s">
        <v>218</v>
      </c>
      <c r="B91" s="242" t="s">
        <v>204</v>
      </c>
      <c r="C91" s="243">
        <v>322603442</v>
      </c>
      <c r="D91" s="243">
        <v>317818742</v>
      </c>
      <c r="E91" s="243">
        <v>4784700</v>
      </c>
      <c r="F91" s="243">
        <v>2200000</v>
      </c>
      <c r="G91" s="10"/>
    </row>
    <row r="92" spans="1:8" s="115" customFormat="1" ht="18.75">
      <c r="A92" s="168"/>
      <c r="B92" s="143" t="s">
        <v>349</v>
      </c>
      <c r="C92" s="144"/>
      <c r="D92" s="144"/>
      <c r="E92" s="144" t="s">
        <v>348</v>
      </c>
      <c r="F92" s="298"/>
      <c r="G92" s="298"/>
    </row>
    <row r="94" spans="1:8">
      <c r="D94" s="38"/>
      <c r="E94" s="38"/>
      <c r="F94" s="38"/>
    </row>
  </sheetData>
  <mergeCells count="13">
    <mergeCell ref="D3:F3"/>
    <mergeCell ref="D2:F2"/>
    <mergeCell ref="A4:F4"/>
    <mergeCell ref="C8:C10"/>
    <mergeCell ref="D8:D10"/>
    <mergeCell ref="E8:F8"/>
    <mergeCell ref="E9:E10"/>
    <mergeCell ref="F9:F10"/>
    <mergeCell ref="A8:A10"/>
    <mergeCell ref="A6:B6"/>
    <mergeCell ref="B8:B10"/>
    <mergeCell ref="A7:B7"/>
    <mergeCell ref="F92:G92"/>
  </mergeCells>
  <phoneticPr fontId="29" type="noConversion"/>
  <conditionalFormatting sqref="C12:C91 D12:F79">
    <cfRule type="cellIs" dxfId="0" priority="1" stopIfTrue="1" operator="equal">
      <formula>0</formula>
    </cfRule>
  </conditionalFormatting>
  <pageMargins left="1.1811023622047245" right="0.19685039370078741" top="0.19685039370078741" bottom="0.19685039370078741" header="0" footer="0"/>
  <pageSetup paperSize="9" scale="49" fitToHeight="3" orientation="portrait" r:id="rId1"/>
  <headerFooter alignWithMargins="0"/>
  <rowBreaks count="1" manualBreakCount="1">
    <brk id="56" max="5" man="1"/>
  </rowBreaks>
  <colBreaks count="1" manualBreakCount="1">
    <brk id="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Q64"/>
  <sheetViews>
    <sheetView topLeftCell="A31" zoomScaleNormal="100" workbookViewId="0">
      <selection activeCell="B37" sqref="B37"/>
    </sheetView>
  </sheetViews>
  <sheetFormatPr defaultColWidth="10.6640625" defaultRowHeight="18.75"/>
  <cols>
    <col min="1" max="1" width="18.83203125" style="79" customWidth="1"/>
    <col min="2" max="2" width="38.33203125" style="79" customWidth="1"/>
    <col min="3" max="3" width="17.33203125" style="79" customWidth="1"/>
    <col min="4" max="4" width="16.1640625" style="79" customWidth="1"/>
    <col min="5" max="5" width="15.1640625" style="79" customWidth="1"/>
    <col min="6" max="6" width="19.6640625" style="79" hidden="1" customWidth="1"/>
    <col min="7" max="7" width="16" style="79" hidden="1" customWidth="1"/>
    <col min="8" max="8" width="19.1640625" style="79" customWidth="1"/>
    <col min="9" max="9" width="20" style="79" customWidth="1"/>
    <col min="10" max="11" width="11.5" style="79" bestFit="1" customWidth="1"/>
    <col min="12" max="16384" width="10.6640625" style="79"/>
  </cols>
  <sheetData>
    <row r="1" spans="1:43" ht="20.25">
      <c r="C1" s="7" t="s">
        <v>138</v>
      </c>
      <c r="D1" s="9"/>
      <c r="E1" s="9"/>
    </row>
    <row r="2" spans="1:43" ht="69.95" customHeight="1">
      <c r="C2" s="300" t="s">
        <v>497</v>
      </c>
      <c r="D2" s="300"/>
      <c r="E2" s="300"/>
    </row>
    <row r="3" spans="1:43" ht="9" customHeight="1">
      <c r="C3" s="21" t="s">
        <v>70</v>
      </c>
      <c r="D3" s="22"/>
      <c r="E3" s="22"/>
    </row>
    <row r="4" spans="1:43" ht="60" customHeight="1">
      <c r="C4" s="299" t="s">
        <v>360</v>
      </c>
      <c r="D4" s="299"/>
      <c r="E4" s="299"/>
    </row>
    <row r="5" spans="1:43" s="71" customFormat="1" ht="43.9" customHeight="1">
      <c r="A5" s="307" t="s">
        <v>357</v>
      </c>
      <c r="B5" s="307"/>
      <c r="C5" s="307"/>
      <c r="D5" s="307"/>
      <c r="E5" s="307"/>
      <c r="F5" s="307"/>
      <c r="G5" s="74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1:43" s="71" customFormat="1" ht="15.75" customHeight="1">
      <c r="A6" s="73"/>
      <c r="B6" s="73"/>
      <c r="C6" s="73"/>
      <c r="D6" s="73"/>
      <c r="E6" s="73"/>
      <c r="F6" s="73"/>
      <c r="G6" s="74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</row>
    <row r="7" spans="1:43" s="71" customFormat="1" ht="17.25" customHeight="1">
      <c r="A7" s="98" t="s">
        <v>137</v>
      </c>
      <c r="B7" s="96"/>
      <c r="C7" s="73"/>
      <c r="D7" s="73"/>
      <c r="E7" s="73"/>
      <c r="F7" s="73"/>
      <c r="G7" s="74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</row>
    <row r="8" spans="1:43" ht="23.25" customHeight="1">
      <c r="A8" s="99" t="s">
        <v>210</v>
      </c>
      <c r="B8" s="97"/>
      <c r="C8" s="75"/>
      <c r="D8" s="75"/>
      <c r="E8" s="76" t="s">
        <v>27</v>
      </c>
      <c r="F8" s="77"/>
      <c r="G8" s="78"/>
    </row>
    <row r="9" spans="1:43" ht="69" customHeight="1">
      <c r="A9" s="104" t="s">
        <v>139</v>
      </c>
      <c r="B9" s="104" t="s">
        <v>140</v>
      </c>
      <c r="C9" s="104" t="s">
        <v>214</v>
      </c>
      <c r="D9" s="78" t="s">
        <v>141</v>
      </c>
      <c r="E9" s="78" t="s">
        <v>25</v>
      </c>
      <c r="F9" s="77"/>
      <c r="G9" s="78"/>
    </row>
    <row r="10" spans="1:43" ht="18" customHeight="1">
      <c r="A10" s="104">
        <v>1</v>
      </c>
      <c r="B10" s="104">
        <v>2</v>
      </c>
      <c r="C10" s="104">
        <v>3</v>
      </c>
      <c r="D10" s="78">
        <v>4</v>
      </c>
      <c r="E10" s="78">
        <v>5</v>
      </c>
      <c r="F10" s="77"/>
      <c r="G10" s="78"/>
    </row>
    <row r="11" spans="1:43" ht="47.45" customHeight="1">
      <c r="A11" s="308" t="s">
        <v>293</v>
      </c>
      <c r="B11" s="109" t="s">
        <v>142</v>
      </c>
      <c r="C11" s="200">
        <f t="shared" ref="C11:C17" si="0">D11+E11</f>
        <v>187394</v>
      </c>
      <c r="D11" s="200">
        <v>187394</v>
      </c>
      <c r="E11" s="200"/>
      <c r="F11" s="80"/>
      <c r="G11" s="80"/>
    </row>
    <row r="12" spans="1:43" s="87" customFormat="1" ht="31.9" customHeight="1">
      <c r="A12" s="308"/>
      <c r="B12" s="105" t="s">
        <v>143</v>
      </c>
      <c r="C12" s="200">
        <f t="shared" si="0"/>
        <v>68359</v>
      </c>
      <c r="D12" s="201">
        <v>68359</v>
      </c>
      <c r="E12" s="200"/>
      <c r="F12" s="84" t="e">
        <f>SUM(#REF!)</f>
        <v>#REF!</v>
      </c>
      <c r="G12" s="85" t="e">
        <f>SUM(#REF!)</f>
        <v>#REF!</v>
      </c>
      <c r="H12" s="82"/>
      <c r="I12" s="82"/>
      <c r="J12" s="86"/>
    </row>
    <row r="13" spans="1:43" s="87" customFormat="1" ht="31.9" customHeight="1">
      <c r="A13" s="309"/>
      <c r="B13" s="105" t="s">
        <v>478</v>
      </c>
      <c r="C13" s="200">
        <f t="shared" si="0"/>
        <v>165000</v>
      </c>
      <c r="D13" s="201">
        <v>165000</v>
      </c>
      <c r="E13" s="200"/>
      <c r="F13" s="88"/>
      <c r="G13" s="88"/>
      <c r="H13" s="82"/>
      <c r="I13" s="82"/>
      <c r="J13" s="86"/>
    </row>
    <row r="14" spans="1:43" s="87" customFormat="1" ht="31.9" customHeight="1">
      <c r="A14" s="309"/>
      <c r="B14" s="105" t="s">
        <v>479</v>
      </c>
      <c r="C14" s="200">
        <f t="shared" si="0"/>
        <v>15000</v>
      </c>
      <c r="D14" s="201">
        <v>15000</v>
      </c>
      <c r="E14" s="200"/>
      <c r="F14" s="88"/>
      <c r="G14" s="88"/>
      <c r="H14" s="82"/>
      <c r="I14" s="82"/>
      <c r="J14" s="86"/>
    </row>
    <row r="15" spans="1:43" s="87" customFormat="1" ht="78.75">
      <c r="A15" s="309"/>
      <c r="B15" s="105" t="s">
        <v>342</v>
      </c>
      <c r="C15" s="200">
        <f t="shared" si="0"/>
        <v>120000</v>
      </c>
      <c r="D15" s="201">
        <v>120000</v>
      </c>
      <c r="E15" s="200"/>
      <c r="F15" s="88"/>
      <c r="G15" s="88"/>
      <c r="H15" s="82"/>
      <c r="I15" s="82"/>
      <c r="J15" s="86"/>
    </row>
    <row r="16" spans="1:43" s="87" customFormat="1" ht="41.45" customHeight="1">
      <c r="A16" s="310"/>
      <c r="B16" s="103" t="s">
        <v>144</v>
      </c>
      <c r="C16" s="202">
        <f t="shared" si="0"/>
        <v>555753</v>
      </c>
      <c r="D16" s="203">
        <f>SUM(D11:D15)</f>
        <v>555753</v>
      </c>
      <c r="E16" s="203">
        <f>SUM(E11:E12)</f>
        <v>0</v>
      </c>
      <c r="F16" s="88"/>
      <c r="G16" s="88"/>
      <c r="H16" s="82"/>
      <c r="I16" s="82"/>
      <c r="J16" s="86"/>
    </row>
    <row r="17" spans="1:10" s="87" customFormat="1" ht="76.5" customHeight="1">
      <c r="A17" s="313" t="s">
        <v>145</v>
      </c>
      <c r="B17" s="105" t="s">
        <v>285</v>
      </c>
      <c r="C17" s="200">
        <f t="shared" si="0"/>
        <v>850800</v>
      </c>
      <c r="D17" s="205">
        <v>850800</v>
      </c>
      <c r="E17" s="206"/>
      <c r="F17" s="88"/>
      <c r="G17" s="88"/>
      <c r="H17" s="82"/>
      <c r="I17" s="82"/>
      <c r="J17" s="86"/>
    </row>
    <row r="18" spans="1:10" s="87" customFormat="1" ht="84.95" customHeight="1">
      <c r="A18" s="314"/>
      <c r="B18" s="105" t="s">
        <v>361</v>
      </c>
      <c r="C18" s="220">
        <v>500000</v>
      </c>
      <c r="D18" s="220"/>
      <c r="E18" s="221">
        <v>500000</v>
      </c>
      <c r="F18" s="88"/>
      <c r="G18" s="88"/>
      <c r="H18" s="82"/>
      <c r="I18" s="82"/>
      <c r="J18" s="86"/>
    </row>
    <row r="19" spans="1:10" s="87" customFormat="1" ht="89.1" customHeight="1">
      <c r="A19" s="314"/>
      <c r="B19" s="226" t="s">
        <v>362</v>
      </c>
      <c r="C19" s="222">
        <v>200000</v>
      </c>
      <c r="D19" s="222"/>
      <c r="E19" s="222">
        <v>200000</v>
      </c>
      <c r="F19" s="88"/>
      <c r="G19" s="88"/>
      <c r="H19" s="82"/>
      <c r="I19" s="82"/>
      <c r="J19" s="86"/>
    </row>
    <row r="20" spans="1:10" s="87" customFormat="1" ht="62.45" customHeight="1">
      <c r="A20" s="314"/>
      <c r="B20" s="226" t="s">
        <v>363</v>
      </c>
      <c r="C20" s="222">
        <v>500000</v>
      </c>
      <c r="D20" s="222"/>
      <c r="E20" s="222">
        <v>500000</v>
      </c>
      <c r="F20" s="88"/>
      <c r="G20" s="88"/>
      <c r="H20" s="82"/>
      <c r="I20" s="82"/>
      <c r="J20" s="86"/>
    </row>
    <row r="21" spans="1:10" s="87" customFormat="1" ht="59.1" customHeight="1">
      <c r="A21" s="314"/>
      <c r="B21" s="105" t="s">
        <v>364</v>
      </c>
      <c r="C21" s="221">
        <v>25000</v>
      </c>
      <c r="D21" s="223"/>
      <c r="E21" s="221">
        <v>25000</v>
      </c>
      <c r="F21" s="88"/>
      <c r="G21" s="88"/>
      <c r="H21" s="82"/>
      <c r="I21" s="82"/>
      <c r="J21" s="86"/>
    </row>
    <row r="22" spans="1:10" s="87" customFormat="1" ht="59.45" customHeight="1">
      <c r="A22" s="314"/>
      <c r="B22" s="105" t="s">
        <v>365</v>
      </c>
      <c r="C22" s="224">
        <v>60000</v>
      </c>
      <c r="D22" s="223"/>
      <c r="E22" s="221">
        <v>60000</v>
      </c>
      <c r="F22" s="88"/>
      <c r="G22" s="88"/>
      <c r="H22" s="82"/>
      <c r="I22" s="82"/>
      <c r="J22" s="86"/>
    </row>
    <row r="23" spans="1:10" s="87" customFormat="1" ht="57.6" customHeight="1">
      <c r="A23" s="314"/>
      <c r="B23" s="105" t="s">
        <v>366</v>
      </c>
      <c r="C23" s="224">
        <v>60000</v>
      </c>
      <c r="D23" s="223"/>
      <c r="E23" s="221">
        <v>60000</v>
      </c>
      <c r="F23" s="88"/>
      <c r="G23" s="88"/>
      <c r="H23" s="82"/>
      <c r="I23" s="82"/>
      <c r="J23" s="86"/>
    </row>
    <row r="24" spans="1:10" s="87" customFormat="1" ht="61.5" customHeight="1">
      <c r="A24" s="314"/>
      <c r="B24" s="105" t="s">
        <v>367</v>
      </c>
      <c r="C24" s="224">
        <v>60000</v>
      </c>
      <c r="D24" s="223"/>
      <c r="E24" s="221">
        <v>60000</v>
      </c>
      <c r="F24" s="88"/>
      <c r="G24" s="88"/>
      <c r="H24" s="82"/>
      <c r="I24" s="82">
        <f>E21+E22+E23+E24+E25+E26+E27+E28+E29+E30</f>
        <v>500000</v>
      </c>
      <c r="J24" s="86"/>
    </row>
    <row r="25" spans="1:10" s="87" customFormat="1" ht="57.95" customHeight="1">
      <c r="A25" s="314"/>
      <c r="B25" s="105" t="s">
        <v>368</v>
      </c>
      <c r="C25" s="224">
        <v>35000</v>
      </c>
      <c r="D25" s="223"/>
      <c r="E25" s="221">
        <v>35000</v>
      </c>
      <c r="F25" s="88"/>
      <c r="G25" s="88"/>
      <c r="H25" s="82"/>
      <c r="I25" s="82"/>
      <c r="J25" s="86"/>
    </row>
    <row r="26" spans="1:10" s="87" customFormat="1" ht="64.5" customHeight="1">
      <c r="A26" s="314"/>
      <c r="B26" s="105" t="s">
        <v>369</v>
      </c>
      <c r="C26" s="220">
        <v>30000</v>
      </c>
      <c r="D26" s="223"/>
      <c r="E26" s="221">
        <v>30000</v>
      </c>
      <c r="F26" s="88"/>
      <c r="G26" s="88"/>
      <c r="H26" s="82"/>
      <c r="I26" s="82"/>
      <c r="J26" s="86"/>
    </row>
    <row r="27" spans="1:10" s="87" customFormat="1" ht="62.1" customHeight="1">
      <c r="A27" s="314"/>
      <c r="B27" s="105" t="s">
        <v>370</v>
      </c>
      <c r="C27" s="220">
        <v>60000</v>
      </c>
      <c r="D27" s="223"/>
      <c r="E27" s="221">
        <v>60000</v>
      </c>
      <c r="F27" s="88"/>
      <c r="G27" s="88"/>
      <c r="H27" s="82"/>
      <c r="I27" s="82"/>
      <c r="J27" s="86"/>
    </row>
    <row r="28" spans="1:10" s="87" customFormat="1" ht="55.5" customHeight="1">
      <c r="A28" s="314"/>
      <c r="B28" s="105" t="s">
        <v>371</v>
      </c>
      <c r="C28" s="220">
        <v>50000</v>
      </c>
      <c r="D28" s="223"/>
      <c r="E28" s="221">
        <v>50000</v>
      </c>
      <c r="F28" s="88"/>
      <c r="G28" s="88"/>
      <c r="H28" s="82"/>
      <c r="I28" s="82"/>
      <c r="J28" s="86"/>
    </row>
    <row r="29" spans="1:10" s="87" customFormat="1" ht="57" customHeight="1">
      <c r="A29" s="314"/>
      <c r="B29" s="105" t="s">
        <v>372</v>
      </c>
      <c r="C29" s="220">
        <v>60000</v>
      </c>
      <c r="D29" s="223"/>
      <c r="E29" s="221">
        <v>60000</v>
      </c>
      <c r="F29" s="88"/>
      <c r="G29" s="88"/>
      <c r="H29" s="82"/>
      <c r="I29" s="82"/>
      <c r="J29" s="86"/>
    </row>
    <row r="30" spans="1:10" s="87" customFormat="1" ht="56.45" customHeight="1">
      <c r="A30" s="314"/>
      <c r="B30" s="105" t="s">
        <v>373</v>
      </c>
      <c r="C30" s="220">
        <v>60000</v>
      </c>
      <c r="D30" s="223"/>
      <c r="E30" s="221">
        <v>60000</v>
      </c>
      <c r="F30" s="88"/>
      <c r="G30" s="88"/>
      <c r="H30" s="82"/>
      <c r="I30" s="82"/>
      <c r="J30" s="86"/>
    </row>
    <row r="31" spans="1:10" s="87" customFormat="1" ht="48" customHeight="1">
      <c r="A31" s="314"/>
      <c r="B31" s="105" t="s">
        <v>374</v>
      </c>
      <c r="C31" s="225">
        <v>500000</v>
      </c>
      <c r="D31" s="220">
        <v>500000</v>
      </c>
      <c r="E31" s="221"/>
      <c r="F31" s="88"/>
      <c r="G31" s="88"/>
      <c r="H31" s="82"/>
      <c r="I31" s="82"/>
      <c r="J31" s="86"/>
    </row>
    <row r="32" spans="1:10" s="87" customFormat="1" ht="28.9" customHeight="1">
      <c r="A32" s="315"/>
      <c r="B32" s="103" t="s">
        <v>144</v>
      </c>
      <c r="C32" s="204">
        <f>D32+E32</f>
        <v>3050800</v>
      </c>
      <c r="D32" s="207">
        <f>SUM(D17,D31)</f>
        <v>1350800</v>
      </c>
      <c r="E32" s="207">
        <f>E17+E18+E19+E20+E21+E22+E23+E24+E25+E26+E27+E28+E29+E30+E31</f>
        <v>1700000</v>
      </c>
      <c r="F32" s="88"/>
      <c r="G32" s="88"/>
      <c r="H32" s="82"/>
      <c r="I32" s="82"/>
      <c r="J32" s="86"/>
    </row>
    <row r="33" spans="1:10" s="87" customFormat="1" ht="45.95" customHeight="1">
      <c r="A33" s="313" t="s">
        <v>493</v>
      </c>
      <c r="B33" s="273" t="s">
        <v>494</v>
      </c>
      <c r="C33" s="200">
        <v>81967</v>
      </c>
      <c r="D33" s="206">
        <v>81967</v>
      </c>
      <c r="E33" s="206"/>
      <c r="F33" s="88"/>
      <c r="G33" s="88"/>
      <c r="H33" s="82"/>
      <c r="I33" s="82"/>
      <c r="J33" s="86"/>
    </row>
    <row r="34" spans="1:10" s="87" customFormat="1" ht="47.45" customHeight="1">
      <c r="A34" s="314"/>
      <c r="B34" s="273" t="s">
        <v>495</v>
      </c>
      <c r="C34" s="200">
        <v>18033</v>
      </c>
      <c r="D34" s="206">
        <v>18033</v>
      </c>
      <c r="E34" s="206"/>
      <c r="F34" s="88"/>
      <c r="G34" s="88"/>
      <c r="H34" s="82"/>
      <c r="I34" s="82"/>
      <c r="J34" s="86"/>
    </row>
    <row r="35" spans="1:10" s="87" customFormat="1" ht="28.9" customHeight="1">
      <c r="A35" s="315"/>
      <c r="B35" s="103" t="s">
        <v>144</v>
      </c>
      <c r="C35" s="204">
        <f>C33+C34</f>
        <v>100000</v>
      </c>
      <c r="D35" s="204">
        <f>D33+D34</f>
        <v>100000</v>
      </c>
      <c r="E35" s="204">
        <f>E33+E34</f>
        <v>0</v>
      </c>
      <c r="F35" s="88"/>
      <c r="G35" s="88"/>
      <c r="H35" s="82"/>
      <c r="I35" s="82"/>
      <c r="J35" s="86"/>
    </row>
    <row r="36" spans="1:10" s="87" customFormat="1" ht="24" customHeight="1">
      <c r="A36" s="249"/>
      <c r="B36" s="249" t="s">
        <v>146</v>
      </c>
      <c r="C36" s="204">
        <f>D36+E36</f>
        <v>3706553</v>
      </c>
      <c r="D36" s="204">
        <f>D16+D32+D35</f>
        <v>2006553</v>
      </c>
      <c r="E36" s="204">
        <f>E16+E32+E35</f>
        <v>1700000</v>
      </c>
      <c r="F36" s="102">
        <f>F32+F16</f>
        <v>0</v>
      </c>
      <c r="G36" s="102">
        <f>G32+G16</f>
        <v>0</v>
      </c>
      <c r="H36" s="82"/>
      <c r="I36" s="82"/>
      <c r="J36" s="86"/>
    </row>
    <row r="37" spans="1:10" s="87" customFormat="1" ht="24" customHeight="1">
      <c r="A37" s="248"/>
      <c r="B37" s="248"/>
      <c r="C37" s="246"/>
      <c r="D37" s="246"/>
      <c r="E37" s="246"/>
      <c r="F37" s="247"/>
      <c r="G37" s="247"/>
      <c r="H37" s="82"/>
      <c r="I37" s="82"/>
      <c r="J37" s="86"/>
    </row>
    <row r="38" spans="1:10" s="87" customFormat="1" ht="40.15" customHeight="1">
      <c r="A38" s="316" t="s">
        <v>349</v>
      </c>
      <c r="B38" s="317"/>
      <c r="C38" s="142"/>
      <c r="D38" s="311" t="s">
        <v>348</v>
      </c>
      <c r="E38" s="312"/>
      <c r="F38" s="88"/>
      <c r="G38" s="88"/>
      <c r="H38" s="82"/>
      <c r="I38" s="82"/>
      <c r="J38" s="86"/>
    </row>
    <row r="39" spans="1:10">
      <c r="E39" s="89"/>
      <c r="F39" s="81"/>
      <c r="G39" s="81"/>
      <c r="H39" s="82"/>
      <c r="I39" s="82"/>
      <c r="J39" s="83"/>
    </row>
    <row r="40" spans="1:10">
      <c r="A40" s="90"/>
      <c r="C40" s="89"/>
      <c r="D40" s="89"/>
      <c r="E40" s="89"/>
      <c r="F40" s="81"/>
      <c r="G40" s="81"/>
      <c r="H40" s="82"/>
      <c r="I40" s="82"/>
      <c r="J40" s="83"/>
    </row>
    <row r="41" spans="1:10" s="87" customFormat="1">
      <c r="B41" s="79"/>
      <c r="C41" s="89"/>
      <c r="D41" s="89"/>
      <c r="E41" s="89"/>
      <c r="F41" s="91"/>
      <c r="G41" s="91"/>
      <c r="H41" s="82"/>
      <c r="I41" s="82"/>
      <c r="J41" s="86"/>
    </row>
    <row r="42" spans="1:10">
      <c r="C42" s="89"/>
      <c r="D42" s="89"/>
      <c r="E42" s="89"/>
      <c r="H42" s="83"/>
      <c r="I42" s="82"/>
      <c r="J42" s="83"/>
    </row>
    <row r="43" spans="1:10">
      <c r="B43" s="92"/>
      <c r="C43" s="93"/>
      <c r="D43" s="93"/>
      <c r="E43" s="93"/>
      <c r="H43" s="83"/>
      <c r="I43" s="82"/>
      <c r="J43" s="83"/>
    </row>
    <row r="44" spans="1:10">
      <c r="C44" s="89"/>
      <c r="D44" s="89"/>
      <c r="E44" s="89"/>
      <c r="H44" s="83"/>
      <c r="I44" s="82"/>
      <c r="J44" s="83"/>
    </row>
    <row r="45" spans="1:10">
      <c r="A45" s="92"/>
      <c r="C45" s="89"/>
      <c r="D45" s="89"/>
      <c r="E45" s="89"/>
      <c r="F45" s="71"/>
      <c r="H45" s="83"/>
      <c r="I45" s="82"/>
      <c r="J45" s="83"/>
    </row>
    <row r="46" spans="1:10">
      <c r="C46" s="89"/>
      <c r="D46" s="89"/>
      <c r="E46" s="89"/>
      <c r="H46" s="83"/>
      <c r="I46" s="82"/>
      <c r="J46" s="83"/>
    </row>
    <row r="47" spans="1:10">
      <c r="C47" s="89"/>
      <c r="D47" s="89"/>
      <c r="E47" s="89"/>
      <c r="H47" s="83"/>
      <c r="I47" s="82"/>
      <c r="J47" s="83"/>
    </row>
    <row r="48" spans="1:10">
      <c r="C48" s="89"/>
      <c r="D48" s="89"/>
      <c r="E48" s="89"/>
      <c r="H48" s="83"/>
      <c r="I48" s="82"/>
      <c r="J48" s="83"/>
    </row>
    <row r="49" spans="1:10">
      <c r="C49" s="89"/>
      <c r="D49" s="89"/>
      <c r="E49" s="89"/>
      <c r="H49" s="83"/>
      <c r="I49" s="82"/>
      <c r="J49" s="83"/>
    </row>
    <row r="50" spans="1:10" s="92" customFormat="1">
      <c r="A50" s="79"/>
      <c r="B50" s="79"/>
      <c r="C50" s="89"/>
      <c r="D50" s="89"/>
      <c r="E50" s="89"/>
    </row>
    <row r="51" spans="1:10">
      <c r="C51" s="89"/>
      <c r="D51" s="89"/>
      <c r="E51" s="89"/>
    </row>
    <row r="52" spans="1:10">
      <c r="C52" s="89"/>
      <c r="D52" s="89"/>
      <c r="E52" s="89"/>
    </row>
    <row r="53" spans="1:10">
      <c r="C53" s="89"/>
      <c r="D53" s="89"/>
      <c r="E53" s="89"/>
    </row>
    <row r="54" spans="1:10">
      <c r="C54" s="89"/>
      <c r="D54" s="89"/>
      <c r="E54" s="89"/>
    </row>
    <row r="55" spans="1:10">
      <c r="C55" s="89"/>
      <c r="D55" s="89"/>
      <c r="E55" s="89"/>
    </row>
    <row r="56" spans="1:10">
      <c r="C56" s="89"/>
      <c r="D56" s="89"/>
      <c r="E56" s="89"/>
    </row>
    <row r="57" spans="1:10">
      <c r="B57" s="94"/>
      <c r="C57" s="95"/>
      <c r="D57" s="95"/>
      <c r="E57" s="95"/>
    </row>
    <row r="59" spans="1:10">
      <c r="A59" s="94"/>
    </row>
    <row r="64" spans="1:10" s="94" customFormat="1">
      <c r="A64" s="79"/>
      <c r="B64" s="79"/>
      <c r="C64" s="79"/>
      <c r="D64" s="79"/>
      <c r="E64" s="79"/>
      <c r="F64" s="79"/>
      <c r="G64" s="79"/>
    </row>
  </sheetData>
  <mergeCells count="8">
    <mergeCell ref="C2:E2"/>
    <mergeCell ref="A5:F5"/>
    <mergeCell ref="A11:A16"/>
    <mergeCell ref="D38:E38"/>
    <mergeCell ref="C4:E4"/>
    <mergeCell ref="A17:A32"/>
    <mergeCell ref="A38:B38"/>
    <mergeCell ref="A33:A35"/>
  </mergeCells>
  <phoneticPr fontId="37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41"/>
  <sheetViews>
    <sheetView view="pageBreakPreview" topLeftCell="A4" zoomScaleNormal="100" zoomScaleSheetLayoutView="100" workbookViewId="0">
      <selection activeCell="F35" sqref="F35"/>
    </sheetView>
  </sheetViews>
  <sheetFormatPr defaultRowHeight="12.75"/>
  <cols>
    <col min="1" max="1" width="10.5" bestFit="1" customWidth="1"/>
    <col min="2" max="2" width="79.83203125" customWidth="1"/>
    <col min="3" max="3" width="15.5" customWidth="1"/>
    <col min="4" max="6" width="16.1640625" bestFit="1" customWidth="1"/>
  </cols>
  <sheetData>
    <row r="1" spans="1:6">
      <c r="D1" t="s">
        <v>211</v>
      </c>
    </row>
    <row r="2" spans="1:6" ht="64.5" customHeight="1">
      <c r="B2" s="79"/>
      <c r="D2" s="300" t="s">
        <v>497</v>
      </c>
      <c r="E2" s="300"/>
      <c r="F2" s="300"/>
    </row>
    <row r="3" spans="1:6" ht="56.25" customHeight="1">
      <c r="D3" s="299" t="s">
        <v>354</v>
      </c>
      <c r="E3" s="299"/>
      <c r="F3" s="299"/>
    </row>
    <row r="4" spans="1:6" ht="18.75">
      <c r="A4" s="318" t="s">
        <v>358</v>
      </c>
      <c r="B4" s="318"/>
      <c r="C4" s="318"/>
      <c r="D4" s="318"/>
      <c r="E4" s="318"/>
      <c r="F4" s="318"/>
    </row>
    <row r="5" spans="1:6" ht="20.25">
      <c r="A5" s="67"/>
      <c r="B5" s="68" t="s">
        <v>137</v>
      </c>
      <c r="C5" s="41"/>
      <c r="D5" s="41"/>
      <c r="E5" s="41"/>
      <c r="F5" s="41"/>
    </row>
    <row r="6" spans="1:6" ht="18.75">
      <c r="A6" s="319" t="s">
        <v>173</v>
      </c>
      <c r="B6" s="319"/>
      <c r="C6" s="41"/>
      <c r="D6" s="41"/>
      <c r="E6" s="41"/>
      <c r="F6" s="41"/>
    </row>
    <row r="7" spans="1:6" ht="18.75">
      <c r="A7" s="14"/>
      <c r="B7" s="14"/>
      <c r="C7" s="14"/>
      <c r="D7" s="14"/>
      <c r="E7" s="14"/>
      <c r="F7" s="14" t="s">
        <v>212</v>
      </c>
    </row>
    <row r="8" spans="1:6" ht="31.5">
      <c r="A8" s="28" t="s">
        <v>221</v>
      </c>
      <c r="B8" s="28" t="s">
        <v>213</v>
      </c>
      <c r="C8" s="28" t="s">
        <v>214</v>
      </c>
      <c r="D8" s="29" t="s">
        <v>224</v>
      </c>
      <c r="E8" s="28" t="s">
        <v>225</v>
      </c>
      <c r="F8" s="28"/>
    </row>
    <row r="9" spans="1:6" ht="47.25">
      <c r="A9" s="28"/>
      <c r="B9" s="28"/>
      <c r="C9" s="28"/>
      <c r="D9" s="28"/>
      <c r="E9" s="28" t="s">
        <v>215</v>
      </c>
      <c r="F9" s="29" t="s">
        <v>216</v>
      </c>
    </row>
    <row r="10" spans="1:6" ht="15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</row>
    <row r="11" spans="1:6" ht="33.6" customHeight="1">
      <c r="A11" s="30" t="s">
        <v>217</v>
      </c>
      <c r="B11" s="30"/>
      <c r="C11" s="108"/>
      <c r="D11" s="108"/>
      <c r="E11" s="108"/>
      <c r="F11" s="108"/>
    </row>
    <row r="12" spans="1:6" ht="15.75">
      <c r="A12" s="101">
        <v>200000</v>
      </c>
      <c r="B12" s="101" t="s">
        <v>4</v>
      </c>
      <c r="C12" s="208">
        <f>C16</f>
        <v>6976001.9999999991</v>
      </c>
      <c r="D12" s="208">
        <f>D16</f>
        <v>1173838.9999999991</v>
      </c>
      <c r="E12" s="208">
        <f>E16</f>
        <v>5802163</v>
      </c>
      <c r="F12" s="208">
        <f>F16</f>
        <v>5702163</v>
      </c>
    </row>
    <row r="13" spans="1:6" ht="31.5">
      <c r="A13" s="147">
        <v>206000</v>
      </c>
      <c r="B13" s="148" t="s">
        <v>241</v>
      </c>
      <c r="C13" s="208">
        <v>0</v>
      </c>
      <c r="D13" s="208"/>
      <c r="E13" s="208">
        <v>0</v>
      </c>
      <c r="F13" s="208">
        <v>0</v>
      </c>
    </row>
    <row r="14" spans="1:6" ht="15.75">
      <c r="A14" s="274">
        <v>206110</v>
      </c>
      <c r="B14" s="275" t="s">
        <v>242</v>
      </c>
      <c r="C14" s="208">
        <f>D14+E14</f>
        <v>5100000</v>
      </c>
      <c r="D14" s="208">
        <v>5000000</v>
      </c>
      <c r="E14" s="208">
        <v>100000</v>
      </c>
      <c r="F14" s="208">
        <v>100000</v>
      </c>
    </row>
    <row r="15" spans="1:6" ht="15.75">
      <c r="A15" s="274">
        <v>206210</v>
      </c>
      <c r="B15" s="275" t="s">
        <v>243</v>
      </c>
      <c r="C15" s="208">
        <f>D15+E15</f>
        <v>-5100000</v>
      </c>
      <c r="D15" s="208">
        <v>-5000000</v>
      </c>
      <c r="E15" s="208">
        <v>-100000</v>
      </c>
      <c r="F15" s="208">
        <v>-100000</v>
      </c>
    </row>
    <row r="16" spans="1:6" ht="29.25" customHeight="1">
      <c r="A16" s="108">
        <v>208000</v>
      </c>
      <c r="B16" s="108" t="s">
        <v>5</v>
      </c>
      <c r="C16" s="209">
        <f>D16+E16</f>
        <v>6976001.9999999991</v>
      </c>
      <c r="D16" s="208">
        <f>D17-D18+D19</f>
        <v>1173838.9999999991</v>
      </c>
      <c r="E16" s="208">
        <f>E17-E18+E19</f>
        <v>5802163</v>
      </c>
      <c r="F16" s="208">
        <f>F17-F18+F19</f>
        <v>5702163</v>
      </c>
    </row>
    <row r="17" spans="1:6" ht="29.25" customHeight="1">
      <c r="A17" s="101">
        <v>208100</v>
      </c>
      <c r="B17" s="149" t="s">
        <v>522</v>
      </c>
      <c r="C17" s="209">
        <f>D17+E17</f>
        <v>15012333.629999999</v>
      </c>
      <c r="D17" s="208">
        <v>14401102.869999999</v>
      </c>
      <c r="E17" s="208">
        <v>611230.76</v>
      </c>
      <c r="F17" s="208">
        <v>355605.29</v>
      </c>
    </row>
    <row r="18" spans="1:6" ht="29.25" customHeight="1">
      <c r="A18" s="101">
        <v>208200</v>
      </c>
      <c r="B18" s="149" t="s">
        <v>523</v>
      </c>
      <c r="C18" s="209">
        <f>D18+E18</f>
        <v>8036331.6299999999</v>
      </c>
      <c r="D18" s="208">
        <v>7595100.8700000001</v>
      </c>
      <c r="E18" s="208">
        <v>441230.76</v>
      </c>
      <c r="F18" s="208">
        <v>285605.28999999998</v>
      </c>
    </row>
    <row r="19" spans="1:6" ht="38.450000000000003" customHeight="1">
      <c r="A19" s="101">
        <v>208400</v>
      </c>
      <c r="B19" s="149" t="s">
        <v>6</v>
      </c>
      <c r="C19" s="208">
        <v>0</v>
      </c>
      <c r="D19" s="208">
        <v>-5632163</v>
      </c>
      <c r="E19" s="208">
        <v>5632163</v>
      </c>
      <c r="F19" s="208">
        <v>5632163</v>
      </c>
    </row>
    <row r="20" spans="1:6" ht="21.75" customHeight="1">
      <c r="A20" s="108">
        <v>300000</v>
      </c>
      <c r="B20" s="108" t="s">
        <v>232</v>
      </c>
      <c r="C20" s="209">
        <f>C22+C23</f>
        <v>-3602826</v>
      </c>
      <c r="D20" s="209">
        <f>D22+D23</f>
        <v>0</v>
      </c>
      <c r="E20" s="209">
        <f>E22+E23</f>
        <v>-3602826</v>
      </c>
      <c r="F20" s="209">
        <f>F22+F23</f>
        <v>-3602826</v>
      </c>
    </row>
    <row r="21" spans="1:6" ht="21.75" customHeight="1">
      <c r="A21" s="150">
        <v>301000</v>
      </c>
      <c r="B21" s="108" t="s">
        <v>233</v>
      </c>
      <c r="C21" s="209">
        <f>C22+C23</f>
        <v>-3602826</v>
      </c>
      <c r="D21" s="209"/>
      <c r="E21" s="209">
        <f>E22+E23</f>
        <v>-3602826</v>
      </c>
      <c r="F21" s="209">
        <f>F22+F23</f>
        <v>-3602826</v>
      </c>
    </row>
    <row r="22" spans="1:6" ht="19.899999999999999" hidden="1" customHeight="1">
      <c r="A22" s="108">
        <v>301100</v>
      </c>
      <c r="B22" s="108" t="s">
        <v>234</v>
      </c>
      <c r="C22" s="209"/>
      <c r="D22" s="209"/>
      <c r="E22" s="209"/>
      <c r="F22" s="209"/>
    </row>
    <row r="23" spans="1:6" ht="19.149999999999999" customHeight="1">
      <c r="A23" s="108">
        <v>301200</v>
      </c>
      <c r="B23" s="151" t="s">
        <v>235</v>
      </c>
      <c r="C23" s="209">
        <v>-3602826</v>
      </c>
      <c r="D23" s="209"/>
      <c r="E23" s="209">
        <v>-3602826</v>
      </c>
      <c r="F23" s="209">
        <v>-3602826</v>
      </c>
    </row>
    <row r="24" spans="1:6" ht="15.75">
      <c r="A24" s="101" t="s">
        <v>218</v>
      </c>
      <c r="B24" s="101" t="s">
        <v>219</v>
      </c>
      <c r="C24" s="208">
        <f>C16+C20</f>
        <v>3373175.9999999991</v>
      </c>
      <c r="D24" s="208">
        <f>D16+D20</f>
        <v>1173838.9999999991</v>
      </c>
      <c r="E24" s="208">
        <f>E16+E20</f>
        <v>2199337</v>
      </c>
      <c r="F24" s="208">
        <f>F16+F20</f>
        <v>2099337</v>
      </c>
    </row>
    <row r="25" spans="1:6" ht="15.75">
      <c r="A25" s="101" t="s">
        <v>220</v>
      </c>
      <c r="B25" s="101"/>
      <c r="C25" s="208"/>
      <c r="D25" s="208"/>
      <c r="E25" s="208"/>
      <c r="F25" s="208"/>
    </row>
    <row r="26" spans="1:6" ht="21.75" customHeight="1">
      <c r="A26" s="108">
        <v>400000</v>
      </c>
      <c r="B26" s="108" t="s">
        <v>236</v>
      </c>
      <c r="C26" s="209">
        <f>C27</f>
        <v>-3602826</v>
      </c>
      <c r="D26" s="209">
        <f>D27</f>
        <v>0</v>
      </c>
      <c r="E26" s="209">
        <f>E27</f>
        <v>-3602826</v>
      </c>
      <c r="F26" s="209">
        <f>F27</f>
        <v>-3602826</v>
      </c>
    </row>
    <row r="27" spans="1:6" ht="15.75">
      <c r="A27" s="108">
        <v>402000</v>
      </c>
      <c r="B27" s="108" t="s">
        <v>238</v>
      </c>
      <c r="C27" s="209">
        <v>-3602826</v>
      </c>
      <c r="D27" s="209"/>
      <c r="E27" s="209">
        <v>-3602826</v>
      </c>
      <c r="F27" s="209">
        <v>-3602826</v>
      </c>
    </row>
    <row r="28" spans="1:6" ht="15.75">
      <c r="A28" s="101">
        <v>402200</v>
      </c>
      <c r="B28" s="101" t="s">
        <v>239</v>
      </c>
      <c r="C28" s="209">
        <v>-3602826</v>
      </c>
      <c r="D28" s="209"/>
      <c r="E28" s="209">
        <v>-3602826</v>
      </c>
      <c r="F28" s="209">
        <v>-3602826</v>
      </c>
    </row>
    <row r="29" spans="1:6" ht="15.75">
      <c r="A29" s="101">
        <v>402201</v>
      </c>
      <c r="B29" s="101" t="s">
        <v>237</v>
      </c>
      <c r="C29" s="209">
        <v>-3602826</v>
      </c>
      <c r="D29" s="209"/>
      <c r="E29" s="209">
        <v>-3602826</v>
      </c>
      <c r="F29" s="209">
        <v>-3602826</v>
      </c>
    </row>
    <row r="30" spans="1:6" ht="24.6" customHeight="1">
      <c r="A30" s="101">
        <v>600000</v>
      </c>
      <c r="B30" s="101" t="s">
        <v>222</v>
      </c>
      <c r="C30" s="208">
        <f>C16</f>
        <v>6976001.9999999991</v>
      </c>
      <c r="D30" s="208">
        <f>D16</f>
        <v>1173838.9999999991</v>
      </c>
      <c r="E30" s="208">
        <f>E16</f>
        <v>5802163</v>
      </c>
      <c r="F30" s="208">
        <f>F16</f>
        <v>5702163</v>
      </c>
    </row>
    <row r="31" spans="1:6" ht="40.9" customHeight="1">
      <c r="A31" s="147">
        <v>601000</v>
      </c>
      <c r="B31" s="148" t="s">
        <v>241</v>
      </c>
      <c r="C31" s="208">
        <v>0</v>
      </c>
      <c r="D31" s="208"/>
      <c r="E31" s="208">
        <v>0</v>
      </c>
      <c r="F31" s="208">
        <v>0</v>
      </c>
    </row>
    <row r="32" spans="1:6" ht="24.6" customHeight="1">
      <c r="A32" s="274">
        <v>601110</v>
      </c>
      <c r="B32" s="275" t="s">
        <v>242</v>
      </c>
      <c r="C32" s="208">
        <f>D32+E32</f>
        <v>5100000</v>
      </c>
      <c r="D32" s="208">
        <v>5000000</v>
      </c>
      <c r="E32" s="208">
        <v>100000</v>
      </c>
      <c r="F32" s="208">
        <v>100000</v>
      </c>
    </row>
    <row r="33" spans="1:6" ht="19.899999999999999" customHeight="1">
      <c r="A33" s="274">
        <v>601210</v>
      </c>
      <c r="B33" s="275" t="s">
        <v>243</v>
      </c>
      <c r="C33" s="208">
        <f>D33+E33</f>
        <v>-5100000</v>
      </c>
      <c r="D33" s="208">
        <v>-5000000</v>
      </c>
      <c r="E33" s="208">
        <v>-100000</v>
      </c>
      <c r="F33" s="208">
        <v>-100000</v>
      </c>
    </row>
    <row r="34" spans="1:6" ht="21.6" customHeight="1">
      <c r="A34" s="101">
        <v>602000</v>
      </c>
      <c r="B34" s="101" t="s">
        <v>223</v>
      </c>
      <c r="C34" s="208">
        <f>D34+E34</f>
        <v>6976001.9999999991</v>
      </c>
      <c r="D34" s="208">
        <f>D35-D36+D37</f>
        <v>1173838.9999999991</v>
      </c>
      <c r="E34" s="208">
        <f>E35-E36+E37</f>
        <v>5802163</v>
      </c>
      <c r="F34" s="208">
        <f>F35-F36+F37</f>
        <v>5702163</v>
      </c>
    </row>
    <row r="35" spans="1:6" ht="21.6" customHeight="1">
      <c r="A35" s="101">
        <v>602100</v>
      </c>
      <c r="B35" s="149" t="s">
        <v>522</v>
      </c>
      <c r="C35" s="208">
        <f>D35+E35</f>
        <v>15012333.629999999</v>
      </c>
      <c r="D35" s="208">
        <v>14401102.869999999</v>
      </c>
      <c r="E35" s="208">
        <v>611230.76</v>
      </c>
      <c r="F35" s="208">
        <v>355605.29</v>
      </c>
    </row>
    <row r="36" spans="1:6" ht="21.6" customHeight="1">
      <c r="A36" s="101">
        <v>602200</v>
      </c>
      <c r="B36" s="149" t="s">
        <v>523</v>
      </c>
      <c r="C36" s="208">
        <f>D36+E36</f>
        <v>8036331.6299999999</v>
      </c>
      <c r="D36" s="208">
        <v>7595100.8700000001</v>
      </c>
      <c r="E36" s="208">
        <v>441230.76</v>
      </c>
      <c r="F36" s="208">
        <v>285605.28999999998</v>
      </c>
    </row>
    <row r="37" spans="1:6" ht="31.5">
      <c r="A37" s="101">
        <v>602400</v>
      </c>
      <c r="B37" s="149" t="s">
        <v>6</v>
      </c>
      <c r="C37" s="208">
        <v>0</v>
      </c>
      <c r="D37" s="208">
        <v>-5632163</v>
      </c>
      <c r="E37" s="208">
        <v>5632163</v>
      </c>
      <c r="F37" s="208">
        <v>5632163</v>
      </c>
    </row>
    <row r="38" spans="1:6" ht="15.75">
      <c r="A38" s="28" t="s">
        <v>218</v>
      </c>
      <c r="B38" s="28" t="s">
        <v>219</v>
      </c>
      <c r="C38" s="208">
        <f>C26+C30</f>
        <v>3373175.9999999991</v>
      </c>
      <c r="D38" s="208">
        <f>D26+D30</f>
        <v>1173838.9999999991</v>
      </c>
      <c r="E38" s="208">
        <f>E26+E30</f>
        <v>2199337</v>
      </c>
      <c r="F38" s="208">
        <f>F26+F30</f>
        <v>2099337</v>
      </c>
    </row>
    <row r="41" spans="1:6" ht="20.25">
      <c r="B41" s="145" t="s">
        <v>349</v>
      </c>
      <c r="C41" s="146"/>
      <c r="D41" s="146"/>
      <c r="E41" s="311" t="s">
        <v>348</v>
      </c>
      <c r="F41" s="312"/>
    </row>
  </sheetData>
  <mergeCells count="5">
    <mergeCell ref="E41:F41"/>
    <mergeCell ref="A4:F4"/>
    <mergeCell ref="D2:F2"/>
    <mergeCell ref="A6:B6"/>
    <mergeCell ref="D3:F3"/>
  </mergeCells>
  <phoneticPr fontId="0" type="noConversion"/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83"/>
  <sheetViews>
    <sheetView showGridLines="0" showZeros="0" topLeftCell="B37" zoomScale="62" zoomScaleNormal="62" zoomScaleSheetLayoutView="100" workbookViewId="0">
      <selection activeCell="E64" sqref="E64"/>
    </sheetView>
  </sheetViews>
  <sheetFormatPr defaultColWidth="8.83203125" defaultRowHeight="20.25"/>
  <cols>
    <col min="1" max="1" width="3.83203125" style="116" hidden="1" customWidth="1"/>
    <col min="2" max="2" width="20.1640625" style="116" customWidth="1"/>
    <col min="3" max="3" width="15.83203125" style="116" customWidth="1"/>
    <col min="4" max="4" width="12.6640625" style="116" customWidth="1"/>
    <col min="5" max="5" width="45" style="116" customWidth="1"/>
    <col min="6" max="6" width="27" style="116" customWidth="1"/>
    <col min="7" max="7" width="27.33203125" style="116" customWidth="1"/>
    <col min="8" max="8" width="28.33203125" style="116" customWidth="1"/>
    <col min="9" max="9" width="24.1640625" style="116" customWidth="1"/>
    <col min="10" max="10" width="27.5" style="116" customWidth="1"/>
    <col min="11" max="12" width="24.83203125" style="116" customWidth="1"/>
    <col min="13" max="13" width="23.6640625" style="116" customWidth="1"/>
    <col min="14" max="14" width="20.83203125" style="116" bestFit="1" customWidth="1"/>
    <col min="15" max="15" width="18.83203125" style="116" customWidth="1"/>
    <col min="16" max="16" width="23" style="116" customWidth="1"/>
    <col min="17" max="17" width="29.5" style="116" customWidth="1"/>
    <col min="18" max="18" width="22.5" style="118" bestFit="1" customWidth="1"/>
    <col min="19" max="16384" width="8.83203125" style="118"/>
  </cols>
  <sheetData>
    <row r="1" spans="1:17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 t="s">
        <v>191</v>
      </c>
      <c r="P1" s="117"/>
      <c r="Q1" s="117"/>
    </row>
    <row r="2" spans="1:17" ht="51.6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300" t="s">
        <v>497</v>
      </c>
      <c r="P2" s="300"/>
      <c r="Q2" s="300"/>
    </row>
    <row r="3" spans="1:17" ht="52.5" customHeight="1">
      <c r="F3" s="120"/>
      <c r="G3" s="120"/>
      <c r="H3" s="120"/>
      <c r="I3" s="120"/>
      <c r="J3" s="120"/>
      <c r="K3" s="120"/>
      <c r="L3" s="120"/>
      <c r="M3" s="120"/>
      <c r="N3" s="120"/>
      <c r="O3" s="300" t="s">
        <v>354</v>
      </c>
      <c r="P3" s="300"/>
      <c r="Q3" s="300"/>
    </row>
    <row r="4" spans="1:17" ht="57" customHeight="1">
      <c r="B4" s="329" t="s">
        <v>355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</row>
    <row r="5" spans="1:17">
      <c r="B5" s="330" t="s">
        <v>137</v>
      </c>
      <c r="C5" s="33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>
      <c r="B6" s="332" t="s">
        <v>173</v>
      </c>
      <c r="C6" s="332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</row>
    <row r="7" spans="1:17">
      <c r="B7" s="122"/>
      <c r="C7" s="123"/>
      <c r="D7" s="123"/>
      <c r="E7" s="123"/>
      <c r="F7" s="123"/>
      <c r="G7" s="123"/>
      <c r="H7" s="124"/>
      <c r="I7" s="123"/>
      <c r="J7" s="123"/>
      <c r="K7" s="125"/>
      <c r="L7" s="125"/>
      <c r="M7" s="126"/>
      <c r="N7" s="126"/>
      <c r="O7" s="126"/>
      <c r="P7" s="126"/>
      <c r="Q7" s="127" t="s">
        <v>24</v>
      </c>
    </row>
    <row r="8" spans="1:17">
      <c r="A8" s="128"/>
      <c r="B8" s="320" t="s">
        <v>174</v>
      </c>
      <c r="C8" s="320" t="s">
        <v>175</v>
      </c>
      <c r="D8" s="320" t="s">
        <v>196</v>
      </c>
      <c r="E8" s="320" t="s">
        <v>176</v>
      </c>
      <c r="F8" s="323" t="s">
        <v>224</v>
      </c>
      <c r="G8" s="325"/>
      <c r="H8" s="325"/>
      <c r="I8" s="325"/>
      <c r="J8" s="324"/>
      <c r="K8" s="323" t="s">
        <v>25</v>
      </c>
      <c r="L8" s="325"/>
      <c r="M8" s="325"/>
      <c r="N8" s="325"/>
      <c r="O8" s="325"/>
      <c r="P8" s="324"/>
      <c r="Q8" s="320" t="s">
        <v>226</v>
      </c>
    </row>
    <row r="9" spans="1:17">
      <c r="A9" s="129"/>
      <c r="B9" s="321"/>
      <c r="C9" s="321"/>
      <c r="D9" s="321"/>
      <c r="E9" s="321"/>
      <c r="F9" s="320" t="s">
        <v>215</v>
      </c>
      <c r="G9" s="326" t="s">
        <v>228</v>
      </c>
      <c r="H9" s="323" t="s">
        <v>229</v>
      </c>
      <c r="I9" s="324"/>
      <c r="J9" s="326" t="s">
        <v>230</v>
      </c>
      <c r="K9" s="320" t="s">
        <v>215</v>
      </c>
      <c r="L9" s="320" t="s">
        <v>198</v>
      </c>
      <c r="M9" s="326" t="s">
        <v>228</v>
      </c>
      <c r="N9" s="323" t="s">
        <v>229</v>
      </c>
      <c r="O9" s="324"/>
      <c r="P9" s="326" t="s">
        <v>230</v>
      </c>
      <c r="Q9" s="321"/>
    </row>
    <row r="10" spans="1:17">
      <c r="A10" s="130"/>
      <c r="B10" s="321"/>
      <c r="C10" s="321"/>
      <c r="D10" s="321"/>
      <c r="E10" s="321"/>
      <c r="F10" s="321"/>
      <c r="G10" s="327"/>
      <c r="H10" s="320" t="s">
        <v>231</v>
      </c>
      <c r="I10" s="320" t="s">
        <v>0</v>
      </c>
      <c r="J10" s="327"/>
      <c r="K10" s="321"/>
      <c r="L10" s="321"/>
      <c r="M10" s="327"/>
      <c r="N10" s="320" t="s">
        <v>231</v>
      </c>
      <c r="O10" s="320" t="s">
        <v>0</v>
      </c>
      <c r="P10" s="327"/>
      <c r="Q10" s="321"/>
    </row>
    <row r="11" spans="1:17" ht="230.1" customHeight="1">
      <c r="A11" s="131"/>
      <c r="B11" s="322"/>
      <c r="C11" s="322"/>
      <c r="D11" s="322"/>
      <c r="E11" s="322"/>
      <c r="F11" s="322"/>
      <c r="G11" s="328"/>
      <c r="H11" s="322"/>
      <c r="I11" s="322"/>
      <c r="J11" s="328"/>
      <c r="K11" s="322"/>
      <c r="L11" s="322"/>
      <c r="M11" s="328"/>
      <c r="N11" s="322"/>
      <c r="O11" s="322"/>
      <c r="P11" s="328"/>
      <c r="Q11" s="322"/>
    </row>
    <row r="12" spans="1:17">
      <c r="A12" s="131"/>
      <c r="B12" s="132">
        <v>1</v>
      </c>
      <c r="C12" s="132">
        <v>2</v>
      </c>
      <c r="D12" s="133">
        <v>3</v>
      </c>
      <c r="E12" s="133">
        <v>4</v>
      </c>
      <c r="F12" s="133">
        <v>5</v>
      </c>
      <c r="G12" s="134">
        <v>6</v>
      </c>
      <c r="H12" s="133">
        <v>7</v>
      </c>
      <c r="I12" s="133">
        <v>8</v>
      </c>
      <c r="J12" s="134">
        <v>9</v>
      </c>
      <c r="K12" s="133">
        <v>10</v>
      </c>
      <c r="L12" s="134">
        <v>11</v>
      </c>
      <c r="M12" s="133">
        <v>12</v>
      </c>
      <c r="N12" s="134">
        <v>13</v>
      </c>
      <c r="O12" s="133">
        <v>14</v>
      </c>
      <c r="P12" s="134">
        <v>15</v>
      </c>
      <c r="Q12" s="133">
        <v>16</v>
      </c>
    </row>
    <row r="13" spans="1:17" s="138" customFormat="1" ht="28.5" customHeight="1">
      <c r="A13" s="135"/>
      <c r="B13" s="238" t="s">
        <v>3</v>
      </c>
      <c r="C13" s="238" t="s">
        <v>375</v>
      </c>
      <c r="D13" s="238" t="s">
        <v>375</v>
      </c>
      <c r="E13" s="238" t="s">
        <v>65</v>
      </c>
      <c r="F13" s="239">
        <v>105997122</v>
      </c>
      <c r="G13" s="239">
        <v>105097122</v>
      </c>
      <c r="H13" s="239">
        <v>66010417</v>
      </c>
      <c r="I13" s="239">
        <v>5074192</v>
      </c>
      <c r="J13" s="239">
        <v>900000</v>
      </c>
      <c r="K13" s="239">
        <v>5429137</v>
      </c>
      <c r="L13" s="239">
        <v>2924137</v>
      </c>
      <c r="M13" s="239">
        <v>2505000</v>
      </c>
      <c r="N13" s="239">
        <v>100000</v>
      </c>
      <c r="O13" s="239">
        <v>2500</v>
      </c>
      <c r="P13" s="239">
        <v>2924137</v>
      </c>
      <c r="Q13" s="239">
        <v>111426259</v>
      </c>
    </row>
    <row r="14" spans="1:17" ht="25.5" customHeight="1">
      <c r="B14" s="238" t="s">
        <v>1</v>
      </c>
      <c r="C14" s="238" t="s">
        <v>375</v>
      </c>
      <c r="D14" s="238" t="s">
        <v>375</v>
      </c>
      <c r="E14" s="238" t="s">
        <v>65</v>
      </c>
      <c r="F14" s="239">
        <v>105997122</v>
      </c>
      <c r="G14" s="239">
        <v>105097122</v>
      </c>
      <c r="H14" s="239">
        <v>66010417</v>
      </c>
      <c r="I14" s="239">
        <v>5074192</v>
      </c>
      <c r="J14" s="239">
        <v>900000</v>
      </c>
      <c r="K14" s="239">
        <v>5429137</v>
      </c>
      <c r="L14" s="239">
        <v>2924137</v>
      </c>
      <c r="M14" s="239">
        <v>2505000</v>
      </c>
      <c r="N14" s="239">
        <v>100000</v>
      </c>
      <c r="O14" s="239">
        <v>2500</v>
      </c>
      <c r="P14" s="239">
        <v>2924137</v>
      </c>
      <c r="Q14" s="239">
        <v>111426259</v>
      </c>
    </row>
    <row r="15" spans="1:17" ht="168.6" customHeight="1">
      <c r="B15" s="240" t="s">
        <v>115</v>
      </c>
      <c r="C15" s="240" t="s">
        <v>116</v>
      </c>
      <c r="D15" s="240" t="s">
        <v>2</v>
      </c>
      <c r="E15" s="240" t="s">
        <v>117</v>
      </c>
      <c r="F15" s="241">
        <v>25780420</v>
      </c>
      <c r="G15" s="241">
        <v>25780420</v>
      </c>
      <c r="H15" s="241">
        <v>19558895</v>
      </c>
      <c r="I15" s="241">
        <v>380200</v>
      </c>
      <c r="J15" s="241">
        <v>0</v>
      </c>
      <c r="K15" s="241">
        <v>125000</v>
      </c>
      <c r="L15" s="241">
        <v>125000</v>
      </c>
      <c r="M15" s="241">
        <v>0</v>
      </c>
      <c r="N15" s="241">
        <v>0</v>
      </c>
      <c r="O15" s="241">
        <v>0</v>
      </c>
      <c r="P15" s="241">
        <v>125000</v>
      </c>
      <c r="Q15" s="239">
        <v>25905420</v>
      </c>
    </row>
    <row r="16" spans="1:17" ht="59.45" customHeight="1">
      <c r="B16" s="240" t="s">
        <v>119</v>
      </c>
      <c r="C16" s="240" t="s">
        <v>23</v>
      </c>
      <c r="D16" s="240" t="s">
        <v>22</v>
      </c>
      <c r="E16" s="240" t="s">
        <v>120</v>
      </c>
      <c r="F16" s="241">
        <v>406887</v>
      </c>
      <c r="G16" s="241">
        <v>406887</v>
      </c>
      <c r="H16" s="241">
        <v>324835</v>
      </c>
      <c r="I16" s="241">
        <v>10582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39">
        <v>406887</v>
      </c>
    </row>
    <row r="17" spans="1:18" ht="54.6" customHeight="1">
      <c r="B17" s="240" t="s">
        <v>7</v>
      </c>
      <c r="C17" s="240" t="s">
        <v>15</v>
      </c>
      <c r="D17" s="240" t="s">
        <v>8</v>
      </c>
      <c r="E17" s="240" t="s">
        <v>84</v>
      </c>
      <c r="F17" s="241">
        <v>50161123</v>
      </c>
      <c r="G17" s="241">
        <v>50161123</v>
      </c>
      <c r="H17" s="241">
        <v>35881967</v>
      </c>
      <c r="I17" s="241">
        <v>2985300</v>
      </c>
      <c r="J17" s="241">
        <v>0</v>
      </c>
      <c r="K17" s="241">
        <v>1522000</v>
      </c>
      <c r="L17" s="241">
        <v>22000</v>
      </c>
      <c r="M17" s="241">
        <v>1500000</v>
      </c>
      <c r="N17" s="241">
        <v>0</v>
      </c>
      <c r="O17" s="241">
        <v>0</v>
      </c>
      <c r="P17" s="241">
        <v>22000</v>
      </c>
      <c r="Q17" s="239">
        <v>51683123</v>
      </c>
    </row>
    <row r="18" spans="1:18" ht="155.44999999999999" customHeight="1">
      <c r="B18" s="240" t="s">
        <v>339</v>
      </c>
      <c r="C18" s="240" t="s">
        <v>376</v>
      </c>
      <c r="D18" s="240" t="s">
        <v>67</v>
      </c>
      <c r="E18" s="240" t="s">
        <v>335</v>
      </c>
      <c r="F18" s="241">
        <v>127776</v>
      </c>
      <c r="G18" s="241">
        <v>127776</v>
      </c>
      <c r="H18" s="241">
        <v>102621</v>
      </c>
      <c r="I18" s="241">
        <v>0</v>
      </c>
      <c r="J18" s="241">
        <v>0</v>
      </c>
      <c r="K18" s="241">
        <v>64837</v>
      </c>
      <c r="L18" s="241">
        <v>64837</v>
      </c>
      <c r="M18" s="241">
        <v>0</v>
      </c>
      <c r="N18" s="241">
        <v>0</v>
      </c>
      <c r="O18" s="241">
        <v>0</v>
      </c>
      <c r="P18" s="241">
        <v>64837</v>
      </c>
      <c r="Q18" s="239">
        <v>192613</v>
      </c>
    </row>
    <row r="19" spans="1:18" ht="69" customHeight="1">
      <c r="B19" s="240" t="s">
        <v>78</v>
      </c>
      <c r="C19" s="240" t="s">
        <v>79</v>
      </c>
      <c r="D19" s="240" t="s">
        <v>80</v>
      </c>
      <c r="E19" s="240" t="s">
        <v>81</v>
      </c>
      <c r="F19" s="241">
        <v>2410605</v>
      </c>
      <c r="G19" s="241">
        <v>2410605</v>
      </c>
      <c r="H19" s="241">
        <v>0</v>
      </c>
      <c r="I19" s="241">
        <v>0</v>
      </c>
      <c r="J19" s="241">
        <v>0</v>
      </c>
      <c r="K19" s="241">
        <v>500000</v>
      </c>
      <c r="L19" s="241">
        <v>500000</v>
      </c>
      <c r="M19" s="241">
        <v>0</v>
      </c>
      <c r="N19" s="241">
        <v>0</v>
      </c>
      <c r="O19" s="241">
        <v>0</v>
      </c>
      <c r="P19" s="241">
        <v>500000</v>
      </c>
      <c r="Q19" s="239">
        <v>2910605</v>
      </c>
    </row>
    <row r="20" spans="1:18" ht="103.5" customHeight="1">
      <c r="B20" s="240" t="s">
        <v>94</v>
      </c>
      <c r="C20" s="240" t="s">
        <v>124</v>
      </c>
      <c r="D20" s="240" t="s">
        <v>122</v>
      </c>
      <c r="E20" s="240" t="s">
        <v>93</v>
      </c>
      <c r="F20" s="241">
        <v>1975769</v>
      </c>
      <c r="G20" s="241">
        <v>1975769</v>
      </c>
      <c r="H20" s="241">
        <v>0</v>
      </c>
      <c r="I20" s="241">
        <v>0</v>
      </c>
      <c r="J20" s="241">
        <v>0</v>
      </c>
      <c r="K20" s="241">
        <v>100000</v>
      </c>
      <c r="L20" s="241">
        <v>100000</v>
      </c>
      <c r="M20" s="241">
        <v>0</v>
      </c>
      <c r="N20" s="241">
        <v>0</v>
      </c>
      <c r="O20" s="241">
        <v>0</v>
      </c>
      <c r="P20" s="241">
        <v>100000</v>
      </c>
      <c r="Q20" s="239">
        <v>2075769</v>
      </c>
    </row>
    <row r="21" spans="1:18" ht="82.5" customHeight="1">
      <c r="B21" s="240" t="s">
        <v>279</v>
      </c>
      <c r="C21" s="240" t="s">
        <v>280</v>
      </c>
      <c r="D21" s="240" t="s">
        <v>82</v>
      </c>
      <c r="E21" s="240" t="s">
        <v>281</v>
      </c>
      <c r="F21" s="241">
        <v>576000</v>
      </c>
      <c r="G21" s="241">
        <v>576000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0</v>
      </c>
      <c r="P21" s="241">
        <v>0</v>
      </c>
      <c r="Q21" s="239">
        <v>576000</v>
      </c>
    </row>
    <row r="22" spans="1:18" ht="57" customHeight="1">
      <c r="B22" s="240" t="s">
        <v>106</v>
      </c>
      <c r="C22" s="240" t="s">
        <v>125</v>
      </c>
      <c r="D22" s="240" t="s">
        <v>82</v>
      </c>
      <c r="E22" s="240" t="s">
        <v>126</v>
      </c>
      <c r="F22" s="241">
        <v>449000</v>
      </c>
      <c r="G22" s="241">
        <v>449000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239">
        <v>449000</v>
      </c>
    </row>
    <row r="23" spans="1:18" ht="90" customHeight="1">
      <c r="B23" s="240" t="s">
        <v>244</v>
      </c>
      <c r="C23" s="240" t="s">
        <v>245</v>
      </c>
      <c r="D23" s="240" t="s">
        <v>186</v>
      </c>
      <c r="E23" s="240" t="s">
        <v>246</v>
      </c>
      <c r="F23" s="241">
        <v>430000</v>
      </c>
      <c r="G23" s="241">
        <v>430000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39">
        <v>430000</v>
      </c>
    </row>
    <row r="24" spans="1:18" ht="99" customHeight="1">
      <c r="B24" s="240" t="s">
        <v>184</v>
      </c>
      <c r="C24" s="240" t="s">
        <v>185</v>
      </c>
      <c r="D24" s="240" t="s">
        <v>186</v>
      </c>
      <c r="E24" s="240" t="s">
        <v>187</v>
      </c>
      <c r="F24" s="241">
        <v>70000</v>
      </c>
      <c r="G24" s="241">
        <v>70000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39">
        <v>70000</v>
      </c>
      <c r="R24" s="58"/>
    </row>
    <row r="25" spans="1:18" ht="102.6" customHeight="1">
      <c r="B25" s="240" t="s">
        <v>282</v>
      </c>
      <c r="C25" s="240" t="s">
        <v>283</v>
      </c>
      <c r="D25" s="240" t="s">
        <v>186</v>
      </c>
      <c r="E25" s="240" t="s">
        <v>284</v>
      </c>
      <c r="F25" s="241">
        <v>850800</v>
      </c>
      <c r="G25" s="241">
        <v>850800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39">
        <v>850800</v>
      </c>
    </row>
    <row r="26" spans="1:18" ht="133.5" customHeight="1">
      <c r="B26" s="240" t="s">
        <v>14</v>
      </c>
      <c r="C26" s="240" t="s">
        <v>12</v>
      </c>
      <c r="D26" s="240" t="s">
        <v>13</v>
      </c>
      <c r="E26" s="240" t="s">
        <v>83</v>
      </c>
      <c r="F26" s="241">
        <v>6527200</v>
      </c>
      <c r="G26" s="241">
        <v>6527200</v>
      </c>
      <c r="H26" s="241">
        <v>5146200</v>
      </c>
      <c r="I26" s="241">
        <v>274100</v>
      </c>
      <c r="J26" s="241">
        <v>0</v>
      </c>
      <c r="K26" s="241">
        <v>850000</v>
      </c>
      <c r="L26" s="241">
        <v>0</v>
      </c>
      <c r="M26" s="241">
        <v>850000</v>
      </c>
      <c r="N26" s="241">
        <v>100000</v>
      </c>
      <c r="O26" s="241">
        <v>2500</v>
      </c>
      <c r="P26" s="241">
        <v>0</v>
      </c>
      <c r="Q26" s="239">
        <v>7377200</v>
      </c>
    </row>
    <row r="27" spans="1:18" ht="69.95" customHeight="1">
      <c r="B27" s="240" t="s">
        <v>64</v>
      </c>
      <c r="C27" s="240" t="s">
        <v>63</v>
      </c>
      <c r="D27" s="240" t="s">
        <v>15</v>
      </c>
      <c r="E27" s="240" t="s">
        <v>118</v>
      </c>
      <c r="F27" s="241">
        <v>1351427</v>
      </c>
      <c r="G27" s="241">
        <v>1351427</v>
      </c>
      <c r="H27" s="241">
        <v>1033875</v>
      </c>
      <c r="I27" s="241">
        <v>30600</v>
      </c>
      <c r="J27" s="241">
        <v>0</v>
      </c>
      <c r="K27" s="241">
        <v>0</v>
      </c>
      <c r="L27" s="241">
        <v>0</v>
      </c>
      <c r="M27" s="241">
        <v>0</v>
      </c>
      <c r="N27" s="241">
        <v>0</v>
      </c>
      <c r="O27" s="241">
        <v>0</v>
      </c>
      <c r="P27" s="241">
        <v>0</v>
      </c>
      <c r="Q27" s="239">
        <v>1351427</v>
      </c>
    </row>
    <row r="28" spans="1:18" s="141" customFormat="1" ht="72" customHeight="1">
      <c r="A28" s="140"/>
      <c r="B28" s="240" t="s">
        <v>127</v>
      </c>
      <c r="C28" s="240" t="s">
        <v>128</v>
      </c>
      <c r="D28" s="240" t="s">
        <v>129</v>
      </c>
      <c r="E28" s="240" t="s">
        <v>352</v>
      </c>
      <c r="F28" s="241">
        <v>2124000</v>
      </c>
      <c r="G28" s="241">
        <v>2124000</v>
      </c>
      <c r="H28" s="241">
        <v>1646000</v>
      </c>
      <c r="I28" s="241">
        <v>39000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39">
        <v>2124000</v>
      </c>
    </row>
    <row r="29" spans="1:18" s="141" customFormat="1" ht="192.6" customHeight="1">
      <c r="A29" s="140"/>
      <c r="B29" s="240" t="s">
        <v>525</v>
      </c>
      <c r="C29" s="240" t="s">
        <v>526</v>
      </c>
      <c r="D29" s="240" t="s">
        <v>15</v>
      </c>
      <c r="E29" s="240" t="s">
        <v>527</v>
      </c>
      <c r="F29" s="241">
        <v>1000000</v>
      </c>
      <c r="G29" s="241">
        <v>1000000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41">
        <v>0</v>
      </c>
      <c r="Q29" s="239">
        <v>1000000</v>
      </c>
    </row>
    <row r="30" spans="1:18" ht="81" customHeight="1">
      <c r="B30" s="240" t="s">
        <v>107</v>
      </c>
      <c r="C30" s="240" t="s">
        <v>130</v>
      </c>
      <c r="D30" s="240" t="s">
        <v>10</v>
      </c>
      <c r="E30" s="240" t="s">
        <v>87</v>
      </c>
      <c r="F30" s="241">
        <v>800000</v>
      </c>
      <c r="G30" s="241">
        <v>800000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39">
        <v>800000</v>
      </c>
    </row>
    <row r="31" spans="1:18" ht="78" customHeight="1">
      <c r="B31" s="240" t="s">
        <v>92</v>
      </c>
      <c r="C31" s="240" t="s">
        <v>131</v>
      </c>
      <c r="D31" s="240" t="s">
        <v>18</v>
      </c>
      <c r="E31" s="240" t="s">
        <v>85</v>
      </c>
      <c r="F31" s="241">
        <v>590000</v>
      </c>
      <c r="G31" s="241">
        <v>590000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0</v>
      </c>
      <c r="N31" s="241">
        <v>0</v>
      </c>
      <c r="O31" s="241">
        <v>0</v>
      </c>
      <c r="P31" s="241">
        <v>0</v>
      </c>
      <c r="Q31" s="239">
        <v>590000</v>
      </c>
    </row>
    <row r="32" spans="1:18" ht="73.5" customHeight="1">
      <c r="B32" s="240" t="s">
        <v>528</v>
      </c>
      <c r="C32" s="240" t="s">
        <v>529</v>
      </c>
      <c r="D32" s="240" t="s">
        <v>21</v>
      </c>
      <c r="E32" s="240" t="s">
        <v>530</v>
      </c>
      <c r="F32" s="241">
        <v>144935</v>
      </c>
      <c r="G32" s="241">
        <v>144935</v>
      </c>
      <c r="H32" s="241">
        <v>0</v>
      </c>
      <c r="I32" s="241">
        <v>0</v>
      </c>
      <c r="J32" s="241">
        <v>0</v>
      </c>
      <c r="K32" s="241">
        <v>600000</v>
      </c>
      <c r="L32" s="241">
        <v>600000</v>
      </c>
      <c r="M32" s="241">
        <v>0</v>
      </c>
      <c r="N32" s="241">
        <v>0</v>
      </c>
      <c r="O32" s="241">
        <v>0</v>
      </c>
      <c r="P32" s="241">
        <v>600000</v>
      </c>
      <c r="Q32" s="239">
        <v>744935</v>
      </c>
    </row>
    <row r="33" spans="2:17" ht="60.95" customHeight="1">
      <c r="B33" s="240" t="s">
        <v>104</v>
      </c>
      <c r="C33" s="240" t="s">
        <v>132</v>
      </c>
      <c r="D33" s="240" t="s">
        <v>21</v>
      </c>
      <c r="E33" s="240" t="s">
        <v>103</v>
      </c>
      <c r="F33" s="241">
        <v>6790000</v>
      </c>
      <c r="G33" s="241">
        <v>6790000</v>
      </c>
      <c r="H33" s="241">
        <v>2098524</v>
      </c>
      <c r="I33" s="241">
        <v>1349610</v>
      </c>
      <c r="J33" s="241">
        <v>0</v>
      </c>
      <c r="K33" s="241">
        <v>500000</v>
      </c>
      <c r="L33" s="241">
        <v>500000</v>
      </c>
      <c r="M33" s="241">
        <v>0</v>
      </c>
      <c r="N33" s="241">
        <v>0</v>
      </c>
      <c r="O33" s="241">
        <v>0</v>
      </c>
      <c r="P33" s="241">
        <v>500000</v>
      </c>
      <c r="Q33" s="239">
        <v>7290000</v>
      </c>
    </row>
    <row r="34" spans="2:17" ht="68.099999999999994" customHeight="1">
      <c r="B34" s="240" t="s">
        <v>166</v>
      </c>
      <c r="C34" s="240" t="s">
        <v>167</v>
      </c>
      <c r="D34" s="240" t="s">
        <v>168</v>
      </c>
      <c r="E34" s="240" t="s">
        <v>169</v>
      </c>
      <c r="F34" s="241">
        <v>250000</v>
      </c>
      <c r="G34" s="241">
        <v>250000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1">
        <v>0</v>
      </c>
      <c r="Q34" s="239">
        <v>250000</v>
      </c>
    </row>
    <row r="35" spans="2:17" ht="60" customHeight="1">
      <c r="B35" s="240" t="s">
        <v>322</v>
      </c>
      <c r="C35" s="240" t="s">
        <v>377</v>
      </c>
      <c r="D35" s="240" t="s">
        <v>110</v>
      </c>
      <c r="E35" s="240" t="s">
        <v>294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700000</v>
      </c>
      <c r="L35" s="241">
        <v>700000</v>
      </c>
      <c r="M35" s="241">
        <v>0</v>
      </c>
      <c r="N35" s="241">
        <v>0</v>
      </c>
      <c r="O35" s="241">
        <v>0</v>
      </c>
      <c r="P35" s="241">
        <v>700000</v>
      </c>
      <c r="Q35" s="239">
        <v>700000</v>
      </c>
    </row>
    <row r="36" spans="2:17" ht="77.45" customHeight="1">
      <c r="B36" s="240" t="s">
        <v>108</v>
      </c>
      <c r="C36" s="240" t="s">
        <v>133</v>
      </c>
      <c r="D36" s="240" t="s">
        <v>110</v>
      </c>
      <c r="E36" s="240" t="s">
        <v>109</v>
      </c>
      <c r="F36" s="241">
        <v>0</v>
      </c>
      <c r="G36" s="241">
        <v>0</v>
      </c>
      <c r="H36" s="241">
        <v>0</v>
      </c>
      <c r="I36" s="241">
        <v>0</v>
      </c>
      <c r="J36" s="241">
        <v>0</v>
      </c>
      <c r="K36" s="241">
        <v>224300</v>
      </c>
      <c r="L36" s="241">
        <v>224300</v>
      </c>
      <c r="M36" s="241">
        <v>0</v>
      </c>
      <c r="N36" s="241">
        <v>0</v>
      </c>
      <c r="O36" s="241">
        <v>0</v>
      </c>
      <c r="P36" s="241">
        <v>224300</v>
      </c>
      <c r="Q36" s="239">
        <v>224300</v>
      </c>
    </row>
    <row r="37" spans="2:17" ht="119.1" customHeight="1">
      <c r="B37" s="240" t="s">
        <v>112</v>
      </c>
      <c r="C37" s="240" t="s">
        <v>135</v>
      </c>
      <c r="D37" s="240" t="s">
        <v>105</v>
      </c>
      <c r="E37" s="240" t="s">
        <v>111</v>
      </c>
      <c r="F37" s="241">
        <v>1500000</v>
      </c>
      <c r="G37" s="241">
        <v>1500000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239">
        <v>1500000</v>
      </c>
    </row>
    <row r="38" spans="2:17" ht="71.45" customHeight="1">
      <c r="B38" s="240" t="s">
        <v>170</v>
      </c>
      <c r="C38" s="240" t="s">
        <v>171</v>
      </c>
      <c r="D38" s="240" t="s">
        <v>134</v>
      </c>
      <c r="E38" s="240" t="s">
        <v>172</v>
      </c>
      <c r="F38" s="241">
        <v>80000</v>
      </c>
      <c r="G38" s="241">
        <v>80000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0</v>
      </c>
      <c r="P38" s="241">
        <v>0</v>
      </c>
      <c r="Q38" s="239">
        <v>80000</v>
      </c>
    </row>
    <row r="39" spans="2:17" ht="68.099999999999994" customHeight="1">
      <c r="B39" s="240" t="s">
        <v>531</v>
      </c>
      <c r="C39" s="240" t="s">
        <v>532</v>
      </c>
      <c r="D39" s="240" t="s">
        <v>134</v>
      </c>
      <c r="E39" s="240" t="s">
        <v>533</v>
      </c>
      <c r="F39" s="241">
        <v>900000</v>
      </c>
      <c r="G39" s="241">
        <v>0</v>
      </c>
      <c r="H39" s="241">
        <v>0</v>
      </c>
      <c r="I39" s="241">
        <v>0</v>
      </c>
      <c r="J39" s="241">
        <v>900000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39">
        <v>900000</v>
      </c>
    </row>
    <row r="40" spans="2:17" ht="72.599999999999994" customHeight="1">
      <c r="B40" s="240" t="s">
        <v>113</v>
      </c>
      <c r="C40" s="240" t="s">
        <v>136</v>
      </c>
      <c r="D40" s="240" t="s">
        <v>202</v>
      </c>
      <c r="E40" s="240" t="s">
        <v>114</v>
      </c>
      <c r="F40" s="241">
        <v>337425</v>
      </c>
      <c r="G40" s="241">
        <v>337425</v>
      </c>
      <c r="H40" s="241">
        <v>217500</v>
      </c>
      <c r="I40" s="241">
        <v>4800</v>
      </c>
      <c r="J40" s="241">
        <v>0</v>
      </c>
      <c r="K40" s="241">
        <v>0</v>
      </c>
      <c r="L40" s="241">
        <v>0</v>
      </c>
      <c r="M40" s="241">
        <v>0</v>
      </c>
      <c r="N40" s="241">
        <v>0</v>
      </c>
      <c r="O40" s="241">
        <v>0</v>
      </c>
      <c r="P40" s="241">
        <v>0</v>
      </c>
      <c r="Q40" s="239">
        <v>337425</v>
      </c>
    </row>
    <row r="41" spans="2:17" ht="69" customHeight="1">
      <c r="B41" s="240" t="s">
        <v>517</v>
      </c>
      <c r="C41" s="240" t="s">
        <v>518</v>
      </c>
      <c r="D41" s="240" t="s">
        <v>519</v>
      </c>
      <c r="E41" s="240" t="s">
        <v>520</v>
      </c>
      <c r="F41" s="241">
        <v>26000</v>
      </c>
      <c r="G41" s="241">
        <v>26000</v>
      </c>
      <c r="H41" s="241">
        <v>0</v>
      </c>
      <c r="I41" s="241">
        <v>0</v>
      </c>
      <c r="J41" s="241">
        <v>0</v>
      </c>
      <c r="K41" s="241">
        <v>88000</v>
      </c>
      <c r="L41" s="241">
        <v>88000</v>
      </c>
      <c r="M41" s="241">
        <v>0</v>
      </c>
      <c r="N41" s="241">
        <v>0</v>
      </c>
      <c r="O41" s="241">
        <v>0</v>
      </c>
      <c r="P41" s="241">
        <v>88000</v>
      </c>
      <c r="Q41" s="239">
        <v>114000</v>
      </c>
    </row>
    <row r="42" spans="2:17" ht="52.5" customHeight="1">
      <c r="B42" s="240" t="s">
        <v>516</v>
      </c>
      <c r="C42" s="240" t="s">
        <v>534</v>
      </c>
      <c r="D42" s="240" t="s">
        <v>502</v>
      </c>
      <c r="E42" s="240" t="s">
        <v>501</v>
      </c>
      <c r="F42" s="241">
        <v>77600</v>
      </c>
      <c r="G42" s="241">
        <v>77600</v>
      </c>
      <c r="H42" s="241">
        <v>0</v>
      </c>
      <c r="I42" s="241">
        <v>0</v>
      </c>
      <c r="J42" s="241">
        <v>0</v>
      </c>
      <c r="K42" s="241">
        <v>100000</v>
      </c>
      <c r="L42" s="241">
        <v>0</v>
      </c>
      <c r="M42" s="241">
        <v>100000</v>
      </c>
      <c r="N42" s="241">
        <v>0</v>
      </c>
      <c r="O42" s="241">
        <v>0</v>
      </c>
      <c r="P42" s="241">
        <v>0</v>
      </c>
      <c r="Q42" s="239">
        <v>177600</v>
      </c>
    </row>
    <row r="43" spans="2:17" ht="81" customHeight="1">
      <c r="B43" s="240" t="s">
        <v>289</v>
      </c>
      <c r="C43" s="240" t="s">
        <v>378</v>
      </c>
      <c r="D43" s="240" t="s">
        <v>290</v>
      </c>
      <c r="E43" s="240" t="s">
        <v>149</v>
      </c>
      <c r="F43" s="241">
        <v>0</v>
      </c>
      <c r="G43" s="241">
        <v>0</v>
      </c>
      <c r="H43" s="241">
        <v>0</v>
      </c>
      <c r="I43" s="241">
        <v>0</v>
      </c>
      <c r="J43" s="241">
        <v>0</v>
      </c>
      <c r="K43" s="241">
        <v>55000</v>
      </c>
      <c r="L43" s="241">
        <v>0</v>
      </c>
      <c r="M43" s="241">
        <v>55000</v>
      </c>
      <c r="N43" s="241">
        <v>0</v>
      </c>
      <c r="O43" s="241">
        <v>0</v>
      </c>
      <c r="P43" s="241">
        <v>0</v>
      </c>
      <c r="Q43" s="239">
        <v>55000</v>
      </c>
    </row>
    <row r="44" spans="2:17" ht="56.1" customHeight="1">
      <c r="B44" s="240" t="s">
        <v>379</v>
      </c>
      <c r="C44" s="240" t="s">
        <v>188</v>
      </c>
      <c r="D44" s="240" t="s">
        <v>189</v>
      </c>
      <c r="E44" s="240" t="s">
        <v>190</v>
      </c>
      <c r="F44" s="241">
        <v>260155</v>
      </c>
      <c r="G44" s="241">
        <v>260155</v>
      </c>
      <c r="H44" s="241">
        <v>0</v>
      </c>
      <c r="I44" s="241">
        <v>0</v>
      </c>
      <c r="J44" s="241">
        <v>0</v>
      </c>
      <c r="K44" s="241">
        <v>0</v>
      </c>
      <c r="L44" s="241">
        <v>0</v>
      </c>
      <c r="M44" s="241">
        <v>0</v>
      </c>
      <c r="N44" s="241">
        <v>0</v>
      </c>
      <c r="O44" s="241">
        <v>0</v>
      </c>
      <c r="P44" s="241">
        <v>0</v>
      </c>
      <c r="Q44" s="239">
        <v>260155</v>
      </c>
    </row>
    <row r="45" spans="2:17" ht="78.95" customHeight="1">
      <c r="B45" s="238" t="s">
        <v>98</v>
      </c>
      <c r="C45" s="238" t="s">
        <v>375</v>
      </c>
      <c r="D45" s="238" t="s">
        <v>375</v>
      </c>
      <c r="E45" s="238" t="s">
        <v>68</v>
      </c>
      <c r="F45" s="239">
        <v>194544929</v>
      </c>
      <c r="G45" s="239">
        <v>194544929</v>
      </c>
      <c r="H45" s="239">
        <v>151780044</v>
      </c>
      <c r="I45" s="239">
        <v>4758538</v>
      </c>
      <c r="J45" s="239">
        <v>0</v>
      </c>
      <c r="K45" s="239">
        <v>284550</v>
      </c>
      <c r="L45" s="239">
        <v>219450</v>
      </c>
      <c r="M45" s="239">
        <v>65100</v>
      </c>
      <c r="N45" s="239">
        <v>19100</v>
      </c>
      <c r="O45" s="239">
        <v>0</v>
      </c>
      <c r="P45" s="239">
        <v>219450</v>
      </c>
      <c r="Q45" s="239">
        <v>194829479</v>
      </c>
    </row>
    <row r="46" spans="2:17" ht="74.099999999999994" customHeight="1">
      <c r="B46" s="238" t="s">
        <v>99</v>
      </c>
      <c r="C46" s="238" t="s">
        <v>375</v>
      </c>
      <c r="D46" s="238" t="s">
        <v>375</v>
      </c>
      <c r="E46" s="238" t="s">
        <v>68</v>
      </c>
      <c r="F46" s="239">
        <v>194544929</v>
      </c>
      <c r="G46" s="239">
        <v>194544929</v>
      </c>
      <c r="H46" s="239">
        <v>151780044</v>
      </c>
      <c r="I46" s="239">
        <v>4758538</v>
      </c>
      <c r="J46" s="239">
        <v>0</v>
      </c>
      <c r="K46" s="239">
        <v>284550</v>
      </c>
      <c r="L46" s="239">
        <v>219450</v>
      </c>
      <c r="M46" s="239">
        <v>65100</v>
      </c>
      <c r="N46" s="239">
        <v>19100</v>
      </c>
      <c r="O46" s="239">
        <v>0</v>
      </c>
      <c r="P46" s="239">
        <v>219450</v>
      </c>
      <c r="Q46" s="239">
        <v>194829479</v>
      </c>
    </row>
    <row r="47" spans="2:17" ht="93.6" customHeight="1">
      <c r="B47" s="240" t="s">
        <v>150</v>
      </c>
      <c r="C47" s="240" t="s">
        <v>123</v>
      </c>
      <c r="D47" s="240" t="s">
        <v>2</v>
      </c>
      <c r="E47" s="240" t="s">
        <v>353</v>
      </c>
      <c r="F47" s="241">
        <v>912960</v>
      </c>
      <c r="G47" s="241">
        <v>912960</v>
      </c>
      <c r="H47" s="241">
        <v>733340</v>
      </c>
      <c r="I47" s="241">
        <v>6045</v>
      </c>
      <c r="J47" s="241">
        <v>0</v>
      </c>
      <c r="K47" s="241">
        <v>0</v>
      </c>
      <c r="L47" s="241">
        <v>0</v>
      </c>
      <c r="M47" s="241">
        <v>0</v>
      </c>
      <c r="N47" s="241">
        <v>0</v>
      </c>
      <c r="O47" s="241">
        <v>0</v>
      </c>
      <c r="P47" s="241">
        <v>0</v>
      </c>
      <c r="Q47" s="239">
        <v>912960</v>
      </c>
    </row>
    <row r="48" spans="2:17" ht="77.45" customHeight="1">
      <c r="B48" s="240" t="s">
        <v>324</v>
      </c>
      <c r="C48" s="240" t="s">
        <v>380</v>
      </c>
      <c r="D48" s="240" t="s">
        <v>69</v>
      </c>
      <c r="E48" s="240" t="s">
        <v>325</v>
      </c>
      <c r="F48" s="241">
        <v>36176612</v>
      </c>
      <c r="G48" s="241">
        <v>36176612</v>
      </c>
      <c r="H48" s="241">
        <v>22996105</v>
      </c>
      <c r="I48" s="241">
        <v>4459312</v>
      </c>
      <c r="J48" s="241">
        <v>0</v>
      </c>
      <c r="K48" s="241">
        <v>37100</v>
      </c>
      <c r="L48" s="241">
        <v>0</v>
      </c>
      <c r="M48" s="241">
        <v>37100</v>
      </c>
      <c r="N48" s="241">
        <v>0</v>
      </c>
      <c r="O48" s="241">
        <v>0</v>
      </c>
      <c r="P48" s="241">
        <v>0</v>
      </c>
      <c r="Q48" s="239">
        <v>36213712</v>
      </c>
    </row>
    <row r="49" spans="2:17" ht="90.6" customHeight="1">
      <c r="B49" s="240" t="s">
        <v>326</v>
      </c>
      <c r="C49" s="240" t="s">
        <v>381</v>
      </c>
      <c r="D49" s="240" t="s">
        <v>69</v>
      </c>
      <c r="E49" s="240" t="s">
        <v>325</v>
      </c>
      <c r="F49" s="241">
        <v>143519200</v>
      </c>
      <c r="G49" s="241">
        <v>143519200</v>
      </c>
      <c r="H49" s="241">
        <v>117638700</v>
      </c>
      <c r="I49" s="241">
        <v>0</v>
      </c>
      <c r="J49" s="241">
        <v>0</v>
      </c>
      <c r="K49" s="241">
        <v>0</v>
      </c>
      <c r="L49" s="241">
        <v>0</v>
      </c>
      <c r="M49" s="241">
        <v>0</v>
      </c>
      <c r="N49" s="241">
        <v>0</v>
      </c>
      <c r="O49" s="241">
        <v>0</v>
      </c>
      <c r="P49" s="241">
        <v>0</v>
      </c>
      <c r="Q49" s="239">
        <v>143519200</v>
      </c>
    </row>
    <row r="50" spans="2:17" ht="102.6" customHeight="1">
      <c r="B50" s="240" t="s">
        <v>327</v>
      </c>
      <c r="C50" s="240" t="s">
        <v>186</v>
      </c>
      <c r="D50" s="240" t="s">
        <v>9</v>
      </c>
      <c r="E50" s="240" t="s">
        <v>328</v>
      </c>
      <c r="F50" s="241">
        <v>2081120</v>
      </c>
      <c r="G50" s="241">
        <v>2081120</v>
      </c>
      <c r="H50" s="241">
        <v>1601310</v>
      </c>
      <c r="I50" s="241">
        <v>94410</v>
      </c>
      <c r="J50" s="241">
        <v>0</v>
      </c>
      <c r="K50" s="241">
        <v>3000</v>
      </c>
      <c r="L50" s="241">
        <v>0</v>
      </c>
      <c r="M50" s="241">
        <v>3000</v>
      </c>
      <c r="N50" s="241">
        <v>0</v>
      </c>
      <c r="O50" s="241">
        <v>0</v>
      </c>
      <c r="P50" s="241">
        <v>0</v>
      </c>
      <c r="Q50" s="239">
        <v>2084120</v>
      </c>
    </row>
    <row r="51" spans="2:17" ht="69.599999999999994" customHeight="1">
      <c r="B51" s="240" t="s">
        <v>336</v>
      </c>
      <c r="C51" s="240" t="s">
        <v>382</v>
      </c>
      <c r="D51" s="240" t="s">
        <v>67</v>
      </c>
      <c r="E51" s="240" t="s">
        <v>86</v>
      </c>
      <c r="F51" s="241">
        <v>7118352</v>
      </c>
      <c r="G51" s="241">
        <v>7118352</v>
      </c>
      <c r="H51" s="241">
        <v>5564455</v>
      </c>
      <c r="I51" s="241">
        <v>123271</v>
      </c>
      <c r="J51" s="241">
        <v>0</v>
      </c>
      <c r="K51" s="241">
        <v>25000</v>
      </c>
      <c r="L51" s="241">
        <v>0</v>
      </c>
      <c r="M51" s="241">
        <v>25000</v>
      </c>
      <c r="N51" s="241">
        <v>19100</v>
      </c>
      <c r="O51" s="241">
        <v>0</v>
      </c>
      <c r="P51" s="241">
        <v>0</v>
      </c>
      <c r="Q51" s="239">
        <v>7143352</v>
      </c>
    </row>
    <row r="52" spans="2:17" ht="63" customHeight="1">
      <c r="B52" s="240" t="s">
        <v>337</v>
      </c>
      <c r="C52" s="240" t="s">
        <v>383</v>
      </c>
      <c r="D52" s="240" t="s">
        <v>67</v>
      </c>
      <c r="E52" s="240" t="s">
        <v>121</v>
      </c>
      <c r="F52" s="241">
        <v>25340</v>
      </c>
      <c r="G52" s="241">
        <v>25340</v>
      </c>
      <c r="H52" s="241">
        <v>0</v>
      </c>
      <c r="I52" s="241">
        <v>0</v>
      </c>
      <c r="J52" s="241">
        <v>0</v>
      </c>
      <c r="K52" s="241">
        <v>0</v>
      </c>
      <c r="L52" s="241">
        <v>0</v>
      </c>
      <c r="M52" s="241">
        <v>0</v>
      </c>
      <c r="N52" s="241">
        <v>0</v>
      </c>
      <c r="O52" s="241">
        <v>0</v>
      </c>
      <c r="P52" s="241">
        <v>0</v>
      </c>
      <c r="Q52" s="239">
        <v>25340</v>
      </c>
    </row>
    <row r="53" spans="2:17" ht="90.6" customHeight="1">
      <c r="B53" s="240" t="s">
        <v>329</v>
      </c>
      <c r="C53" s="240" t="s">
        <v>384</v>
      </c>
      <c r="D53" s="240" t="s">
        <v>67</v>
      </c>
      <c r="E53" s="240" t="s">
        <v>331</v>
      </c>
      <c r="F53" s="241">
        <v>193586</v>
      </c>
      <c r="G53" s="241">
        <v>193586</v>
      </c>
      <c r="H53" s="241">
        <v>82705</v>
      </c>
      <c r="I53" s="241">
        <v>0</v>
      </c>
      <c r="J53" s="241">
        <v>0</v>
      </c>
      <c r="K53" s="241">
        <v>0</v>
      </c>
      <c r="L53" s="241">
        <v>0</v>
      </c>
      <c r="M53" s="241">
        <v>0</v>
      </c>
      <c r="N53" s="241">
        <v>0</v>
      </c>
      <c r="O53" s="241">
        <v>0</v>
      </c>
      <c r="P53" s="241">
        <v>0</v>
      </c>
      <c r="Q53" s="239">
        <v>193586</v>
      </c>
    </row>
    <row r="54" spans="2:17" ht="84.6" customHeight="1">
      <c r="B54" s="240" t="s">
        <v>330</v>
      </c>
      <c r="C54" s="240" t="s">
        <v>385</v>
      </c>
      <c r="D54" s="240" t="s">
        <v>67</v>
      </c>
      <c r="E54" s="240" t="s">
        <v>332</v>
      </c>
      <c r="F54" s="241">
        <v>1499000</v>
      </c>
      <c r="G54" s="241">
        <v>1499000</v>
      </c>
      <c r="H54" s="241">
        <v>1228689</v>
      </c>
      <c r="I54" s="241">
        <v>0</v>
      </c>
      <c r="J54" s="241">
        <v>0</v>
      </c>
      <c r="K54" s="241">
        <v>0</v>
      </c>
      <c r="L54" s="241">
        <v>0</v>
      </c>
      <c r="M54" s="241">
        <v>0</v>
      </c>
      <c r="N54" s="241">
        <v>0</v>
      </c>
      <c r="O54" s="241">
        <v>0</v>
      </c>
      <c r="P54" s="241">
        <v>0</v>
      </c>
      <c r="Q54" s="239">
        <v>1499000</v>
      </c>
    </row>
    <row r="55" spans="2:17" ht="170.1" customHeight="1">
      <c r="B55" s="240" t="s">
        <v>338</v>
      </c>
      <c r="C55" s="240" t="s">
        <v>376</v>
      </c>
      <c r="D55" s="240" t="s">
        <v>67</v>
      </c>
      <c r="E55" s="240" t="s">
        <v>335</v>
      </c>
      <c r="F55" s="241">
        <v>432471</v>
      </c>
      <c r="G55" s="241">
        <v>432471</v>
      </c>
      <c r="H55" s="241">
        <v>347335</v>
      </c>
      <c r="I55" s="241">
        <v>0</v>
      </c>
      <c r="J55" s="241">
        <v>0</v>
      </c>
      <c r="K55" s="241">
        <v>219450</v>
      </c>
      <c r="L55" s="241">
        <v>219450</v>
      </c>
      <c r="M55" s="241">
        <v>0</v>
      </c>
      <c r="N55" s="241">
        <v>0</v>
      </c>
      <c r="O55" s="241">
        <v>0</v>
      </c>
      <c r="P55" s="241">
        <v>219450</v>
      </c>
      <c r="Q55" s="239">
        <v>651921</v>
      </c>
    </row>
    <row r="56" spans="2:17" ht="180.95" customHeight="1">
      <c r="B56" s="240" t="s">
        <v>100</v>
      </c>
      <c r="C56" s="240" t="s">
        <v>151</v>
      </c>
      <c r="D56" s="240" t="s">
        <v>129</v>
      </c>
      <c r="E56" s="240" t="s">
        <v>11</v>
      </c>
      <c r="F56" s="241">
        <v>199000</v>
      </c>
      <c r="G56" s="241">
        <v>199000</v>
      </c>
      <c r="H56" s="241">
        <v>0</v>
      </c>
      <c r="I56" s="241">
        <v>0</v>
      </c>
      <c r="J56" s="241">
        <v>0</v>
      </c>
      <c r="K56" s="241">
        <v>0</v>
      </c>
      <c r="L56" s="241">
        <v>0</v>
      </c>
      <c r="M56" s="241">
        <v>0</v>
      </c>
      <c r="N56" s="241">
        <v>0</v>
      </c>
      <c r="O56" s="241">
        <v>0</v>
      </c>
      <c r="P56" s="241">
        <v>0</v>
      </c>
      <c r="Q56" s="239">
        <v>199000</v>
      </c>
    </row>
    <row r="57" spans="2:17" ht="75" customHeight="1">
      <c r="B57" s="240" t="s">
        <v>101</v>
      </c>
      <c r="C57" s="240" t="s">
        <v>152</v>
      </c>
      <c r="D57" s="240" t="s">
        <v>20</v>
      </c>
      <c r="E57" s="240" t="s">
        <v>19</v>
      </c>
      <c r="F57" s="241">
        <v>40000</v>
      </c>
      <c r="G57" s="241">
        <v>40000</v>
      </c>
      <c r="H57" s="241">
        <v>0</v>
      </c>
      <c r="I57" s="241">
        <v>0</v>
      </c>
      <c r="J57" s="241">
        <v>0</v>
      </c>
      <c r="K57" s="241">
        <v>0</v>
      </c>
      <c r="L57" s="241">
        <v>0</v>
      </c>
      <c r="M57" s="241">
        <v>0</v>
      </c>
      <c r="N57" s="241">
        <v>0</v>
      </c>
      <c r="O57" s="241">
        <v>0</v>
      </c>
      <c r="P57" s="241">
        <v>0</v>
      </c>
      <c r="Q57" s="239">
        <v>40000</v>
      </c>
    </row>
    <row r="58" spans="2:17" ht="99.6" customHeight="1">
      <c r="B58" s="240" t="s">
        <v>102</v>
      </c>
      <c r="C58" s="240" t="s">
        <v>153</v>
      </c>
      <c r="D58" s="240" t="s">
        <v>20</v>
      </c>
      <c r="E58" s="240" t="s">
        <v>66</v>
      </c>
      <c r="F58" s="241">
        <v>2078067</v>
      </c>
      <c r="G58" s="241">
        <v>2078067</v>
      </c>
      <c r="H58" s="241">
        <v>1587405</v>
      </c>
      <c r="I58" s="241">
        <v>75500</v>
      </c>
      <c r="J58" s="241">
        <v>0</v>
      </c>
      <c r="K58" s="241">
        <v>0</v>
      </c>
      <c r="L58" s="241">
        <v>0</v>
      </c>
      <c r="M58" s="241">
        <v>0</v>
      </c>
      <c r="N58" s="241">
        <v>0</v>
      </c>
      <c r="O58" s="241">
        <v>0</v>
      </c>
      <c r="P58" s="241">
        <v>0</v>
      </c>
      <c r="Q58" s="239">
        <v>2078067</v>
      </c>
    </row>
    <row r="59" spans="2:17" ht="117" customHeight="1">
      <c r="B59" s="240" t="s">
        <v>154</v>
      </c>
      <c r="C59" s="240" t="s">
        <v>155</v>
      </c>
      <c r="D59" s="240" t="s">
        <v>20</v>
      </c>
      <c r="E59" s="240" t="s">
        <v>386</v>
      </c>
      <c r="F59" s="241">
        <v>269221</v>
      </c>
      <c r="G59" s="241">
        <v>269221</v>
      </c>
      <c r="H59" s="241">
        <v>0</v>
      </c>
      <c r="I59" s="241">
        <v>0</v>
      </c>
      <c r="J59" s="241">
        <v>0</v>
      </c>
      <c r="K59" s="241">
        <v>0</v>
      </c>
      <c r="L59" s="241">
        <v>0</v>
      </c>
      <c r="M59" s="241">
        <v>0</v>
      </c>
      <c r="N59" s="241">
        <v>0</v>
      </c>
      <c r="O59" s="241">
        <v>0</v>
      </c>
      <c r="P59" s="241">
        <v>0</v>
      </c>
      <c r="Q59" s="239">
        <v>269221</v>
      </c>
    </row>
    <row r="60" spans="2:17" ht="49.5" customHeight="1">
      <c r="B60" s="238" t="s">
        <v>508</v>
      </c>
      <c r="C60" s="238" t="s">
        <v>375</v>
      </c>
      <c r="D60" s="238" t="s">
        <v>375</v>
      </c>
      <c r="E60" s="238" t="s">
        <v>510</v>
      </c>
      <c r="F60" s="239">
        <v>838382</v>
      </c>
      <c r="G60" s="239">
        <v>838382</v>
      </c>
      <c r="H60" s="239">
        <v>618100</v>
      </c>
      <c r="I60" s="239">
        <v>5300</v>
      </c>
      <c r="J60" s="239">
        <v>0</v>
      </c>
      <c r="K60" s="239">
        <v>49000</v>
      </c>
      <c r="L60" s="239">
        <v>49000</v>
      </c>
      <c r="M60" s="239">
        <v>0</v>
      </c>
      <c r="N60" s="239">
        <v>0</v>
      </c>
      <c r="O60" s="239">
        <v>0</v>
      </c>
      <c r="P60" s="239">
        <v>49000</v>
      </c>
      <c r="Q60" s="239">
        <v>887382</v>
      </c>
    </row>
    <row r="61" spans="2:17" ht="48.95" customHeight="1">
      <c r="B61" s="238" t="s">
        <v>509</v>
      </c>
      <c r="C61" s="238" t="s">
        <v>375</v>
      </c>
      <c r="D61" s="238" t="s">
        <v>375</v>
      </c>
      <c r="E61" s="238" t="s">
        <v>510</v>
      </c>
      <c r="F61" s="239">
        <v>838382</v>
      </c>
      <c r="G61" s="239">
        <v>838382</v>
      </c>
      <c r="H61" s="239">
        <v>618100</v>
      </c>
      <c r="I61" s="239">
        <v>5300</v>
      </c>
      <c r="J61" s="239">
        <v>0</v>
      </c>
      <c r="K61" s="239">
        <v>49000</v>
      </c>
      <c r="L61" s="239">
        <v>49000</v>
      </c>
      <c r="M61" s="239">
        <v>0</v>
      </c>
      <c r="N61" s="239">
        <v>0</v>
      </c>
      <c r="O61" s="239">
        <v>0</v>
      </c>
      <c r="P61" s="239">
        <v>49000</v>
      </c>
      <c r="Q61" s="239">
        <v>887382</v>
      </c>
    </row>
    <row r="62" spans="2:17" ht="97.5" customHeight="1">
      <c r="B62" s="240" t="s">
        <v>535</v>
      </c>
      <c r="C62" s="240" t="s">
        <v>123</v>
      </c>
      <c r="D62" s="240" t="s">
        <v>2</v>
      </c>
      <c r="E62" s="240" t="s">
        <v>353</v>
      </c>
      <c r="F62" s="241">
        <v>789382</v>
      </c>
      <c r="G62" s="241">
        <v>789382</v>
      </c>
      <c r="H62" s="241">
        <v>618100</v>
      </c>
      <c r="I62" s="241">
        <v>5300</v>
      </c>
      <c r="J62" s="241">
        <v>0</v>
      </c>
      <c r="K62" s="241">
        <v>0</v>
      </c>
      <c r="L62" s="241">
        <v>0</v>
      </c>
      <c r="M62" s="241">
        <v>0</v>
      </c>
      <c r="N62" s="241">
        <v>0</v>
      </c>
      <c r="O62" s="241">
        <v>0</v>
      </c>
      <c r="P62" s="241">
        <v>0</v>
      </c>
      <c r="Q62" s="239">
        <v>789382</v>
      </c>
    </row>
    <row r="63" spans="2:17" ht="162">
      <c r="B63" s="240" t="s">
        <v>511</v>
      </c>
      <c r="C63" s="240" t="s">
        <v>512</v>
      </c>
      <c r="D63" s="240" t="s">
        <v>129</v>
      </c>
      <c r="E63" s="240" t="s">
        <v>513</v>
      </c>
      <c r="F63" s="241">
        <v>49000</v>
      </c>
      <c r="G63" s="241">
        <v>49000</v>
      </c>
      <c r="H63" s="241">
        <v>0</v>
      </c>
      <c r="I63" s="241">
        <v>0</v>
      </c>
      <c r="J63" s="241">
        <v>0</v>
      </c>
      <c r="K63" s="241">
        <v>49000</v>
      </c>
      <c r="L63" s="241">
        <v>49000</v>
      </c>
      <c r="M63" s="241">
        <v>0</v>
      </c>
      <c r="N63" s="241">
        <v>0</v>
      </c>
      <c r="O63" s="241">
        <v>0</v>
      </c>
      <c r="P63" s="241">
        <v>49000</v>
      </c>
      <c r="Q63" s="239">
        <v>98000</v>
      </c>
    </row>
    <row r="64" spans="2:17" ht="48.95" customHeight="1">
      <c r="B64" s="238" t="s">
        <v>156</v>
      </c>
      <c r="C64" s="238" t="s">
        <v>375</v>
      </c>
      <c r="D64" s="238" t="s">
        <v>375</v>
      </c>
      <c r="E64" s="238" t="s">
        <v>524</v>
      </c>
      <c r="F64" s="239">
        <v>15659978</v>
      </c>
      <c r="G64" s="239">
        <v>15659978</v>
      </c>
      <c r="H64" s="239">
        <v>11917530</v>
      </c>
      <c r="I64" s="239">
        <v>560246</v>
      </c>
      <c r="J64" s="239">
        <v>0</v>
      </c>
      <c r="K64" s="239">
        <v>614600</v>
      </c>
      <c r="L64" s="239">
        <v>500000</v>
      </c>
      <c r="M64" s="239">
        <v>114600</v>
      </c>
      <c r="N64" s="239">
        <v>0</v>
      </c>
      <c r="O64" s="239">
        <v>0</v>
      </c>
      <c r="P64" s="239">
        <v>500000</v>
      </c>
      <c r="Q64" s="239">
        <v>16274578</v>
      </c>
    </row>
    <row r="65" spans="2:17" ht="51.95" customHeight="1">
      <c r="B65" s="238" t="s">
        <v>157</v>
      </c>
      <c r="C65" s="238" t="s">
        <v>375</v>
      </c>
      <c r="D65" s="238" t="s">
        <v>375</v>
      </c>
      <c r="E65" s="238" t="s">
        <v>524</v>
      </c>
      <c r="F65" s="239">
        <v>15659978</v>
      </c>
      <c r="G65" s="239">
        <v>15659978</v>
      </c>
      <c r="H65" s="239">
        <v>11917530</v>
      </c>
      <c r="I65" s="239">
        <v>560246</v>
      </c>
      <c r="J65" s="239">
        <v>0</v>
      </c>
      <c r="K65" s="239">
        <v>614600</v>
      </c>
      <c r="L65" s="239">
        <v>500000</v>
      </c>
      <c r="M65" s="239">
        <v>114600</v>
      </c>
      <c r="N65" s="239">
        <v>0</v>
      </c>
      <c r="O65" s="239">
        <v>0</v>
      </c>
      <c r="P65" s="239">
        <v>500000</v>
      </c>
      <c r="Q65" s="239">
        <v>16274578</v>
      </c>
    </row>
    <row r="66" spans="2:17" ht="97.5" customHeight="1">
      <c r="B66" s="240" t="s">
        <v>158</v>
      </c>
      <c r="C66" s="240" t="s">
        <v>123</v>
      </c>
      <c r="D66" s="240" t="s">
        <v>2</v>
      </c>
      <c r="E66" s="240" t="s">
        <v>353</v>
      </c>
      <c r="F66" s="241">
        <v>776839</v>
      </c>
      <c r="G66" s="241">
        <v>776839</v>
      </c>
      <c r="H66" s="241">
        <v>629075</v>
      </c>
      <c r="I66" s="241">
        <v>4085</v>
      </c>
      <c r="J66" s="241">
        <v>0</v>
      </c>
      <c r="K66" s="241">
        <v>0</v>
      </c>
      <c r="L66" s="241">
        <v>0</v>
      </c>
      <c r="M66" s="241">
        <v>0</v>
      </c>
      <c r="N66" s="241">
        <v>0</v>
      </c>
      <c r="O66" s="241">
        <v>0</v>
      </c>
      <c r="P66" s="241">
        <v>0</v>
      </c>
      <c r="Q66" s="239">
        <v>776839</v>
      </c>
    </row>
    <row r="67" spans="2:17" ht="63.6" customHeight="1">
      <c r="B67" s="240" t="s">
        <v>333</v>
      </c>
      <c r="C67" s="240" t="s">
        <v>334</v>
      </c>
      <c r="D67" s="240" t="s">
        <v>9</v>
      </c>
      <c r="E67" s="240" t="s">
        <v>387</v>
      </c>
      <c r="F67" s="241">
        <v>3442790</v>
      </c>
      <c r="G67" s="241">
        <v>3442790</v>
      </c>
      <c r="H67" s="241">
        <v>2799436</v>
      </c>
      <c r="I67" s="241">
        <v>19717</v>
      </c>
      <c r="J67" s="241">
        <v>0</v>
      </c>
      <c r="K67" s="241">
        <v>37200</v>
      </c>
      <c r="L67" s="241">
        <v>0</v>
      </c>
      <c r="M67" s="241">
        <v>37200</v>
      </c>
      <c r="N67" s="241">
        <v>0</v>
      </c>
      <c r="O67" s="241">
        <v>0</v>
      </c>
      <c r="P67" s="241">
        <v>0</v>
      </c>
      <c r="Q67" s="239">
        <v>3479990</v>
      </c>
    </row>
    <row r="68" spans="2:17" ht="48.95" customHeight="1">
      <c r="B68" s="240" t="s">
        <v>159</v>
      </c>
      <c r="C68" s="240" t="s">
        <v>160</v>
      </c>
      <c r="D68" s="240" t="s">
        <v>16</v>
      </c>
      <c r="E68" s="240" t="s">
        <v>88</v>
      </c>
      <c r="F68" s="241">
        <v>3567407</v>
      </c>
      <c r="G68" s="241">
        <v>3567407</v>
      </c>
      <c r="H68" s="241">
        <v>2802783</v>
      </c>
      <c r="I68" s="241">
        <v>50894</v>
      </c>
      <c r="J68" s="241">
        <v>0</v>
      </c>
      <c r="K68" s="241">
        <v>1200</v>
      </c>
      <c r="L68" s="241">
        <v>0</v>
      </c>
      <c r="M68" s="241">
        <v>1200</v>
      </c>
      <c r="N68" s="241">
        <v>0</v>
      </c>
      <c r="O68" s="241">
        <v>0</v>
      </c>
      <c r="P68" s="241">
        <v>0</v>
      </c>
      <c r="Q68" s="239">
        <v>3568607</v>
      </c>
    </row>
    <row r="69" spans="2:17" ht="46.5" customHeight="1">
      <c r="B69" s="240" t="s">
        <v>161</v>
      </c>
      <c r="C69" s="240" t="s">
        <v>89</v>
      </c>
      <c r="D69" s="240" t="s">
        <v>16</v>
      </c>
      <c r="E69" s="240" t="s">
        <v>90</v>
      </c>
      <c r="F69" s="241">
        <v>356185</v>
      </c>
      <c r="G69" s="241">
        <v>356185</v>
      </c>
      <c r="H69" s="241">
        <v>238097</v>
      </c>
      <c r="I69" s="241">
        <v>53380</v>
      </c>
      <c r="J69" s="241">
        <v>0</v>
      </c>
      <c r="K69" s="241">
        <v>2000</v>
      </c>
      <c r="L69" s="241">
        <v>0</v>
      </c>
      <c r="M69" s="241">
        <v>2000</v>
      </c>
      <c r="N69" s="241">
        <v>0</v>
      </c>
      <c r="O69" s="241">
        <v>0</v>
      </c>
      <c r="P69" s="241">
        <v>0</v>
      </c>
      <c r="Q69" s="239">
        <v>358185</v>
      </c>
    </row>
    <row r="70" spans="2:17" ht="97.5" customHeight="1">
      <c r="B70" s="240" t="s">
        <v>95</v>
      </c>
      <c r="C70" s="240" t="s">
        <v>162</v>
      </c>
      <c r="D70" s="240" t="s">
        <v>17</v>
      </c>
      <c r="E70" s="240" t="s">
        <v>91</v>
      </c>
      <c r="F70" s="241">
        <v>6603947</v>
      </c>
      <c r="G70" s="241">
        <v>6603947</v>
      </c>
      <c r="H70" s="241">
        <v>4737000</v>
      </c>
      <c r="I70" s="241">
        <v>424358</v>
      </c>
      <c r="J70" s="241">
        <v>0</v>
      </c>
      <c r="K70" s="241">
        <v>74200</v>
      </c>
      <c r="L70" s="241">
        <v>0</v>
      </c>
      <c r="M70" s="241">
        <v>74200</v>
      </c>
      <c r="N70" s="241">
        <v>0</v>
      </c>
      <c r="O70" s="241">
        <v>0</v>
      </c>
      <c r="P70" s="241">
        <v>0</v>
      </c>
      <c r="Q70" s="239">
        <v>6678147</v>
      </c>
    </row>
    <row r="71" spans="2:17" ht="66.95" customHeight="1">
      <c r="B71" s="240" t="s">
        <v>96</v>
      </c>
      <c r="C71" s="240" t="s">
        <v>163</v>
      </c>
      <c r="D71" s="240" t="s">
        <v>18</v>
      </c>
      <c r="E71" s="240" t="s">
        <v>164</v>
      </c>
      <c r="F71" s="241">
        <v>890598</v>
      </c>
      <c r="G71" s="241">
        <v>890598</v>
      </c>
      <c r="H71" s="241">
        <v>711139</v>
      </c>
      <c r="I71" s="241">
        <v>7812</v>
      </c>
      <c r="J71" s="241">
        <v>0</v>
      </c>
      <c r="K71" s="241">
        <v>500000</v>
      </c>
      <c r="L71" s="241">
        <v>500000</v>
      </c>
      <c r="M71" s="241">
        <v>0</v>
      </c>
      <c r="N71" s="241">
        <v>0</v>
      </c>
      <c r="O71" s="241">
        <v>0</v>
      </c>
      <c r="P71" s="241">
        <v>500000</v>
      </c>
      <c r="Q71" s="239">
        <v>1390598</v>
      </c>
    </row>
    <row r="72" spans="2:17" ht="50.1" customHeight="1">
      <c r="B72" s="240" t="s">
        <v>97</v>
      </c>
      <c r="C72" s="240" t="s">
        <v>131</v>
      </c>
      <c r="D72" s="240" t="s">
        <v>18</v>
      </c>
      <c r="E72" s="240" t="s">
        <v>85</v>
      </c>
      <c r="F72" s="241">
        <v>22212</v>
      </c>
      <c r="G72" s="241">
        <v>22212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39">
        <v>22212</v>
      </c>
    </row>
    <row r="73" spans="2:17" ht="51.95" customHeight="1">
      <c r="B73" s="238" t="s">
        <v>388</v>
      </c>
      <c r="C73" s="238" t="s">
        <v>375</v>
      </c>
      <c r="D73" s="238" t="s">
        <v>375</v>
      </c>
      <c r="E73" s="238" t="s">
        <v>340</v>
      </c>
      <c r="F73" s="239">
        <v>1952170</v>
      </c>
      <c r="G73" s="239">
        <v>1722170</v>
      </c>
      <c r="H73" s="239">
        <v>1169810</v>
      </c>
      <c r="I73" s="239">
        <v>20000</v>
      </c>
      <c r="J73" s="239">
        <v>0</v>
      </c>
      <c r="K73" s="239">
        <v>606750</v>
      </c>
      <c r="L73" s="239">
        <v>606750</v>
      </c>
      <c r="M73" s="239">
        <v>0</v>
      </c>
      <c r="N73" s="239">
        <v>0</v>
      </c>
      <c r="O73" s="239">
        <v>0</v>
      </c>
      <c r="P73" s="239">
        <v>606750</v>
      </c>
      <c r="Q73" s="239">
        <v>2558920</v>
      </c>
    </row>
    <row r="74" spans="2:17" ht="63.95" customHeight="1">
      <c r="B74" s="238" t="s">
        <v>341</v>
      </c>
      <c r="C74" s="238" t="s">
        <v>375</v>
      </c>
      <c r="D74" s="238" t="s">
        <v>375</v>
      </c>
      <c r="E74" s="238" t="s">
        <v>340</v>
      </c>
      <c r="F74" s="239">
        <v>1952170</v>
      </c>
      <c r="G74" s="239">
        <v>1722170</v>
      </c>
      <c r="H74" s="239">
        <v>1169810</v>
      </c>
      <c r="I74" s="239">
        <v>20000</v>
      </c>
      <c r="J74" s="239">
        <v>0</v>
      </c>
      <c r="K74" s="239">
        <v>606750</v>
      </c>
      <c r="L74" s="239">
        <v>606750</v>
      </c>
      <c r="M74" s="239">
        <v>0</v>
      </c>
      <c r="N74" s="239">
        <v>0</v>
      </c>
      <c r="O74" s="239">
        <v>0</v>
      </c>
      <c r="P74" s="239">
        <v>606750</v>
      </c>
      <c r="Q74" s="239">
        <v>2558920</v>
      </c>
    </row>
    <row r="75" spans="2:17" ht="95.45" customHeight="1">
      <c r="B75" s="240" t="s">
        <v>389</v>
      </c>
      <c r="C75" s="240" t="s">
        <v>123</v>
      </c>
      <c r="D75" s="240" t="s">
        <v>2</v>
      </c>
      <c r="E75" s="240" t="s">
        <v>353</v>
      </c>
      <c r="F75" s="241">
        <v>1612170</v>
      </c>
      <c r="G75" s="241">
        <v>1612170</v>
      </c>
      <c r="H75" s="241">
        <v>1169810</v>
      </c>
      <c r="I75" s="241">
        <v>20000</v>
      </c>
      <c r="J75" s="241">
        <v>0</v>
      </c>
      <c r="K75" s="241">
        <v>75000</v>
      </c>
      <c r="L75" s="241">
        <v>75000</v>
      </c>
      <c r="M75" s="241">
        <v>0</v>
      </c>
      <c r="N75" s="241">
        <v>0</v>
      </c>
      <c r="O75" s="241">
        <v>0</v>
      </c>
      <c r="P75" s="241">
        <v>75000</v>
      </c>
      <c r="Q75" s="239">
        <v>1687170</v>
      </c>
    </row>
    <row r="76" spans="2:17" ht="53.1" customHeight="1">
      <c r="B76" s="240" t="s">
        <v>390</v>
      </c>
      <c r="C76" s="240" t="s">
        <v>247</v>
      </c>
      <c r="D76" s="240" t="s">
        <v>22</v>
      </c>
      <c r="E76" s="240" t="s">
        <v>323</v>
      </c>
      <c r="F76" s="241">
        <v>230000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39">
        <v>230000</v>
      </c>
    </row>
    <row r="77" spans="2:17" ht="77.45" customHeight="1">
      <c r="B77" s="240" t="s">
        <v>507</v>
      </c>
      <c r="C77" s="240" t="s">
        <v>536</v>
      </c>
      <c r="D77" s="240" t="s">
        <v>23</v>
      </c>
      <c r="E77" s="240" t="s">
        <v>490</v>
      </c>
      <c r="F77" s="241"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531750</v>
      </c>
      <c r="L77" s="241">
        <v>531750</v>
      </c>
      <c r="M77" s="241">
        <v>0</v>
      </c>
      <c r="N77" s="241">
        <v>0</v>
      </c>
      <c r="O77" s="241">
        <v>0</v>
      </c>
      <c r="P77" s="241">
        <v>531750</v>
      </c>
      <c r="Q77" s="239">
        <v>531750</v>
      </c>
    </row>
    <row r="78" spans="2:17" ht="126" customHeight="1">
      <c r="B78" s="240" t="s">
        <v>537</v>
      </c>
      <c r="C78" s="240" t="s">
        <v>538</v>
      </c>
      <c r="D78" s="240" t="s">
        <v>23</v>
      </c>
      <c r="E78" s="240" t="s">
        <v>484</v>
      </c>
      <c r="F78" s="241">
        <v>110000</v>
      </c>
      <c r="G78" s="241">
        <v>110000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39">
        <v>110000</v>
      </c>
    </row>
    <row r="79" spans="2:17" ht="44.1" customHeight="1">
      <c r="B79" s="238" t="s">
        <v>305</v>
      </c>
      <c r="C79" s="238" t="s">
        <v>305</v>
      </c>
      <c r="D79" s="238" t="s">
        <v>305</v>
      </c>
      <c r="E79" s="238" t="s">
        <v>391</v>
      </c>
      <c r="F79" s="239">
        <v>318992581</v>
      </c>
      <c r="G79" s="239">
        <v>317862581</v>
      </c>
      <c r="H79" s="239">
        <v>231495901</v>
      </c>
      <c r="I79" s="239">
        <v>10418276</v>
      </c>
      <c r="J79" s="239">
        <v>900000</v>
      </c>
      <c r="K79" s="239">
        <v>6984037</v>
      </c>
      <c r="L79" s="239">
        <v>4299337</v>
      </c>
      <c r="M79" s="239">
        <v>2684700</v>
      </c>
      <c r="N79" s="239">
        <v>119100</v>
      </c>
      <c r="O79" s="239">
        <v>2500</v>
      </c>
      <c r="P79" s="239">
        <v>4299337</v>
      </c>
      <c r="Q79" s="239">
        <v>325976618</v>
      </c>
    </row>
    <row r="83" spans="5:12">
      <c r="E83" s="116" t="s">
        <v>349</v>
      </c>
      <c r="L83" s="116" t="s">
        <v>348</v>
      </c>
    </row>
  </sheetData>
  <mergeCells count="25">
    <mergeCell ref="Q8:Q11"/>
    <mergeCell ref="O2:Q2"/>
    <mergeCell ref="O3:Q3"/>
    <mergeCell ref="B4:Q4"/>
    <mergeCell ref="B5:C5"/>
    <mergeCell ref="P9:P11"/>
    <mergeCell ref="B6:C6"/>
    <mergeCell ref="F9:F11"/>
    <mergeCell ref="G9:G11"/>
    <mergeCell ref="O10:O11"/>
    <mergeCell ref="L9:L11"/>
    <mergeCell ref="N9:O9"/>
    <mergeCell ref="H10:H11"/>
    <mergeCell ref="K8:P8"/>
    <mergeCell ref="N10:N11"/>
    <mergeCell ref="M9:M11"/>
    <mergeCell ref="J9:J11"/>
    <mergeCell ref="K9:K11"/>
    <mergeCell ref="D8:D11"/>
    <mergeCell ref="E8:E11"/>
    <mergeCell ref="H9:I9"/>
    <mergeCell ref="B8:B11"/>
    <mergeCell ref="C8:C11"/>
    <mergeCell ref="F8:J8"/>
    <mergeCell ref="I10:I11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0" fitToHeight="0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63"/>
  <sheetViews>
    <sheetView topLeftCell="A37" workbookViewId="0">
      <selection activeCell="A43" sqref="A43:A44"/>
    </sheetView>
  </sheetViews>
  <sheetFormatPr defaultRowHeight="15.75"/>
  <cols>
    <col min="1" max="1" width="17.83203125" style="172" customWidth="1"/>
    <col min="2" max="2" width="19.6640625" style="172" customWidth="1"/>
    <col min="3" max="3" width="24.1640625" style="172" customWidth="1"/>
    <col min="4" max="4" width="29" style="172" customWidth="1"/>
    <col min="5" max="5" width="18.1640625" style="172" customWidth="1"/>
    <col min="6" max="6" width="17.6640625" style="172" customWidth="1"/>
    <col min="7" max="7" width="13.5" style="172" customWidth="1"/>
    <col min="8" max="8" width="13.83203125" style="172" customWidth="1"/>
    <col min="9" max="9" width="14.33203125" style="172" customWidth="1"/>
    <col min="10" max="16384" width="9.33203125" style="172"/>
  </cols>
  <sheetData>
    <row r="1" spans="1:9" ht="7.5" customHeight="1"/>
    <row r="2" spans="1:9">
      <c r="A2" s="170"/>
      <c r="B2" s="171"/>
      <c r="C2" s="171"/>
      <c r="E2" s="350" t="s">
        <v>313</v>
      </c>
      <c r="F2" s="347"/>
      <c r="G2" s="347"/>
      <c r="H2" s="347"/>
      <c r="I2" s="347"/>
    </row>
    <row r="3" spans="1:9" ht="35.25" customHeight="1">
      <c r="A3" s="170"/>
      <c r="B3" s="173"/>
      <c r="C3" s="173"/>
      <c r="E3" s="397" t="s">
        <v>498</v>
      </c>
      <c r="F3" s="347"/>
      <c r="G3" s="347"/>
      <c r="H3" s="347"/>
      <c r="I3" s="347"/>
    </row>
    <row r="4" spans="1:9" ht="34.5" customHeight="1">
      <c r="A4" s="170"/>
      <c r="B4" s="173"/>
      <c r="C4" s="173"/>
      <c r="E4" s="397" t="s">
        <v>354</v>
      </c>
      <c r="F4" s="347"/>
      <c r="G4" s="347"/>
      <c r="H4" s="347"/>
      <c r="I4" s="347"/>
    </row>
    <row r="5" spans="1:9">
      <c r="A5" s="170"/>
      <c r="B5" s="174"/>
      <c r="C5" s="174"/>
    </row>
    <row r="6" spans="1:9" ht="6.75" customHeight="1">
      <c r="A6" s="175"/>
      <c r="B6" s="176"/>
      <c r="C6" s="176"/>
    </row>
    <row r="7" spans="1:9" ht="18.75">
      <c r="A7" s="351" t="s">
        <v>312</v>
      </c>
      <c r="B7" s="351"/>
      <c r="C7" s="351"/>
      <c r="D7" s="351"/>
      <c r="E7" s="174"/>
      <c r="F7" s="174"/>
      <c r="G7" s="174"/>
      <c r="H7" s="174"/>
    </row>
    <row r="8" spans="1:9" ht="18.75">
      <c r="A8" s="189" t="s">
        <v>137</v>
      </c>
    </row>
    <row r="9" spans="1:9" ht="15.75" customHeight="1">
      <c r="A9" s="177" t="s">
        <v>177</v>
      </c>
    </row>
    <row r="10" spans="1:9">
      <c r="A10" s="178"/>
    </row>
    <row r="11" spans="1:9" ht="18.75">
      <c r="A11" s="190" t="s">
        <v>317</v>
      </c>
    </row>
    <row r="12" spans="1:9">
      <c r="A12" s="179"/>
      <c r="E12" s="180" t="s">
        <v>212</v>
      </c>
    </row>
    <row r="13" spans="1:9" ht="63">
      <c r="A13" s="195" t="s">
        <v>300</v>
      </c>
      <c r="B13" s="353" t="s">
        <v>301</v>
      </c>
      <c r="C13" s="353"/>
      <c r="D13" s="353"/>
      <c r="E13" s="353" t="s">
        <v>214</v>
      </c>
      <c r="F13" s="398" t="s">
        <v>319</v>
      </c>
      <c r="G13" s="380"/>
      <c r="H13" s="380"/>
      <c r="I13" s="380"/>
    </row>
    <row r="14" spans="1:9" ht="26.25" customHeight="1">
      <c r="A14" s="195" t="s">
        <v>274</v>
      </c>
      <c r="B14" s="353" t="s">
        <v>302</v>
      </c>
      <c r="C14" s="353"/>
      <c r="D14" s="353"/>
      <c r="E14" s="353"/>
      <c r="F14" s="355"/>
      <c r="G14" s="355"/>
      <c r="H14" s="355"/>
      <c r="I14" s="355"/>
    </row>
    <row r="15" spans="1:9">
      <c r="A15" s="195">
        <v>1</v>
      </c>
      <c r="B15" s="353">
        <v>2</v>
      </c>
      <c r="C15" s="353"/>
      <c r="D15" s="353"/>
      <c r="E15" s="195">
        <v>3</v>
      </c>
      <c r="F15" s="380">
        <v>4</v>
      </c>
      <c r="G15" s="380"/>
      <c r="H15" s="380"/>
      <c r="I15" s="380"/>
    </row>
    <row r="16" spans="1:9" ht="19.5" customHeight="1">
      <c r="A16" s="354" t="s">
        <v>303</v>
      </c>
      <c r="B16" s="354"/>
      <c r="C16" s="354"/>
      <c r="D16" s="354"/>
      <c r="E16" s="354"/>
      <c r="F16" s="355"/>
      <c r="G16" s="355"/>
      <c r="H16" s="355"/>
      <c r="I16" s="355"/>
    </row>
    <row r="17" spans="1:9" ht="19.5" customHeight="1">
      <c r="A17" s="230">
        <v>41020100</v>
      </c>
      <c r="B17" s="369" t="s">
        <v>61</v>
      </c>
      <c r="C17" s="370"/>
      <c r="D17" s="370"/>
      <c r="E17" s="231">
        <v>37093000</v>
      </c>
      <c r="F17" s="380"/>
      <c r="G17" s="380"/>
      <c r="H17" s="380"/>
      <c r="I17" s="380"/>
    </row>
    <row r="18" spans="1:9" ht="19.5" customHeight="1">
      <c r="A18" s="194">
        <v>99000000000</v>
      </c>
      <c r="B18" s="373" t="s">
        <v>318</v>
      </c>
      <c r="C18" s="374"/>
      <c r="D18" s="374"/>
      <c r="E18" s="210">
        <v>37093000</v>
      </c>
      <c r="F18" s="380"/>
      <c r="G18" s="380"/>
      <c r="H18" s="380"/>
      <c r="I18" s="380"/>
    </row>
    <row r="19" spans="1:9" ht="28.5" customHeight="1">
      <c r="A19" s="232">
        <v>41033900</v>
      </c>
      <c r="B19" s="371" t="s">
        <v>62</v>
      </c>
      <c r="C19" s="372"/>
      <c r="D19" s="372"/>
      <c r="E19" s="233">
        <v>143519200</v>
      </c>
      <c r="F19" s="380"/>
      <c r="G19" s="380"/>
      <c r="H19" s="380"/>
      <c r="I19" s="380"/>
    </row>
    <row r="20" spans="1:9" ht="19.5" customHeight="1">
      <c r="A20" s="194">
        <v>99000000000</v>
      </c>
      <c r="B20" s="373" t="s">
        <v>318</v>
      </c>
      <c r="C20" s="374"/>
      <c r="D20" s="374"/>
      <c r="E20" s="211">
        <v>143519200</v>
      </c>
      <c r="F20" s="380"/>
      <c r="G20" s="380"/>
      <c r="H20" s="380"/>
      <c r="I20" s="380"/>
    </row>
    <row r="21" spans="1:9" ht="66" customHeight="1">
      <c r="A21" s="234">
        <v>41040200</v>
      </c>
      <c r="B21" s="333" t="s">
        <v>263</v>
      </c>
      <c r="C21" s="333"/>
      <c r="D21" s="333"/>
      <c r="E21" s="235">
        <f>E22+E23</f>
        <v>3478755</v>
      </c>
      <c r="F21" s="380"/>
      <c r="G21" s="380"/>
      <c r="H21" s="380"/>
      <c r="I21" s="380"/>
    </row>
    <row r="22" spans="1:9" ht="19.5" customHeight="1">
      <c r="A22" s="197" t="s">
        <v>277</v>
      </c>
      <c r="B22" s="352" t="s">
        <v>145</v>
      </c>
      <c r="C22" s="352"/>
      <c r="D22" s="352"/>
      <c r="E22" s="212">
        <v>3170300</v>
      </c>
      <c r="F22" s="380"/>
      <c r="G22" s="380"/>
      <c r="H22" s="380"/>
      <c r="I22" s="380"/>
    </row>
    <row r="23" spans="1:9">
      <c r="A23" s="197" t="s">
        <v>278</v>
      </c>
      <c r="B23" s="352" t="s">
        <v>316</v>
      </c>
      <c r="C23" s="352"/>
      <c r="D23" s="352"/>
      <c r="E23" s="212">
        <v>308455</v>
      </c>
      <c r="F23" s="380"/>
      <c r="G23" s="380"/>
      <c r="H23" s="380"/>
      <c r="I23" s="380"/>
    </row>
    <row r="24" spans="1:9" ht="94.5" customHeight="1">
      <c r="A24" s="384" t="s">
        <v>268</v>
      </c>
      <c r="B24" s="386" t="s">
        <v>269</v>
      </c>
      <c r="C24" s="387"/>
      <c r="D24" s="388"/>
      <c r="E24" s="392">
        <f>E26</f>
        <v>844534</v>
      </c>
      <c r="F24" s="394" t="s">
        <v>275</v>
      </c>
      <c r="G24" s="395"/>
      <c r="H24" s="394" t="s">
        <v>276</v>
      </c>
      <c r="I24" s="395"/>
    </row>
    <row r="25" spans="1:9" ht="28.5" customHeight="1">
      <c r="A25" s="385"/>
      <c r="B25" s="389"/>
      <c r="C25" s="390"/>
      <c r="D25" s="391"/>
      <c r="E25" s="393"/>
      <c r="F25" s="236" t="s">
        <v>228</v>
      </c>
      <c r="G25" s="236" t="s">
        <v>230</v>
      </c>
      <c r="H25" s="236" t="s">
        <v>228</v>
      </c>
      <c r="I25" s="236" t="s">
        <v>230</v>
      </c>
    </row>
    <row r="26" spans="1:9">
      <c r="A26" s="197" t="s">
        <v>277</v>
      </c>
      <c r="B26" s="352" t="s">
        <v>145</v>
      </c>
      <c r="C26" s="352"/>
      <c r="D26" s="352"/>
      <c r="E26" s="213">
        <v>844534</v>
      </c>
      <c r="F26" s="214">
        <v>432471</v>
      </c>
      <c r="G26" s="214">
        <v>219450</v>
      </c>
      <c r="H26" s="214">
        <v>127776</v>
      </c>
      <c r="I26" s="214">
        <v>64837</v>
      </c>
    </row>
    <row r="27" spans="1:9" ht="58.5" customHeight="1">
      <c r="A27" s="234" t="s">
        <v>266</v>
      </c>
      <c r="B27" s="333" t="s">
        <v>267</v>
      </c>
      <c r="C27" s="333"/>
      <c r="D27" s="333"/>
      <c r="E27" s="237">
        <f>E28</f>
        <v>1499000</v>
      </c>
      <c r="F27" s="396" t="s">
        <v>320</v>
      </c>
      <c r="G27" s="382"/>
      <c r="H27" s="382"/>
      <c r="I27" s="383"/>
    </row>
    <row r="28" spans="1:9">
      <c r="A28" s="197" t="s">
        <v>277</v>
      </c>
      <c r="B28" s="352" t="s">
        <v>145</v>
      </c>
      <c r="C28" s="352"/>
      <c r="D28" s="352"/>
      <c r="E28" s="213">
        <v>1499000</v>
      </c>
      <c r="F28" s="340">
        <v>1499000</v>
      </c>
      <c r="G28" s="341"/>
      <c r="H28" s="341"/>
      <c r="I28" s="342"/>
    </row>
    <row r="29" spans="1:9">
      <c r="A29" s="234" t="s">
        <v>270</v>
      </c>
      <c r="B29" s="333" t="s">
        <v>271</v>
      </c>
      <c r="C29" s="333"/>
      <c r="D29" s="333"/>
      <c r="E29" s="237">
        <f>E30+E31+E32</f>
        <v>2006553</v>
      </c>
      <c r="F29" s="345"/>
      <c r="G29" s="335"/>
      <c r="H29" s="335"/>
      <c r="I29" s="336"/>
    </row>
    <row r="30" spans="1:9">
      <c r="A30" s="197" t="s">
        <v>277</v>
      </c>
      <c r="B30" s="352" t="s">
        <v>145</v>
      </c>
      <c r="C30" s="352"/>
      <c r="D30" s="352"/>
      <c r="E30" s="213">
        <v>1350800</v>
      </c>
      <c r="F30" s="346"/>
      <c r="G30" s="347"/>
      <c r="H30" s="347"/>
      <c r="I30" s="348"/>
    </row>
    <row r="31" spans="1:9">
      <c r="A31" s="197" t="s">
        <v>278</v>
      </c>
      <c r="B31" s="352" t="s">
        <v>316</v>
      </c>
      <c r="C31" s="352"/>
      <c r="D31" s="352"/>
      <c r="E31" s="213">
        <v>555753</v>
      </c>
      <c r="F31" s="346"/>
      <c r="G31" s="349"/>
      <c r="H31" s="349"/>
      <c r="I31" s="348"/>
    </row>
    <row r="32" spans="1:9">
      <c r="A32" s="277" t="s">
        <v>492</v>
      </c>
      <c r="B32" s="377" t="s">
        <v>491</v>
      </c>
      <c r="C32" s="378"/>
      <c r="D32" s="379"/>
      <c r="E32" s="278">
        <v>100000</v>
      </c>
      <c r="F32" s="337"/>
      <c r="G32" s="338"/>
      <c r="H32" s="338"/>
      <c r="I32" s="339"/>
    </row>
    <row r="33" spans="1:9" ht="51.95" customHeight="1">
      <c r="A33" s="234" t="s">
        <v>272</v>
      </c>
      <c r="B33" s="333" t="s">
        <v>273</v>
      </c>
      <c r="C33" s="333"/>
      <c r="D33" s="333"/>
      <c r="E33" s="237">
        <f>E34</f>
        <v>561000</v>
      </c>
      <c r="F33" s="381" t="s">
        <v>321</v>
      </c>
      <c r="G33" s="382"/>
      <c r="H33" s="382"/>
      <c r="I33" s="383"/>
    </row>
    <row r="34" spans="1:9" ht="39.75" customHeight="1">
      <c r="A34" s="197" t="s">
        <v>277</v>
      </c>
      <c r="B34" s="352" t="s">
        <v>145</v>
      </c>
      <c r="C34" s="352"/>
      <c r="D34" s="352"/>
      <c r="E34" s="213">
        <v>561000</v>
      </c>
      <c r="F34" s="340">
        <v>561000</v>
      </c>
      <c r="G34" s="341"/>
      <c r="H34" s="341"/>
      <c r="I34" s="342"/>
    </row>
    <row r="35" spans="1:9" ht="19.5" customHeight="1">
      <c r="A35" s="354" t="s">
        <v>304</v>
      </c>
      <c r="B35" s="354"/>
      <c r="C35" s="354"/>
      <c r="D35" s="354"/>
      <c r="E35" s="354"/>
      <c r="F35" s="355"/>
      <c r="G35" s="355"/>
      <c r="H35" s="355"/>
      <c r="I35" s="355"/>
    </row>
    <row r="36" spans="1:9" ht="19.5" customHeight="1">
      <c r="A36" s="234" t="s">
        <v>270</v>
      </c>
      <c r="B36" s="333" t="s">
        <v>271</v>
      </c>
      <c r="C36" s="333"/>
      <c r="D36" s="333"/>
      <c r="E36" s="237">
        <f>E37</f>
        <v>1700000</v>
      </c>
      <c r="F36" s="334"/>
      <c r="G36" s="335"/>
      <c r="H36" s="335"/>
      <c r="I36" s="336"/>
    </row>
    <row r="37" spans="1:9">
      <c r="A37" s="197" t="s">
        <v>277</v>
      </c>
      <c r="B37" s="352" t="s">
        <v>145</v>
      </c>
      <c r="C37" s="352"/>
      <c r="D37" s="352"/>
      <c r="E37" s="227">
        <v>1700000</v>
      </c>
      <c r="F37" s="337"/>
      <c r="G37" s="338"/>
      <c r="H37" s="338"/>
      <c r="I37" s="339"/>
    </row>
    <row r="38" spans="1:9" ht="19.5" customHeight="1">
      <c r="A38" s="195" t="s">
        <v>305</v>
      </c>
      <c r="B38" s="343" t="s">
        <v>306</v>
      </c>
      <c r="C38" s="343"/>
      <c r="D38" s="343"/>
      <c r="E38" s="228">
        <f>E39+E40</f>
        <v>190702042</v>
      </c>
      <c r="F38" s="196"/>
      <c r="G38" s="196"/>
      <c r="H38" s="196"/>
      <c r="I38" s="196"/>
    </row>
    <row r="39" spans="1:9" ht="19.5" customHeight="1">
      <c r="A39" s="198" t="s">
        <v>305</v>
      </c>
      <c r="B39" s="344" t="s">
        <v>141</v>
      </c>
      <c r="C39" s="344"/>
      <c r="D39" s="344"/>
      <c r="E39" s="229">
        <f>E17+E19+E21+E24+E27+E29+E33</f>
        <v>189002042</v>
      </c>
      <c r="F39" s="196"/>
      <c r="G39" s="196"/>
      <c r="H39" s="196"/>
      <c r="I39" s="196"/>
    </row>
    <row r="40" spans="1:9" ht="19.5" customHeight="1">
      <c r="A40" s="198" t="s">
        <v>305</v>
      </c>
      <c r="B40" s="344" t="s">
        <v>25</v>
      </c>
      <c r="C40" s="344"/>
      <c r="D40" s="344"/>
      <c r="E40" s="228">
        <f>E37</f>
        <v>1700000</v>
      </c>
      <c r="F40" s="196"/>
      <c r="G40" s="196"/>
      <c r="H40" s="196"/>
      <c r="I40" s="196"/>
    </row>
    <row r="41" spans="1:9">
      <c r="A41" s="184"/>
    </row>
    <row r="42" spans="1:9">
      <c r="A42" s="185" t="s">
        <v>307</v>
      </c>
    </row>
    <row r="43" spans="1:9">
      <c r="A43" s="185"/>
    </row>
    <row r="44" spans="1:9">
      <c r="A44" s="185"/>
    </row>
    <row r="45" spans="1:9">
      <c r="A45" s="185"/>
    </row>
    <row r="46" spans="1:9">
      <c r="A46" s="185"/>
    </row>
    <row r="47" spans="1:9" ht="16.5" thickBot="1">
      <c r="A47" s="179" t="s">
        <v>314</v>
      </c>
      <c r="E47" s="180" t="s">
        <v>315</v>
      </c>
    </row>
    <row r="48" spans="1:9" ht="110.25">
      <c r="A48" s="181" t="s">
        <v>308</v>
      </c>
      <c r="B48" s="375" t="s">
        <v>175</v>
      </c>
      <c r="C48" s="357" t="s">
        <v>301</v>
      </c>
      <c r="D48" s="361"/>
      <c r="E48" s="357" t="s">
        <v>214</v>
      </c>
      <c r="F48" s="398" t="s">
        <v>319</v>
      </c>
      <c r="G48" s="398"/>
      <c r="H48" s="398"/>
      <c r="I48" s="398"/>
    </row>
    <row r="49" spans="1:9" ht="16.5" thickBot="1">
      <c r="A49" s="182" t="s">
        <v>274</v>
      </c>
      <c r="B49" s="376"/>
      <c r="C49" s="358" t="s">
        <v>309</v>
      </c>
      <c r="D49" s="362"/>
      <c r="E49" s="358"/>
      <c r="F49" s="398"/>
      <c r="G49" s="398"/>
      <c r="H49" s="398"/>
      <c r="I49" s="398"/>
    </row>
    <row r="50" spans="1:9" ht="16.5" thickBot="1">
      <c r="A50" s="182">
        <v>1</v>
      </c>
      <c r="B50" s="183">
        <v>2</v>
      </c>
      <c r="C50" s="367">
        <v>3</v>
      </c>
      <c r="D50" s="368"/>
      <c r="E50" s="253">
        <v>4</v>
      </c>
      <c r="F50" s="399">
        <v>5</v>
      </c>
      <c r="G50" s="399"/>
      <c r="H50" s="399"/>
      <c r="I50" s="399"/>
    </row>
    <row r="51" spans="1:9">
      <c r="A51" s="357" t="s">
        <v>310</v>
      </c>
      <c r="B51" s="359"/>
      <c r="C51" s="359"/>
      <c r="D51" s="359"/>
      <c r="E51" s="359"/>
      <c r="F51" s="254"/>
      <c r="G51" s="254"/>
      <c r="H51" s="254"/>
      <c r="I51" s="254"/>
    </row>
    <row r="52" spans="1:9" ht="142.5" customHeight="1">
      <c r="A52" s="258">
        <v>3719800</v>
      </c>
      <c r="B52" s="258">
        <v>9800</v>
      </c>
      <c r="C52" s="400" t="s">
        <v>484</v>
      </c>
      <c r="D52" s="401"/>
      <c r="E52" s="259">
        <v>110000</v>
      </c>
      <c r="F52" s="260" t="s">
        <v>486</v>
      </c>
      <c r="G52" s="260" t="s">
        <v>487</v>
      </c>
      <c r="H52" s="260" t="s">
        <v>488</v>
      </c>
      <c r="I52" s="260" t="s">
        <v>489</v>
      </c>
    </row>
    <row r="53" spans="1:9">
      <c r="A53" s="195">
        <v>99000000000</v>
      </c>
      <c r="B53" s="195"/>
      <c r="C53" s="402" t="s">
        <v>485</v>
      </c>
      <c r="D53" s="403"/>
      <c r="E53" s="213">
        <v>110000</v>
      </c>
      <c r="F53" s="256">
        <v>30000</v>
      </c>
      <c r="G53" s="256">
        <v>10000</v>
      </c>
      <c r="H53" s="256">
        <v>20000</v>
      </c>
      <c r="I53" s="256">
        <v>50000</v>
      </c>
    </row>
    <row r="54" spans="1:9" ht="16.5" thickBot="1">
      <c r="A54" s="358" t="s">
        <v>311</v>
      </c>
      <c r="B54" s="360"/>
      <c r="C54" s="360"/>
      <c r="D54" s="360"/>
      <c r="E54" s="360"/>
      <c r="F54" s="255"/>
      <c r="G54" s="255"/>
      <c r="H54" s="255"/>
      <c r="I54" s="255"/>
    </row>
    <row r="55" spans="1:9" ht="84.6" customHeight="1" thickBot="1">
      <c r="A55" s="276" t="s">
        <v>507</v>
      </c>
      <c r="B55" s="258">
        <v>9750</v>
      </c>
      <c r="C55" s="404" t="s">
        <v>490</v>
      </c>
      <c r="D55" s="404"/>
      <c r="E55" s="261">
        <v>531750</v>
      </c>
      <c r="F55" s="406" t="s">
        <v>543</v>
      </c>
      <c r="G55" s="407"/>
      <c r="H55" s="407"/>
      <c r="I55" s="408"/>
    </row>
    <row r="56" spans="1:9" ht="16.5" thickBot="1">
      <c r="A56" s="262" t="s">
        <v>277</v>
      </c>
      <c r="B56" s="195"/>
      <c r="C56" s="405" t="s">
        <v>145</v>
      </c>
      <c r="D56" s="405"/>
      <c r="E56" s="227">
        <v>531750</v>
      </c>
      <c r="F56" s="409">
        <v>531750</v>
      </c>
      <c r="G56" s="410"/>
      <c r="H56" s="410"/>
      <c r="I56" s="411"/>
    </row>
    <row r="57" spans="1:9" ht="16.5" thickBot="1">
      <c r="A57" s="263" t="s">
        <v>305</v>
      </c>
      <c r="B57" s="264" t="s">
        <v>305</v>
      </c>
      <c r="C57" s="363" t="s">
        <v>306</v>
      </c>
      <c r="D57" s="364"/>
      <c r="E57" s="257">
        <f>E58+E59</f>
        <v>641750</v>
      </c>
      <c r="F57" s="251"/>
      <c r="G57" s="251"/>
      <c r="H57" s="251"/>
      <c r="I57" s="251"/>
    </row>
    <row r="58" spans="1:9" ht="16.5" thickBot="1">
      <c r="A58" s="263" t="s">
        <v>305</v>
      </c>
      <c r="B58" s="264" t="s">
        <v>305</v>
      </c>
      <c r="C58" s="365" t="s">
        <v>141</v>
      </c>
      <c r="D58" s="366"/>
      <c r="E58" s="257">
        <f>E52</f>
        <v>110000</v>
      </c>
      <c r="F58" s="251"/>
      <c r="G58" s="251"/>
      <c r="H58" s="251"/>
      <c r="I58" s="251"/>
    </row>
    <row r="59" spans="1:9" ht="16.5" thickBot="1">
      <c r="A59" s="263" t="s">
        <v>305</v>
      </c>
      <c r="B59" s="264" t="s">
        <v>305</v>
      </c>
      <c r="C59" s="365" t="s">
        <v>25</v>
      </c>
      <c r="D59" s="366"/>
      <c r="E59" s="257">
        <f>E55</f>
        <v>531750</v>
      </c>
      <c r="F59" s="251"/>
      <c r="G59" s="251"/>
      <c r="H59" s="251"/>
      <c r="I59" s="251"/>
    </row>
    <row r="60" spans="1:9">
      <c r="A60" s="186"/>
    </row>
    <row r="61" spans="1:9">
      <c r="A61" s="187"/>
      <c r="B61" s="187"/>
      <c r="C61" s="187"/>
      <c r="D61" s="187"/>
      <c r="E61" s="187"/>
    </row>
    <row r="62" spans="1:9">
      <c r="A62" s="356" t="s">
        <v>349</v>
      </c>
      <c r="B62" s="356"/>
      <c r="D62" s="199" t="s">
        <v>348</v>
      </c>
    </row>
    <row r="63" spans="1:9">
      <c r="A63" s="188"/>
    </row>
  </sheetData>
  <mergeCells count="64">
    <mergeCell ref="F48:I49"/>
    <mergeCell ref="F50:I50"/>
    <mergeCell ref="C52:D52"/>
    <mergeCell ref="C53:D53"/>
    <mergeCell ref="C55:D55"/>
    <mergeCell ref="C56:D56"/>
    <mergeCell ref="F55:I55"/>
    <mergeCell ref="F56:I56"/>
    <mergeCell ref="A16:I16"/>
    <mergeCell ref="H24:I24"/>
    <mergeCell ref="E3:I3"/>
    <mergeCell ref="E4:I4"/>
    <mergeCell ref="F17:I23"/>
    <mergeCell ref="B18:D18"/>
    <mergeCell ref="B21:D21"/>
    <mergeCell ref="B15:D15"/>
    <mergeCell ref="B23:D23"/>
    <mergeCell ref="F13:I14"/>
    <mergeCell ref="F15:I15"/>
    <mergeCell ref="B22:D22"/>
    <mergeCell ref="B13:D13"/>
    <mergeCell ref="B14:D14"/>
    <mergeCell ref="F33:I33"/>
    <mergeCell ref="A24:A25"/>
    <mergeCell ref="B24:D25"/>
    <mergeCell ref="E24:E25"/>
    <mergeCell ref="F24:G24"/>
    <mergeCell ref="F27:I27"/>
    <mergeCell ref="B17:D17"/>
    <mergeCell ref="B19:D19"/>
    <mergeCell ref="B20:D20"/>
    <mergeCell ref="B48:B49"/>
    <mergeCell ref="B26:D26"/>
    <mergeCell ref="B27:D27"/>
    <mergeCell ref="B28:D28"/>
    <mergeCell ref="B40:D40"/>
    <mergeCell ref="B34:D34"/>
    <mergeCell ref="B32:D32"/>
    <mergeCell ref="A62:B62"/>
    <mergeCell ref="E48:E49"/>
    <mergeCell ref="A51:E51"/>
    <mergeCell ref="A54:E54"/>
    <mergeCell ref="C48:D48"/>
    <mergeCell ref="C49:D49"/>
    <mergeCell ref="C57:D57"/>
    <mergeCell ref="C59:D59"/>
    <mergeCell ref="C58:D58"/>
    <mergeCell ref="C50:D50"/>
    <mergeCell ref="E2:I2"/>
    <mergeCell ref="A7:D7"/>
    <mergeCell ref="B37:D37"/>
    <mergeCell ref="B31:D31"/>
    <mergeCell ref="B33:D33"/>
    <mergeCell ref="B29:D29"/>
    <mergeCell ref="B30:D30"/>
    <mergeCell ref="E13:E14"/>
    <mergeCell ref="A35:I35"/>
    <mergeCell ref="F28:I28"/>
    <mergeCell ref="B36:D36"/>
    <mergeCell ref="F36:I37"/>
    <mergeCell ref="F34:I34"/>
    <mergeCell ref="B38:D38"/>
    <mergeCell ref="B39:D39"/>
    <mergeCell ref="F29:I32"/>
  </mergeCells>
  <phoneticPr fontId="0" type="noConversion"/>
  <pageMargins left="0.59055118110236227" right="0.39370078740157483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K27"/>
  <sheetViews>
    <sheetView topLeftCell="A19" zoomScale="75" workbookViewId="0">
      <selection activeCell="D19" sqref="D19"/>
    </sheetView>
  </sheetViews>
  <sheetFormatPr defaultRowHeight="12.75"/>
  <cols>
    <col min="1" max="1" width="15" customWidth="1"/>
    <col min="2" max="2" width="14.1640625" customWidth="1"/>
    <col min="3" max="3" width="12.1640625" customWidth="1"/>
    <col min="4" max="4" width="33.5" customWidth="1"/>
    <col min="5" max="5" width="41.83203125" customWidth="1"/>
    <col min="6" max="6" width="21.83203125" customWidth="1"/>
    <col min="7" max="7" width="17" customWidth="1"/>
    <col min="8" max="8" width="14.83203125" customWidth="1"/>
    <col min="9" max="9" width="22.1640625" customWidth="1"/>
    <col min="10" max="10" width="17.83203125" customWidth="1"/>
    <col min="11" max="11" width="11.6640625" bestFit="1" customWidth="1"/>
  </cols>
  <sheetData>
    <row r="1" spans="1:11" ht="12.75" customHeight="1">
      <c r="G1" s="44" t="s">
        <v>147</v>
      </c>
      <c r="H1" s="44"/>
      <c r="I1" s="44"/>
      <c r="J1" s="44"/>
    </row>
    <row r="2" spans="1:11" ht="49.5" customHeight="1">
      <c r="G2" s="300" t="s">
        <v>497</v>
      </c>
      <c r="H2" s="300"/>
      <c r="I2" s="300"/>
      <c r="J2" s="45"/>
    </row>
    <row r="3" spans="1:11" ht="39.6" customHeight="1">
      <c r="D3" s="166"/>
      <c r="G3" s="299" t="s">
        <v>354</v>
      </c>
      <c r="H3" s="299"/>
      <c r="I3" s="299"/>
      <c r="J3" s="45"/>
    </row>
    <row r="4" spans="1:11" ht="13.5" customHeight="1">
      <c r="G4" s="40"/>
      <c r="H4" s="40"/>
      <c r="I4" s="40"/>
      <c r="J4" s="45"/>
    </row>
    <row r="5" spans="1:11" ht="52.5" customHeight="1">
      <c r="A5" s="420" t="s">
        <v>297</v>
      </c>
      <c r="B5" s="420"/>
      <c r="C5" s="420"/>
      <c r="D5" s="420"/>
      <c r="E5" s="420"/>
      <c r="F5" s="420"/>
      <c r="G5" s="420"/>
      <c r="H5" s="420"/>
      <c r="I5" s="420"/>
      <c r="J5" s="420"/>
    </row>
    <row r="6" spans="1:11" ht="34.5" customHeight="1" thickBot="1">
      <c r="A6" s="418" t="s">
        <v>137</v>
      </c>
      <c r="B6" s="419"/>
      <c r="C6" s="419"/>
      <c r="D6" s="42"/>
      <c r="E6" s="42"/>
      <c r="F6" s="107"/>
      <c r="G6" s="42"/>
      <c r="H6" s="42"/>
      <c r="I6" s="42"/>
      <c r="J6" s="42"/>
    </row>
    <row r="7" spans="1:11" ht="27.75" customHeight="1">
      <c r="A7" s="69" t="s">
        <v>177</v>
      </c>
      <c r="B7" s="69"/>
      <c r="C7" s="69"/>
      <c r="D7" s="19"/>
      <c r="E7" s="19"/>
      <c r="F7" s="19"/>
      <c r="G7" s="19"/>
      <c r="H7" s="19"/>
      <c r="I7" s="19"/>
      <c r="J7" s="20" t="s">
        <v>27</v>
      </c>
    </row>
    <row r="8" spans="1:11" ht="12.75" customHeight="1">
      <c r="A8" s="414" t="s">
        <v>174</v>
      </c>
      <c r="B8" s="414" t="s">
        <v>175</v>
      </c>
      <c r="C8" s="414" t="s">
        <v>196</v>
      </c>
      <c r="D8" s="416" t="s">
        <v>176</v>
      </c>
      <c r="E8" s="412" t="s">
        <v>178</v>
      </c>
      <c r="F8" s="412" t="s">
        <v>179</v>
      </c>
      <c r="G8" s="412" t="s">
        <v>180</v>
      </c>
      <c r="H8" s="412" t="s">
        <v>181</v>
      </c>
      <c r="I8" s="412" t="s">
        <v>182</v>
      </c>
      <c r="J8" s="412" t="s">
        <v>183</v>
      </c>
    </row>
    <row r="9" spans="1:11" ht="153" customHeight="1">
      <c r="A9" s="415"/>
      <c r="B9" s="415"/>
      <c r="C9" s="415"/>
      <c r="D9" s="417"/>
      <c r="E9" s="413"/>
      <c r="F9" s="413"/>
      <c r="G9" s="413"/>
      <c r="H9" s="413"/>
      <c r="I9" s="413"/>
      <c r="J9" s="413"/>
    </row>
    <row r="10" spans="1:11" ht="16.5" customHeight="1">
      <c r="A10" s="31" t="s">
        <v>199</v>
      </c>
      <c r="B10" s="31" t="s">
        <v>200</v>
      </c>
      <c r="C10" s="31" t="s">
        <v>201</v>
      </c>
      <c r="D10" s="23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</row>
    <row r="11" spans="1:11" ht="27.95" customHeight="1">
      <c r="A11" s="243" t="s">
        <v>3</v>
      </c>
      <c r="B11" s="243" t="s">
        <v>375</v>
      </c>
      <c r="C11" s="243" t="s">
        <v>375</v>
      </c>
      <c r="D11" s="243" t="s">
        <v>65</v>
      </c>
      <c r="E11" s="243" t="s">
        <v>375</v>
      </c>
      <c r="F11" s="243" t="s">
        <v>375</v>
      </c>
      <c r="G11" s="243" t="s">
        <v>375</v>
      </c>
      <c r="H11" s="243" t="s">
        <v>375</v>
      </c>
      <c r="I11" s="243">
        <v>1200000</v>
      </c>
      <c r="J11" s="243" t="s">
        <v>375</v>
      </c>
    </row>
    <row r="12" spans="1:11" ht="36" customHeight="1">
      <c r="A12" s="243" t="s">
        <v>1</v>
      </c>
      <c r="B12" s="243" t="s">
        <v>375</v>
      </c>
      <c r="C12" s="243" t="s">
        <v>375</v>
      </c>
      <c r="D12" s="243" t="s">
        <v>65</v>
      </c>
      <c r="E12" s="243" t="s">
        <v>375</v>
      </c>
      <c r="F12" s="243" t="s">
        <v>375</v>
      </c>
      <c r="G12" s="243" t="s">
        <v>375</v>
      </c>
      <c r="H12" s="243" t="s">
        <v>375</v>
      </c>
      <c r="I12" s="243">
        <v>1200000</v>
      </c>
      <c r="J12" s="243" t="s">
        <v>375</v>
      </c>
      <c r="K12" s="110"/>
    </row>
    <row r="13" spans="1:11" ht="92.1" customHeight="1">
      <c r="A13" s="243" t="s">
        <v>78</v>
      </c>
      <c r="B13" s="243" t="s">
        <v>79</v>
      </c>
      <c r="C13" s="243" t="s">
        <v>80</v>
      </c>
      <c r="D13" s="245" t="s">
        <v>81</v>
      </c>
      <c r="E13" s="243" t="s">
        <v>375</v>
      </c>
      <c r="F13" s="243" t="s">
        <v>375</v>
      </c>
      <c r="G13" s="243" t="s">
        <v>375</v>
      </c>
      <c r="H13" s="243" t="s">
        <v>375</v>
      </c>
      <c r="I13" s="243">
        <v>500000</v>
      </c>
      <c r="J13" s="243" t="s">
        <v>375</v>
      </c>
    </row>
    <row r="14" spans="1:11" ht="122.1" customHeight="1">
      <c r="A14" s="243" t="s">
        <v>375</v>
      </c>
      <c r="B14" s="243" t="s">
        <v>375</v>
      </c>
      <c r="C14" s="243" t="s">
        <v>375</v>
      </c>
      <c r="D14" s="243" t="s">
        <v>375</v>
      </c>
      <c r="E14" s="245" t="s">
        <v>363</v>
      </c>
      <c r="F14" s="245" t="s">
        <v>480</v>
      </c>
      <c r="G14" s="245">
        <v>500000</v>
      </c>
      <c r="H14" s="245">
        <v>0</v>
      </c>
      <c r="I14" s="245">
        <v>500000</v>
      </c>
      <c r="J14" s="245">
        <v>100</v>
      </c>
    </row>
    <row r="15" spans="1:11" ht="122.1" customHeight="1">
      <c r="A15" s="279" t="s">
        <v>94</v>
      </c>
      <c r="B15" s="279" t="s">
        <v>124</v>
      </c>
      <c r="C15" s="279" t="s">
        <v>122</v>
      </c>
      <c r="D15" s="280" t="s">
        <v>93</v>
      </c>
      <c r="E15" s="281"/>
      <c r="F15" s="282"/>
      <c r="G15" s="281"/>
      <c r="H15" s="281"/>
      <c r="I15" s="283">
        <v>100000</v>
      </c>
      <c r="J15" s="281"/>
    </row>
    <row r="16" spans="1:11" ht="122.1" customHeight="1">
      <c r="A16" s="279"/>
      <c r="B16" s="279"/>
      <c r="C16" s="279"/>
      <c r="D16" s="280"/>
      <c r="E16" s="281" t="s">
        <v>496</v>
      </c>
      <c r="F16" s="282">
        <v>2021</v>
      </c>
      <c r="G16" s="281">
        <v>100000</v>
      </c>
      <c r="H16" s="281">
        <v>0</v>
      </c>
      <c r="I16" s="281">
        <v>100000</v>
      </c>
      <c r="J16" s="281">
        <v>100</v>
      </c>
    </row>
    <row r="17" spans="1:11" ht="122.1" customHeight="1">
      <c r="A17" s="243" t="s">
        <v>322</v>
      </c>
      <c r="B17" s="243" t="s">
        <v>377</v>
      </c>
      <c r="C17" s="243" t="s">
        <v>110</v>
      </c>
      <c r="D17" s="245" t="s">
        <v>294</v>
      </c>
      <c r="E17" s="243" t="s">
        <v>375</v>
      </c>
      <c r="F17" s="243" t="s">
        <v>375</v>
      </c>
      <c r="G17" s="243" t="s">
        <v>375</v>
      </c>
      <c r="H17" s="243" t="s">
        <v>375</v>
      </c>
      <c r="I17" s="243">
        <v>700000</v>
      </c>
      <c r="J17" s="243" t="s">
        <v>375</v>
      </c>
      <c r="K17" s="14"/>
    </row>
    <row r="18" spans="1:11" ht="122.1" customHeight="1">
      <c r="A18" s="243" t="s">
        <v>375</v>
      </c>
      <c r="B18" s="243" t="s">
        <v>375</v>
      </c>
      <c r="C18" s="243" t="s">
        <v>375</v>
      </c>
      <c r="D18" s="243" t="s">
        <v>375</v>
      </c>
      <c r="E18" s="245" t="s">
        <v>296</v>
      </c>
      <c r="F18" s="245" t="s">
        <v>480</v>
      </c>
      <c r="G18" s="245">
        <v>463033</v>
      </c>
      <c r="H18" s="245">
        <v>0</v>
      </c>
      <c r="I18" s="245">
        <v>200000</v>
      </c>
      <c r="J18" s="245">
        <v>43</v>
      </c>
    </row>
    <row r="19" spans="1:11" ht="122.1" customHeight="1">
      <c r="A19" s="243" t="s">
        <v>375</v>
      </c>
      <c r="B19" s="243" t="s">
        <v>375</v>
      </c>
      <c r="C19" s="243" t="s">
        <v>375</v>
      </c>
      <c r="D19" s="243" t="s">
        <v>375</v>
      </c>
      <c r="E19" s="245" t="s">
        <v>362</v>
      </c>
      <c r="F19" s="245" t="s">
        <v>480</v>
      </c>
      <c r="G19" s="245">
        <v>200000</v>
      </c>
      <c r="H19" s="245">
        <v>0</v>
      </c>
      <c r="I19" s="245">
        <v>200000</v>
      </c>
      <c r="J19" s="245">
        <v>100</v>
      </c>
      <c r="K19" s="14"/>
    </row>
    <row r="20" spans="1:11" ht="112.5">
      <c r="A20" s="243" t="s">
        <v>375</v>
      </c>
      <c r="B20" s="243" t="s">
        <v>375</v>
      </c>
      <c r="C20" s="243" t="s">
        <v>375</v>
      </c>
      <c r="D20" s="243" t="s">
        <v>375</v>
      </c>
      <c r="E20" s="245" t="s">
        <v>295</v>
      </c>
      <c r="F20" s="245" t="s">
        <v>481</v>
      </c>
      <c r="G20" s="245">
        <v>1413391</v>
      </c>
      <c r="H20" s="245">
        <v>0</v>
      </c>
      <c r="I20" s="245">
        <v>300000</v>
      </c>
      <c r="J20" s="245">
        <v>21</v>
      </c>
    </row>
    <row r="21" spans="1:11" ht="63" customHeight="1">
      <c r="A21" s="243" t="s">
        <v>156</v>
      </c>
      <c r="B21" s="243" t="s">
        <v>375</v>
      </c>
      <c r="C21" s="243" t="s">
        <v>375</v>
      </c>
      <c r="D21" s="243" t="s">
        <v>524</v>
      </c>
      <c r="E21" s="243" t="s">
        <v>375</v>
      </c>
      <c r="F21" s="243" t="s">
        <v>375</v>
      </c>
      <c r="G21" s="243" t="s">
        <v>375</v>
      </c>
      <c r="H21" s="243" t="s">
        <v>375</v>
      </c>
      <c r="I21" s="243">
        <v>450000</v>
      </c>
      <c r="J21" s="243" t="s">
        <v>375</v>
      </c>
    </row>
    <row r="22" spans="1:11" ht="57.95" customHeight="1">
      <c r="A22" s="243" t="s">
        <v>157</v>
      </c>
      <c r="B22" s="243" t="s">
        <v>375</v>
      </c>
      <c r="C22" s="243" t="s">
        <v>375</v>
      </c>
      <c r="D22" s="243" t="s">
        <v>524</v>
      </c>
      <c r="E22" s="243" t="s">
        <v>375</v>
      </c>
      <c r="F22" s="243" t="s">
        <v>375</v>
      </c>
      <c r="G22" s="243" t="s">
        <v>375</v>
      </c>
      <c r="H22" s="243" t="s">
        <v>375</v>
      </c>
      <c r="I22" s="243">
        <v>450000</v>
      </c>
      <c r="J22" s="243" t="s">
        <v>375</v>
      </c>
    </row>
    <row r="23" spans="1:11" ht="65.45" customHeight="1">
      <c r="A23" s="243" t="s">
        <v>96</v>
      </c>
      <c r="B23" s="243" t="s">
        <v>163</v>
      </c>
      <c r="C23" s="243" t="s">
        <v>18</v>
      </c>
      <c r="D23" s="245" t="s">
        <v>164</v>
      </c>
      <c r="E23" s="243" t="s">
        <v>375</v>
      </c>
      <c r="F23" s="243" t="s">
        <v>375</v>
      </c>
      <c r="G23" s="243" t="s">
        <v>375</v>
      </c>
      <c r="H23" s="243" t="s">
        <v>375</v>
      </c>
      <c r="I23" s="243">
        <v>450000</v>
      </c>
      <c r="J23" s="243" t="s">
        <v>375</v>
      </c>
    </row>
    <row r="24" spans="1:11" ht="93.75">
      <c r="A24" s="243" t="s">
        <v>375</v>
      </c>
      <c r="B24" s="243" t="s">
        <v>375</v>
      </c>
      <c r="C24" s="243" t="s">
        <v>375</v>
      </c>
      <c r="D24" s="243" t="s">
        <v>375</v>
      </c>
      <c r="E24" s="245" t="s">
        <v>477</v>
      </c>
      <c r="F24" s="245" t="s">
        <v>480</v>
      </c>
      <c r="G24" s="245">
        <v>450000</v>
      </c>
      <c r="H24" s="245">
        <v>0</v>
      </c>
      <c r="I24" s="245">
        <v>450000</v>
      </c>
      <c r="J24" s="245">
        <v>100</v>
      </c>
    </row>
    <row r="25" spans="1:11" ht="25.5" customHeight="1">
      <c r="A25" s="243" t="s">
        <v>218</v>
      </c>
      <c r="B25" s="243" t="s">
        <v>218</v>
      </c>
      <c r="C25" s="243" t="s">
        <v>218</v>
      </c>
      <c r="D25" s="243" t="s">
        <v>391</v>
      </c>
      <c r="E25" s="243" t="s">
        <v>305</v>
      </c>
      <c r="F25" s="243" t="s">
        <v>305</v>
      </c>
      <c r="G25" s="243" t="s">
        <v>305</v>
      </c>
      <c r="H25" s="243" t="s">
        <v>305</v>
      </c>
      <c r="I25" s="243">
        <v>1650000</v>
      </c>
      <c r="J25" s="243" t="s">
        <v>305</v>
      </c>
    </row>
    <row r="27" spans="1:11" ht="18.75">
      <c r="D27" s="250" t="s">
        <v>349</v>
      </c>
      <c r="E27" s="166"/>
      <c r="F27" s="166"/>
      <c r="G27" s="166"/>
      <c r="H27" s="166"/>
      <c r="I27" s="14" t="s">
        <v>348</v>
      </c>
    </row>
  </sheetData>
  <mergeCells count="14">
    <mergeCell ref="G2:I2"/>
    <mergeCell ref="G3:I3"/>
    <mergeCell ref="I8:I9"/>
    <mergeCell ref="A6:C6"/>
    <mergeCell ref="H8:H9"/>
    <mergeCell ref="A5:J5"/>
    <mergeCell ref="J8:J9"/>
    <mergeCell ref="A8:A9"/>
    <mergeCell ref="B8:B9"/>
    <mergeCell ref="G8:G9"/>
    <mergeCell ref="C8:C9"/>
    <mergeCell ref="D8:D9"/>
    <mergeCell ref="E8:E9"/>
    <mergeCell ref="F8:F9"/>
  </mergeCells>
  <phoneticPr fontId="0" type="noConversion"/>
  <pageMargins left="0.51181102362204722" right="0.31496062992125984" top="0.35433070866141736" bottom="0.35433070866141736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Q58"/>
  <sheetViews>
    <sheetView tabSelected="1" view="pageBreakPreview" topLeftCell="B42" zoomScale="76" zoomScaleNormal="75" zoomScaleSheetLayoutView="76" workbookViewId="0">
      <selection activeCell="F41" sqref="F41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54" style="1" customWidth="1"/>
    <col min="6" max="6" width="47.1640625" style="1" customWidth="1"/>
    <col min="7" max="7" width="24.5" style="1" customWidth="1"/>
    <col min="8" max="8" width="23.83203125" style="1" customWidth="1"/>
    <col min="9" max="9" width="23.1640625" style="1" customWidth="1"/>
    <col min="10" max="10" width="21" style="48" customWidth="1"/>
    <col min="11" max="11" width="22.5" style="48" customWidth="1"/>
    <col min="12" max="12" width="12.1640625" style="48" customWidth="1"/>
    <col min="13" max="13" width="7.5" style="48" customWidth="1"/>
    <col min="14" max="15" width="9.1640625" style="48"/>
    <col min="16" max="16" width="18.5" style="48" customWidth="1"/>
    <col min="17" max="16384" width="9.1640625" style="48"/>
  </cols>
  <sheetData>
    <row r="1" spans="1:11" s="47" customFormat="1" ht="13.5" customHeight="1">
      <c r="A1" s="46"/>
      <c r="B1" s="65"/>
      <c r="C1" s="65"/>
      <c r="D1" s="65"/>
      <c r="E1" s="65"/>
      <c r="F1" s="65"/>
      <c r="G1" s="65"/>
      <c r="H1" s="65"/>
      <c r="I1" s="65"/>
      <c r="J1" s="47" t="s">
        <v>148</v>
      </c>
    </row>
    <row r="2" spans="1:11" s="47" customFormat="1" ht="52.5" customHeight="1">
      <c r="A2" s="46"/>
      <c r="B2" s="65"/>
      <c r="C2" s="65"/>
      <c r="D2" s="65"/>
      <c r="E2" s="65"/>
      <c r="F2" s="65"/>
      <c r="G2" s="65"/>
      <c r="H2" s="65"/>
      <c r="I2" s="300" t="s">
        <v>497</v>
      </c>
      <c r="J2" s="300"/>
      <c r="K2" s="300"/>
    </row>
    <row r="3" spans="1:11" s="47" customFormat="1" ht="38.25" customHeight="1">
      <c r="A3" s="46"/>
      <c r="B3" s="65"/>
      <c r="C3" s="65"/>
      <c r="D3" s="65"/>
      <c r="E3" s="65"/>
      <c r="F3" s="65"/>
      <c r="G3" s="65"/>
      <c r="H3" s="65"/>
      <c r="I3" s="299" t="s">
        <v>354</v>
      </c>
      <c r="J3" s="299"/>
      <c r="K3" s="299"/>
    </row>
    <row r="4" spans="1:11" ht="18" customHeight="1">
      <c r="G4" s="66"/>
      <c r="H4" s="66"/>
      <c r="I4" s="66"/>
    </row>
    <row r="5" spans="1:11" ht="33.75" customHeight="1">
      <c r="B5" s="422" t="s">
        <v>359</v>
      </c>
      <c r="C5" s="423"/>
      <c r="D5" s="423"/>
      <c r="E5" s="423"/>
      <c r="F5" s="423"/>
      <c r="G5" s="423"/>
      <c r="H5" s="423"/>
      <c r="I5" s="423"/>
    </row>
    <row r="6" spans="1:11" ht="19.5" thickBot="1">
      <c r="B6" s="418" t="s">
        <v>137</v>
      </c>
      <c r="C6" s="419"/>
      <c r="D6" s="419"/>
      <c r="E6" s="43"/>
      <c r="F6" s="43"/>
      <c r="G6" s="43"/>
      <c r="H6" s="43"/>
      <c r="I6" s="43"/>
    </row>
    <row r="7" spans="1:11" ht="18.75">
      <c r="B7" s="429" t="s">
        <v>177</v>
      </c>
      <c r="C7" s="429"/>
      <c r="D7" s="429"/>
      <c r="E7" s="43"/>
      <c r="F7" s="43"/>
      <c r="G7" s="43"/>
      <c r="H7" s="43"/>
      <c r="I7" s="43"/>
    </row>
    <row r="8" spans="1:11" ht="18.75">
      <c r="B8" s="49"/>
      <c r="C8" s="50"/>
      <c r="D8" s="50"/>
      <c r="E8" s="50"/>
      <c r="F8" s="51"/>
      <c r="G8" s="51"/>
      <c r="H8" s="2"/>
      <c r="I8" s="52" t="s">
        <v>24</v>
      </c>
    </row>
    <row r="9" spans="1:11" ht="51.75" customHeight="1">
      <c r="A9" s="53"/>
      <c r="B9" s="414" t="s">
        <v>174</v>
      </c>
      <c r="C9" s="414" t="s">
        <v>175</v>
      </c>
      <c r="D9" s="414" t="s">
        <v>196</v>
      </c>
      <c r="E9" s="416" t="s">
        <v>176</v>
      </c>
      <c r="F9" s="424" t="s">
        <v>197</v>
      </c>
      <c r="G9" s="425" t="s">
        <v>192</v>
      </c>
      <c r="H9" s="424" t="s">
        <v>214</v>
      </c>
      <c r="I9" s="421" t="s">
        <v>224</v>
      </c>
      <c r="J9" s="424" t="s">
        <v>225</v>
      </c>
      <c r="K9" s="424"/>
    </row>
    <row r="10" spans="1:11" s="55" customFormat="1" ht="58.5" customHeight="1">
      <c r="A10" s="54"/>
      <c r="B10" s="415"/>
      <c r="C10" s="415"/>
      <c r="D10" s="415"/>
      <c r="E10" s="417"/>
      <c r="F10" s="424"/>
      <c r="G10" s="426"/>
      <c r="H10" s="424"/>
      <c r="I10" s="421"/>
      <c r="J10" s="32" t="s">
        <v>215</v>
      </c>
      <c r="K10" s="32" t="s">
        <v>198</v>
      </c>
    </row>
    <row r="11" spans="1:11" ht="28.5" customHeight="1">
      <c r="B11" s="33" t="s">
        <v>199</v>
      </c>
      <c r="C11" s="33" t="s">
        <v>200</v>
      </c>
      <c r="D11" s="33" t="s">
        <v>201</v>
      </c>
      <c r="E11" s="34">
        <v>4</v>
      </c>
      <c r="F11" s="32">
        <v>5</v>
      </c>
      <c r="G11" s="35">
        <v>6</v>
      </c>
      <c r="H11" s="32">
        <v>7</v>
      </c>
      <c r="I11" s="35">
        <v>8</v>
      </c>
      <c r="J11" s="32">
        <v>9</v>
      </c>
      <c r="K11" s="32">
        <v>10</v>
      </c>
    </row>
    <row r="12" spans="1:11" ht="51" customHeight="1">
      <c r="B12" s="25" t="s">
        <v>3</v>
      </c>
      <c r="C12" s="26"/>
      <c r="D12" s="27"/>
      <c r="E12" s="27" t="s">
        <v>65</v>
      </c>
      <c r="F12" s="32"/>
      <c r="G12" s="35"/>
      <c r="H12" s="215">
        <f>H13</f>
        <v>8086974</v>
      </c>
      <c r="I12" s="215">
        <f>I13</f>
        <v>7743974</v>
      </c>
      <c r="J12" s="215">
        <f>J13</f>
        <v>343000</v>
      </c>
      <c r="K12" s="215">
        <f>K13</f>
        <v>188000</v>
      </c>
    </row>
    <row r="13" spans="1:11" ht="54" customHeight="1">
      <c r="B13" s="25" t="s">
        <v>1</v>
      </c>
      <c r="C13" s="26"/>
      <c r="D13" s="27"/>
      <c r="E13" s="27" t="s">
        <v>65</v>
      </c>
      <c r="F13" s="32"/>
      <c r="G13" s="35"/>
      <c r="H13" s="215">
        <f>H14+H15+H17+H18+H19+H20+H22+H26+H16+H21+H23+H25+H24</f>
        <v>8086974</v>
      </c>
      <c r="I13" s="215">
        <f>I14+I15+I17+I18+I19+I20+I22+I26+I16+I21+I23+I25+I24</f>
        <v>7743974</v>
      </c>
      <c r="J13" s="215">
        <f>J14+J15+J17+J18+J19+J20+J22+J26+J16+J21+J23+J25+J24</f>
        <v>343000</v>
      </c>
      <c r="K13" s="215">
        <f>K14+K15+K17+K18+K19+K20+K22+K26+K16+K21+K23+K25+K24</f>
        <v>188000</v>
      </c>
    </row>
    <row r="14" spans="1:11" ht="144" customHeight="1">
      <c r="B14" s="160" t="s">
        <v>78</v>
      </c>
      <c r="C14" s="160" t="s">
        <v>79</v>
      </c>
      <c r="D14" s="161" t="s">
        <v>80</v>
      </c>
      <c r="E14" s="161" t="s">
        <v>81</v>
      </c>
      <c r="F14" s="191" t="s">
        <v>252</v>
      </c>
      <c r="G14" s="57" t="s">
        <v>253</v>
      </c>
      <c r="H14" s="216">
        <v>2410605</v>
      </c>
      <c r="I14" s="284">
        <v>2410605</v>
      </c>
      <c r="J14" s="216"/>
      <c r="K14" s="216"/>
    </row>
    <row r="15" spans="1:11" ht="132" customHeight="1">
      <c r="B15" s="162" t="s">
        <v>94</v>
      </c>
      <c r="C15" s="159">
        <v>2111</v>
      </c>
      <c r="D15" s="163" t="s">
        <v>122</v>
      </c>
      <c r="E15" s="163" t="s">
        <v>93</v>
      </c>
      <c r="F15" s="192" t="s">
        <v>254</v>
      </c>
      <c r="G15" s="57" t="s">
        <v>255</v>
      </c>
      <c r="H15" s="155">
        <v>2075769</v>
      </c>
      <c r="I15" s="217">
        <v>1975769</v>
      </c>
      <c r="J15" s="218">
        <v>100000</v>
      </c>
      <c r="K15" s="218">
        <v>100000</v>
      </c>
    </row>
    <row r="16" spans="1:11" ht="132" customHeight="1">
      <c r="B16" s="164" t="s">
        <v>279</v>
      </c>
      <c r="C16" s="164" t="s">
        <v>280</v>
      </c>
      <c r="D16" s="164" t="s">
        <v>82</v>
      </c>
      <c r="E16" s="165" t="s">
        <v>281</v>
      </c>
      <c r="F16" s="192" t="s">
        <v>343</v>
      </c>
      <c r="G16" s="57" t="s">
        <v>344</v>
      </c>
      <c r="H16" s="155">
        <v>15000</v>
      </c>
      <c r="I16" s="217">
        <v>15000</v>
      </c>
      <c r="J16" s="218"/>
      <c r="K16" s="218"/>
    </row>
    <row r="17" spans="2:11" ht="140.44999999999999" customHeight="1">
      <c r="B17" s="17" t="s">
        <v>106</v>
      </c>
      <c r="C17" s="17" t="s">
        <v>125</v>
      </c>
      <c r="D17" s="18" t="s">
        <v>82</v>
      </c>
      <c r="E17" s="18" t="s">
        <v>126</v>
      </c>
      <c r="F17" s="193" t="s">
        <v>256</v>
      </c>
      <c r="G17" s="57" t="s">
        <v>257</v>
      </c>
      <c r="H17" s="155">
        <v>449000</v>
      </c>
      <c r="I17" s="217">
        <v>449000</v>
      </c>
      <c r="J17" s="218"/>
      <c r="K17" s="218"/>
    </row>
    <row r="18" spans="2:11" ht="121.9" customHeight="1">
      <c r="B18" s="139" t="s">
        <v>244</v>
      </c>
      <c r="C18" s="139" t="s">
        <v>245</v>
      </c>
      <c r="D18" s="139" t="s">
        <v>186</v>
      </c>
      <c r="E18" s="18" t="s">
        <v>246</v>
      </c>
      <c r="F18" s="193" t="s">
        <v>286</v>
      </c>
      <c r="G18" s="57" t="s">
        <v>259</v>
      </c>
      <c r="H18" s="155">
        <v>430000</v>
      </c>
      <c r="I18" s="217">
        <v>430000</v>
      </c>
      <c r="J18" s="218"/>
      <c r="K18" s="218"/>
    </row>
    <row r="19" spans="2:11" ht="130.15" customHeight="1">
      <c r="B19" s="17" t="s">
        <v>184</v>
      </c>
      <c r="C19" s="17" t="s">
        <v>185</v>
      </c>
      <c r="D19" s="18" t="s">
        <v>186</v>
      </c>
      <c r="E19" s="18" t="s">
        <v>187</v>
      </c>
      <c r="F19" s="193" t="s">
        <v>258</v>
      </c>
      <c r="G19" s="57" t="s">
        <v>259</v>
      </c>
      <c r="H19" s="155">
        <v>70000</v>
      </c>
      <c r="I19" s="217">
        <v>70000</v>
      </c>
      <c r="J19" s="218"/>
      <c r="K19" s="218"/>
    </row>
    <row r="20" spans="2:11" ht="109.9" customHeight="1">
      <c r="B20" s="17" t="s">
        <v>107</v>
      </c>
      <c r="C20" s="17" t="s">
        <v>130</v>
      </c>
      <c r="D20" s="18" t="s">
        <v>10</v>
      </c>
      <c r="E20" s="18" t="s">
        <v>87</v>
      </c>
      <c r="F20" s="191" t="s">
        <v>287</v>
      </c>
      <c r="G20" s="57" t="s">
        <v>345</v>
      </c>
      <c r="H20" s="155">
        <v>600000</v>
      </c>
      <c r="I20" s="217">
        <v>600000</v>
      </c>
      <c r="J20" s="218"/>
      <c r="K20" s="218"/>
    </row>
    <row r="21" spans="2:11" ht="300.60000000000002" customHeight="1">
      <c r="B21" s="17" t="s">
        <v>107</v>
      </c>
      <c r="C21" s="17" t="s">
        <v>130</v>
      </c>
      <c r="D21" s="18" t="s">
        <v>10</v>
      </c>
      <c r="E21" s="18" t="s">
        <v>87</v>
      </c>
      <c r="F21" s="252" t="s">
        <v>482</v>
      </c>
      <c r="G21" s="57" t="s">
        <v>483</v>
      </c>
      <c r="H21" s="155">
        <v>200000</v>
      </c>
      <c r="I21" s="217">
        <v>200000</v>
      </c>
      <c r="J21" s="218"/>
      <c r="K21" s="218"/>
    </row>
    <row r="22" spans="2:11" ht="70.150000000000006" customHeight="1">
      <c r="B22" s="17" t="s">
        <v>92</v>
      </c>
      <c r="C22" s="17" t="s">
        <v>131</v>
      </c>
      <c r="D22" s="18" t="s">
        <v>18</v>
      </c>
      <c r="E22" s="18" t="s">
        <v>85</v>
      </c>
      <c r="F22" s="191" t="s">
        <v>288</v>
      </c>
      <c r="G22" s="57" t="s">
        <v>347</v>
      </c>
      <c r="H22" s="155">
        <v>590000</v>
      </c>
      <c r="I22" s="217">
        <v>590000</v>
      </c>
      <c r="J22" s="218"/>
      <c r="K22" s="218"/>
    </row>
    <row r="23" spans="2:11" ht="134.1" customHeight="1">
      <c r="B23" s="139">
        <v>117693</v>
      </c>
      <c r="C23" s="139">
        <v>7693</v>
      </c>
      <c r="D23" s="139">
        <v>490</v>
      </c>
      <c r="E23" s="165" t="s">
        <v>515</v>
      </c>
      <c r="F23" s="191" t="s">
        <v>504</v>
      </c>
      <c r="G23" s="57" t="s">
        <v>539</v>
      </c>
      <c r="H23" s="155">
        <v>900000</v>
      </c>
      <c r="I23" s="217">
        <v>900000</v>
      </c>
      <c r="J23" s="218"/>
      <c r="K23" s="218"/>
    </row>
    <row r="24" spans="2:11" ht="113.45" customHeight="1">
      <c r="B24" s="164" t="s">
        <v>517</v>
      </c>
      <c r="C24" s="164" t="s">
        <v>518</v>
      </c>
      <c r="D24" s="164" t="s">
        <v>519</v>
      </c>
      <c r="E24" s="165" t="s">
        <v>520</v>
      </c>
      <c r="F24" s="191" t="s">
        <v>521</v>
      </c>
      <c r="G24" s="57" t="s">
        <v>540</v>
      </c>
      <c r="H24" s="155">
        <v>114000</v>
      </c>
      <c r="I24" s="217">
        <v>26000</v>
      </c>
      <c r="J24" s="218">
        <v>88000</v>
      </c>
      <c r="K24" s="218">
        <v>88000</v>
      </c>
    </row>
    <row r="25" spans="2:11" ht="109.5" customHeight="1">
      <c r="B25" s="164" t="s">
        <v>516</v>
      </c>
      <c r="C25" s="139">
        <v>8312</v>
      </c>
      <c r="D25" s="164" t="s">
        <v>502</v>
      </c>
      <c r="E25" s="18" t="s">
        <v>501</v>
      </c>
      <c r="F25" s="285" t="s">
        <v>291</v>
      </c>
      <c r="G25" s="57" t="s">
        <v>292</v>
      </c>
      <c r="H25" s="155">
        <v>177600</v>
      </c>
      <c r="I25" s="217">
        <v>77600</v>
      </c>
      <c r="J25" s="218">
        <v>100000</v>
      </c>
      <c r="K25" s="218"/>
    </row>
    <row r="26" spans="2:11" ht="107.45" customHeight="1">
      <c r="B26" s="17" t="s">
        <v>289</v>
      </c>
      <c r="C26" s="159">
        <v>8313</v>
      </c>
      <c r="D26" s="18" t="s">
        <v>290</v>
      </c>
      <c r="E26" s="18" t="s">
        <v>149</v>
      </c>
      <c r="F26" s="285" t="s">
        <v>291</v>
      </c>
      <c r="G26" s="57" t="s">
        <v>292</v>
      </c>
      <c r="H26" s="155">
        <v>55000</v>
      </c>
      <c r="I26" s="217"/>
      <c r="J26" s="218">
        <v>55000</v>
      </c>
      <c r="K26" s="218"/>
    </row>
    <row r="27" spans="2:11" ht="70.150000000000006" customHeight="1">
      <c r="B27" s="15" t="s">
        <v>98</v>
      </c>
      <c r="C27" s="136"/>
      <c r="D27" s="137"/>
      <c r="E27" s="16" t="s">
        <v>68</v>
      </c>
      <c r="F27" s="191"/>
      <c r="G27" s="57"/>
      <c r="H27" s="266">
        <f>H28</f>
        <v>508221</v>
      </c>
      <c r="I27" s="266">
        <f>I28</f>
        <v>508221</v>
      </c>
      <c r="J27" s="266">
        <f>J28</f>
        <v>0</v>
      </c>
      <c r="K27" s="266">
        <f>K28</f>
        <v>0</v>
      </c>
    </row>
    <row r="28" spans="2:11" ht="70.150000000000006" customHeight="1">
      <c r="B28" s="15" t="s">
        <v>99</v>
      </c>
      <c r="C28" s="136"/>
      <c r="D28" s="137"/>
      <c r="E28" s="16" t="s">
        <v>68</v>
      </c>
      <c r="F28" s="191"/>
      <c r="G28" s="57"/>
      <c r="H28" s="266">
        <f>H29+H30+H31</f>
        <v>508221</v>
      </c>
      <c r="I28" s="266">
        <f>I29+I30+I31</f>
        <v>508221</v>
      </c>
      <c r="J28" s="266">
        <f>J29+J30+J31</f>
        <v>0</v>
      </c>
      <c r="K28" s="266">
        <f>K29+K30+K31</f>
        <v>0</v>
      </c>
    </row>
    <row r="29" spans="2:11" ht="140.1" customHeight="1">
      <c r="B29" s="17" t="s">
        <v>100</v>
      </c>
      <c r="C29" s="17" t="s">
        <v>151</v>
      </c>
      <c r="D29" s="18" t="s">
        <v>129</v>
      </c>
      <c r="E29" s="18" t="s">
        <v>11</v>
      </c>
      <c r="F29" s="191" t="s">
        <v>250</v>
      </c>
      <c r="G29" s="57" t="s">
        <v>251</v>
      </c>
      <c r="H29" s="155">
        <v>199000</v>
      </c>
      <c r="I29" s="217">
        <v>199000</v>
      </c>
      <c r="J29" s="218"/>
      <c r="K29" s="218"/>
    </row>
    <row r="30" spans="2:11" ht="121.9" customHeight="1">
      <c r="B30" s="156" t="s">
        <v>101</v>
      </c>
      <c r="C30" s="156">
        <v>5011</v>
      </c>
      <c r="D30" s="157" t="s">
        <v>20</v>
      </c>
      <c r="E30" s="158" t="s">
        <v>19</v>
      </c>
      <c r="F30" s="191" t="s">
        <v>248</v>
      </c>
      <c r="G30" s="57" t="s">
        <v>249</v>
      </c>
      <c r="H30" s="155">
        <v>40000</v>
      </c>
      <c r="I30" s="217">
        <v>40000</v>
      </c>
      <c r="J30" s="218"/>
      <c r="K30" s="218"/>
    </row>
    <row r="31" spans="2:11" ht="121.9" customHeight="1">
      <c r="B31" s="17" t="s">
        <v>154</v>
      </c>
      <c r="C31" s="159">
        <v>5053</v>
      </c>
      <c r="D31" s="18" t="s">
        <v>20</v>
      </c>
      <c r="E31" s="165" t="s">
        <v>386</v>
      </c>
      <c r="F31" s="191" t="s">
        <v>248</v>
      </c>
      <c r="G31" s="57" t="s">
        <v>249</v>
      </c>
      <c r="H31" s="155">
        <v>269221</v>
      </c>
      <c r="I31" s="217">
        <v>269221</v>
      </c>
      <c r="J31" s="218"/>
      <c r="K31" s="218"/>
    </row>
    <row r="32" spans="2:11" ht="60.6" customHeight="1">
      <c r="B32" s="267" t="s">
        <v>508</v>
      </c>
      <c r="C32" s="268"/>
      <c r="D32" s="269"/>
      <c r="E32" s="270" t="s">
        <v>510</v>
      </c>
      <c r="F32" s="271"/>
      <c r="G32" s="272"/>
      <c r="H32" s="266">
        <f t="shared" ref="H32:K33" si="0">H33</f>
        <v>98000</v>
      </c>
      <c r="I32" s="266">
        <f t="shared" si="0"/>
        <v>49000</v>
      </c>
      <c r="J32" s="266">
        <f t="shared" si="0"/>
        <v>49000</v>
      </c>
      <c r="K32" s="266">
        <f t="shared" si="0"/>
        <v>49000</v>
      </c>
    </row>
    <row r="33" spans="2:11" ht="66" customHeight="1">
      <c r="B33" s="267" t="s">
        <v>509</v>
      </c>
      <c r="C33" s="268"/>
      <c r="D33" s="269"/>
      <c r="E33" s="270" t="s">
        <v>510</v>
      </c>
      <c r="F33" s="271"/>
      <c r="G33" s="272"/>
      <c r="H33" s="266">
        <f t="shared" si="0"/>
        <v>98000</v>
      </c>
      <c r="I33" s="266">
        <f t="shared" si="0"/>
        <v>49000</v>
      </c>
      <c r="J33" s="266">
        <f t="shared" si="0"/>
        <v>49000</v>
      </c>
      <c r="K33" s="266">
        <f t="shared" si="0"/>
        <v>49000</v>
      </c>
    </row>
    <row r="34" spans="2:11" ht="138.94999999999999" customHeight="1">
      <c r="B34" s="164" t="s">
        <v>511</v>
      </c>
      <c r="C34" s="286" t="s">
        <v>512</v>
      </c>
      <c r="D34" s="164" t="s">
        <v>129</v>
      </c>
      <c r="E34" s="165" t="s">
        <v>513</v>
      </c>
      <c r="F34" s="191" t="s">
        <v>514</v>
      </c>
      <c r="G34" s="57" t="s">
        <v>541</v>
      </c>
      <c r="H34" s="155">
        <v>98000</v>
      </c>
      <c r="I34" s="217">
        <v>49000</v>
      </c>
      <c r="J34" s="218">
        <v>49000</v>
      </c>
      <c r="K34" s="218">
        <v>49000</v>
      </c>
    </row>
    <row r="35" spans="2:11" ht="58.15" customHeight="1">
      <c r="B35" s="15" t="s">
        <v>156</v>
      </c>
      <c r="C35" s="136"/>
      <c r="D35" s="137"/>
      <c r="E35" s="16" t="s">
        <v>524</v>
      </c>
      <c r="F35" s="191"/>
      <c r="G35" s="57"/>
      <c r="H35" s="265">
        <f>H36</f>
        <v>24000</v>
      </c>
      <c r="I35" s="265">
        <f>I36</f>
        <v>24000</v>
      </c>
      <c r="J35" s="265">
        <f>J36</f>
        <v>0</v>
      </c>
      <c r="K35" s="265">
        <f>K36</f>
        <v>0</v>
      </c>
    </row>
    <row r="36" spans="2:11" ht="58.15" customHeight="1">
      <c r="B36" s="15" t="s">
        <v>157</v>
      </c>
      <c r="C36" s="136"/>
      <c r="D36" s="137"/>
      <c r="E36" s="137" t="s">
        <v>524</v>
      </c>
      <c r="F36" s="191"/>
      <c r="G36" s="57"/>
      <c r="H36" s="266">
        <f>H38+H37</f>
        <v>24000</v>
      </c>
      <c r="I36" s="266">
        <f>I38+I37</f>
        <v>24000</v>
      </c>
      <c r="J36" s="266">
        <f>J38+J37</f>
        <v>0</v>
      </c>
      <c r="K36" s="266">
        <f>K38</f>
        <v>0</v>
      </c>
    </row>
    <row r="37" spans="2:11" ht="99" customHeight="1">
      <c r="B37" s="287" t="s">
        <v>159</v>
      </c>
      <c r="C37" s="287" t="s">
        <v>160</v>
      </c>
      <c r="D37" s="287" t="s">
        <v>16</v>
      </c>
      <c r="E37" s="287" t="s">
        <v>88</v>
      </c>
      <c r="F37" s="191" t="s">
        <v>288</v>
      </c>
      <c r="G37" s="57" t="s">
        <v>346</v>
      </c>
      <c r="H37" s="155">
        <v>1788</v>
      </c>
      <c r="I37" s="217">
        <v>1788</v>
      </c>
      <c r="J37" s="155"/>
      <c r="K37" s="155"/>
    </row>
    <row r="38" spans="2:11" ht="111.75" customHeight="1">
      <c r="B38" s="17" t="s">
        <v>97</v>
      </c>
      <c r="C38" s="17" t="s">
        <v>131</v>
      </c>
      <c r="D38" s="18" t="s">
        <v>18</v>
      </c>
      <c r="E38" s="18" t="s">
        <v>85</v>
      </c>
      <c r="F38" s="191" t="s">
        <v>288</v>
      </c>
      <c r="G38" s="57" t="s">
        <v>346</v>
      </c>
      <c r="H38" s="155">
        <v>22212</v>
      </c>
      <c r="I38" s="217">
        <v>22212</v>
      </c>
      <c r="J38" s="218"/>
      <c r="K38" s="218"/>
    </row>
    <row r="39" spans="2:11" ht="50.45" customHeight="1">
      <c r="B39" s="288" t="s">
        <v>388</v>
      </c>
      <c r="C39" s="288" t="s">
        <v>375</v>
      </c>
      <c r="D39" s="288" t="s">
        <v>375</v>
      </c>
      <c r="E39" s="288" t="s">
        <v>340</v>
      </c>
      <c r="F39" s="191"/>
      <c r="G39" s="57"/>
      <c r="H39" s="266">
        <f>H40</f>
        <v>110000</v>
      </c>
      <c r="I39" s="266">
        <f>I40</f>
        <v>110000</v>
      </c>
      <c r="J39" s="266">
        <f>J40</f>
        <v>0</v>
      </c>
      <c r="K39" s="266">
        <f>K40</f>
        <v>0</v>
      </c>
    </row>
    <row r="40" spans="2:11" ht="54.95" customHeight="1">
      <c r="B40" s="288" t="s">
        <v>341</v>
      </c>
      <c r="C40" s="288" t="s">
        <v>375</v>
      </c>
      <c r="D40" s="288" t="s">
        <v>375</v>
      </c>
      <c r="E40" s="288" t="s">
        <v>340</v>
      </c>
      <c r="F40" s="191"/>
      <c r="G40" s="57"/>
      <c r="H40" s="266">
        <f>H41+H42+H43</f>
        <v>110000</v>
      </c>
      <c r="I40" s="266">
        <f>I41+I42+I43</f>
        <v>110000</v>
      </c>
      <c r="J40" s="266">
        <f>J41+J42+J43</f>
        <v>0</v>
      </c>
      <c r="K40" s="266">
        <f>K41+K42+K43</f>
        <v>0</v>
      </c>
    </row>
    <row r="41" spans="2:11" ht="265.5" customHeight="1">
      <c r="B41" s="17">
        <v>3719800</v>
      </c>
      <c r="C41" s="159">
        <v>9800</v>
      </c>
      <c r="D41" s="164" t="s">
        <v>23</v>
      </c>
      <c r="E41" s="165" t="s">
        <v>484</v>
      </c>
      <c r="F41" s="289" t="s">
        <v>499</v>
      </c>
      <c r="G41" s="57" t="s">
        <v>500</v>
      </c>
      <c r="H41" s="155">
        <v>40000</v>
      </c>
      <c r="I41" s="217">
        <v>40000</v>
      </c>
      <c r="J41" s="218"/>
      <c r="K41" s="218"/>
    </row>
    <row r="42" spans="2:11" ht="170.45" customHeight="1">
      <c r="B42" s="17">
        <v>3719800</v>
      </c>
      <c r="C42" s="159">
        <v>9800</v>
      </c>
      <c r="D42" s="164" t="s">
        <v>23</v>
      </c>
      <c r="E42" s="165" t="s">
        <v>484</v>
      </c>
      <c r="F42" s="285" t="s">
        <v>505</v>
      </c>
      <c r="G42" s="57" t="s">
        <v>506</v>
      </c>
      <c r="H42" s="155">
        <v>50000</v>
      </c>
      <c r="I42" s="217">
        <v>50000</v>
      </c>
      <c r="J42" s="218"/>
      <c r="K42" s="218"/>
    </row>
    <row r="43" spans="2:11" ht="111.75" customHeight="1">
      <c r="B43" s="17">
        <v>3719800</v>
      </c>
      <c r="C43" s="159">
        <v>9800</v>
      </c>
      <c r="D43" s="164" t="s">
        <v>23</v>
      </c>
      <c r="E43" s="165" t="s">
        <v>484</v>
      </c>
      <c r="F43" s="285" t="s">
        <v>503</v>
      </c>
      <c r="G43" s="57" t="s">
        <v>542</v>
      </c>
      <c r="H43" s="155">
        <v>20000</v>
      </c>
      <c r="I43" s="217">
        <v>20000</v>
      </c>
      <c r="J43" s="218"/>
      <c r="K43" s="218"/>
    </row>
    <row r="44" spans="2:11" ht="61.9" customHeight="1">
      <c r="B44" s="154"/>
      <c r="C44" s="154"/>
      <c r="D44" s="154"/>
      <c r="E44" s="24" t="s">
        <v>227</v>
      </c>
      <c r="F44" s="56"/>
      <c r="G44" s="155"/>
      <c r="H44" s="219">
        <f>H13+H28+H33+H36+H40</f>
        <v>8827195</v>
      </c>
      <c r="I44" s="219">
        <f>I13+I28+I33+I36+I40</f>
        <v>8435195</v>
      </c>
      <c r="J44" s="219">
        <f>J13+J28+J33+J36+J40</f>
        <v>392000</v>
      </c>
      <c r="K44" s="219">
        <f>K13+K28+K33+K36+K40</f>
        <v>237000</v>
      </c>
    </row>
    <row r="45" spans="2:11" ht="45" customHeight="1">
      <c r="B45" s="427" t="s">
        <v>349</v>
      </c>
      <c r="C45" s="428"/>
      <c r="D45" s="428"/>
      <c r="E45" s="153"/>
      <c r="F45" s="111"/>
      <c r="G45" s="152"/>
      <c r="H45" s="152"/>
      <c r="I45" s="113" t="s">
        <v>348</v>
      </c>
      <c r="J45" s="114"/>
      <c r="K45" s="59"/>
    </row>
    <row r="46" spans="2:11" ht="52.5" customHeight="1">
      <c r="B46" s="3"/>
      <c r="C46" s="106"/>
      <c r="D46" s="4"/>
      <c r="E46" s="5"/>
      <c r="F46" s="6"/>
      <c r="G46" s="6"/>
      <c r="H46" s="60"/>
      <c r="I46" s="6"/>
    </row>
    <row r="47" spans="2:11" ht="123.75" customHeight="1">
      <c r="C47" s="3"/>
    </row>
    <row r="48" spans="2:11" ht="98.25" customHeight="1">
      <c r="B48" s="61"/>
      <c r="D48" s="61"/>
      <c r="E48" s="61"/>
      <c r="F48" s="61"/>
      <c r="G48" s="61"/>
      <c r="H48" s="61"/>
      <c r="I48" s="61"/>
    </row>
    <row r="49" spans="2:17" ht="98.25" customHeight="1">
      <c r="B49" s="62"/>
      <c r="C49" s="61"/>
      <c r="D49" s="62"/>
      <c r="E49" s="62"/>
      <c r="F49" s="62"/>
      <c r="G49" s="62"/>
      <c r="H49" s="62"/>
      <c r="I49" s="62"/>
    </row>
    <row r="50" spans="2:17" ht="33.75" customHeight="1">
      <c r="B50" s="63"/>
      <c r="C50" s="62"/>
      <c r="D50" s="63"/>
      <c r="E50" s="63"/>
      <c r="F50" s="63"/>
      <c r="G50" s="63"/>
      <c r="H50" s="63"/>
      <c r="I50" s="63"/>
    </row>
    <row r="51" spans="2:17" ht="39.75" customHeight="1">
      <c r="B51" s="62"/>
      <c r="C51" s="63"/>
      <c r="D51" s="62"/>
      <c r="E51" s="62"/>
      <c r="F51" s="62"/>
      <c r="G51" s="62"/>
      <c r="H51" s="62"/>
      <c r="I51" s="62"/>
    </row>
    <row r="52" spans="2:17" ht="33.75" customHeight="1">
      <c r="B52" s="63"/>
      <c r="C52" s="62"/>
      <c r="D52" s="63"/>
      <c r="E52" s="63"/>
      <c r="F52" s="63"/>
      <c r="G52" s="63"/>
      <c r="H52" s="63"/>
      <c r="I52" s="63"/>
    </row>
    <row r="53" spans="2:17">
      <c r="C53" s="63"/>
    </row>
    <row r="54" spans="2:17" ht="23.25" customHeight="1">
      <c r="J54" s="64"/>
    </row>
    <row r="55" spans="2:17" ht="20.25" customHeight="1">
      <c r="J55" s="63"/>
      <c r="K55" s="64"/>
      <c r="L55" s="64"/>
      <c r="M55" s="64"/>
      <c r="N55" s="64"/>
      <c r="O55" s="64"/>
      <c r="P55" s="64"/>
      <c r="Q55" s="64"/>
    </row>
    <row r="56" spans="2:17" ht="20.25" customHeight="1">
      <c r="J56" s="64"/>
      <c r="K56" s="63"/>
      <c r="L56" s="63"/>
      <c r="M56" s="63"/>
      <c r="N56" s="63"/>
      <c r="O56" s="63"/>
      <c r="P56" s="63"/>
      <c r="Q56" s="63"/>
    </row>
    <row r="57" spans="2:17" ht="30.75" customHeight="1">
      <c r="J57" s="63"/>
      <c r="K57" s="64"/>
      <c r="L57" s="64"/>
      <c r="M57" s="64"/>
      <c r="N57" s="64"/>
      <c r="O57" s="64"/>
      <c r="P57" s="64"/>
      <c r="Q57" s="64"/>
    </row>
    <row r="58" spans="2:17" ht="21" customHeight="1">
      <c r="K58" s="63"/>
      <c r="L58" s="63"/>
      <c r="M58" s="63"/>
      <c r="N58" s="63"/>
      <c r="O58" s="63"/>
      <c r="P58" s="63"/>
      <c r="Q58" s="63"/>
    </row>
  </sheetData>
  <mergeCells count="15">
    <mergeCell ref="B45:D45"/>
    <mergeCell ref="D9:D10"/>
    <mergeCell ref="E9:E10"/>
    <mergeCell ref="B6:D6"/>
    <mergeCell ref="B7:D7"/>
    <mergeCell ref="C9:C10"/>
    <mergeCell ref="I2:K2"/>
    <mergeCell ref="I3:K3"/>
    <mergeCell ref="I9:I10"/>
    <mergeCell ref="B5:I5"/>
    <mergeCell ref="B9:B10"/>
    <mergeCell ref="J9:K9"/>
    <mergeCell ref="F9:F10"/>
    <mergeCell ref="G9:G10"/>
    <mergeCell ref="H9:H10"/>
  </mergeCells>
  <phoneticPr fontId="37" type="noConversion"/>
  <pageMargins left="0.74803149606299213" right="0.74803149606299213" top="0.98425196850393704" bottom="0.98425196850393704" header="0.51181102362204722" footer="0.51181102362204722"/>
  <pageSetup paperSize="9" scale="5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Дод1</vt:lpstr>
      <vt:lpstr>Дод 1.1</vt:lpstr>
      <vt:lpstr>дод2 </vt:lpstr>
      <vt:lpstr>дод.3</vt:lpstr>
      <vt:lpstr>дод 4 </vt:lpstr>
      <vt:lpstr>дод 5</vt:lpstr>
      <vt:lpstr>дод 6</vt:lpstr>
      <vt:lpstr>дод.3!Заголовки_для_печати</vt:lpstr>
      <vt:lpstr>'дод 6'!Область_печати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2021-03-12T09:03:56Z</cp:lastPrinted>
  <dcterms:created xsi:type="dcterms:W3CDTF">2014-01-17T10:52:16Z</dcterms:created>
  <dcterms:modified xsi:type="dcterms:W3CDTF">2021-03-18T13:26:26Z</dcterms:modified>
</cp:coreProperties>
</file>