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30"/>
  </bookViews>
  <sheets>
    <sheet name="zved" sheetId="1" r:id="rId1"/>
  </sheets>
  <calcPr calcId="124519"/>
</workbook>
</file>

<file path=xl/calcChain.xml><?xml version="1.0" encoding="utf-8"?>
<calcChain xmlns="http://schemas.openxmlformats.org/spreadsheetml/2006/main">
  <c r="L82" i="1"/>
  <c r="L84"/>
  <c r="L86"/>
  <c r="K82"/>
  <c r="K84"/>
  <c r="K86"/>
  <c r="K55"/>
  <c r="K56"/>
  <c r="K59"/>
  <c r="L39"/>
  <c r="L42"/>
  <c r="L43"/>
  <c r="L45"/>
  <c r="L47"/>
  <c r="L48"/>
  <c r="L51"/>
  <c r="K41"/>
  <c r="K42"/>
  <c r="K43"/>
  <c r="K45"/>
  <c r="K46"/>
  <c r="K47"/>
  <c r="K48"/>
  <c r="K49"/>
  <c r="K50"/>
  <c r="K51"/>
  <c r="I50"/>
  <c r="L50" s="1"/>
  <c r="I44"/>
  <c r="L44" s="1"/>
  <c r="H44"/>
  <c r="K44" s="1"/>
  <c r="H41"/>
  <c r="I41"/>
  <c r="L41" s="1"/>
  <c r="I57"/>
  <c r="K39"/>
  <c r="K28"/>
  <c r="K29"/>
  <c r="K30"/>
  <c r="K31"/>
  <c r="K33"/>
  <c r="K34"/>
  <c r="K35"/>
  <c r="K38"/>
  <c r="I37"/>
  <c r="I36" s="1"/>
  <c r="H37"/>
  <c r="H36" s="1"/>
  <c r="K36" s="1"/>
  <c r="F65"/>
  <c r="F83"/>
  <c r="F85" s="1"/>
  <c r="F87" s="1"/>
  <c r="E65"/>
  <c r="H83"/>
  <c r="I83"/>
  <c r="G69"/>
  <c r="J69"/>
  <c r="K69"/>
  <c r="L69"/>
  <c r="F57"/>
  <c r="F88" s="1"/>
  <c r="F54"/>
  <c r="F53" s="1"/>
  <c r="E54"/>
  <c r="E53" s="1"/>
  <c r="K53" s="1"/>
  <c r="E57"/>
  <c r="K54" l="1"/>
  <c r="L83"/>
  <c r="M69"/>
  <c r="J83"/>
  <c r="H40"/>
  <c r="I49"/>
  <c r="L57"/>
  <c r="I40"/>
  <c r="K37"/>
  <c r="I81"/>
  <c r="H81"/>
  <c r="M41"/>
  <c r="M42"/>
  <c r="M43"/>
  <c r="M44"/>
  <c r="M45"/>
  <c r="M82"/>
  <c r="M86"/>
  <c r="J40"/>
  <c r="J41"/>
  <c r="J42"/>
  <c r="J43"/>
  <c r="J44"/>
  <c r="J45"/>
  <c r="J56"/>
  <c r="J59"/>
  <c r="J60"/>
  <c r="J61"/>
  <c r="J62"/>
  <c r="J77"/>
  <c r="J81"/>
  <c r="J82"/>
  <c r="G9"/>
  <c r="G10"/>
  <c r="G1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52"/>
  <c r="G53"/>
  <c r="G54"/>
  <c r="G55"/>
  <c r="G56"/>
  <c r="G57"/>
  <c r="G59"/>
  <c r="G60"/>
  <c r="G61"/>
  <c r="G62"/>
  <c r="G63"/>
  <c r="G64"/>
  <c r="G66"/>
  <c r="G67"/>
  <c r="G68"/>
  <c r="G70"/>
  <c r="G71"/>
  <c r="G72"/>
  <c r="G73"/>
  <c r="G74"/>
  <c r="G75"/>
  <c r="G76"/>
  <c r="G77"/>
  <c r="G78"/>
  <c r="G79"/>
  <c r="G84"/>
  <c r="G86"/>
  <c r="G8"/>
  <c r="H80" l="1"/>
  <c r="K80" s="1"/>
  <c r="K81"/>
  <c r="I32"/>
  <c r="L40"/>
  <c r="L49"/>
  <c r="I46"/>
  <c r="L46" s="1"/>
  <c r="I80"/>
  <c r="L80" s="1"/>
  <c r="M80" s="1"/>
  <c r="L81"/>
  <c r="M81" s="1"/>
  <c r="H32"/>
  <c r="K40"/>
  <c r="H85"/>
  <c r="H87" s="1"/>
  <c r="I85"/>
  <c r="L85" s="1"/>
  <c r="E83"/>
  <c r="M84"/>
  <c r="L79"/>
  <c r="M79" s="1"/>
  <c r="K79"/>
  <c r="L78"/>
  <c r="K78"/>
  <c r="L77"/>
  <c r="M77" s="1"/>
  <c r="K77"/>
  <c r="L76"/>
  <c r="K76"/>
  <c r="L75"/>
  <c r="M75" s="1"/>
  <c r="K75"/>
  <c r="L74"/>
  <c r="K74"/>
  <c r="L73"/>
  <c r="M73" s="1"/>
  <c r="K73"/>
  <c r="L72"/>
  <c r="K72"/>
  <c r="L71"/>
  <c r="M71" s="1"/>
  <c r="K71"/>
  <c r="L70"/>
  <c r="K70"/>
  <c r="L68"/>
  <c r="M68" s="1"/>
  <c r="K68"/>
  <c r="L67"/>
  <c r="K67"/>
  <c r="L66"/>
  <c r="K66"/>
  <c r="K65"/>
  <c r="L64"/>
  <c r="K64"/>
  <c r="L63"/>
  <c r="K63"/>
  <c r="L62"/>
  <c r="K62"/>
  <c r="L61"/>
  <c r="K61"/>
  <c r="L60"/>
  <c r="K60"/>
  <c r="L59"/>
  <c r="J80" l="1"/>
  <c r="H52"/>
  <c r="K32"/>
  <c r="M40"/>
  <c r="E85"/>
  <c r="K83"/>
  <c r="M60"/>
  <c r="M64"/>
  <c r="M67"/>
  <c r="M72"/>
  <c r="M74"/>
  <c r="M76"/>
  <c r="M78"/>
  <c r="M62"/>
  <c r="M70"/>
  <c r="M59"/>
  <c r="M61"/>
  <c r="M63"/>
  <c r="G65"/>
  <c r="L65"/>
  <c r="M66"/>
  <c r="G83"/>
  <c r="M83"/>
  <c r="I87"/>
  <c r="J85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52"/>
  <c r="L53"/>
  <c r="L54"/>
  <c r="L55"/>
  <c r="L56"/>
  <c r="L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M32"/>
  <c r="K52"/>
  <c r="K8"/>
  <c r="L87" l="1"/>
  <c r="L88" s="1"/>
  <c r="I88"/>
  <c r="H57"/>
  <c r="J52"/>
  <c r="E87"/>
  <c r="K85"/>
  <c r="M65"/>
  <c r="M8"/>
  <c r="M55"/>
  <c r="M34"/>
  <c r="M26"/>
  <c r="M18"/>
  <c r="M10"/>
  <c r="M37"/>
  <c r="M33"/>
  <c r="M29"/>
  <c r="M25"/>
  <c r="M21"/>
  <c r="M17"/>
  <c r="M9"/>
  <c r="M38"/>
  <c r="M30"/>
  <c r="M22"/>
  <c r="M14"/>
  <c r="J87"/>
  <c r="M36"/>
  <c r="M28"/>
  <c r="M24"/>
  <c r="M20"/>
  <c r="M16"/>
  <c r="M56"/>
  <c r="M52"/>
  <c r="M35"/>
  <c r="M31"/>
  <c r="M27"/>
  <c r="M23"/>
  <c r="M19"/>
  <c r="M15"/>
  <c r="M11"/>
  <c r="G85"/>
  <c r="M53"/>
  <c r="M54"/>
  <c r="E88" l="1"/>
  <c r="K87"/>
  <c r="G87"/>
  <c r="J57"/>
  <c r="K57"/>
  <c r="K88" s="1"/>
  <c r="H88"/>
  <c r="M85"/>
  <c r="M87"/>
  <c r="M57" l="1"/>
</calcChain>
</file>

<file path=xl/sharedStrings.xml><?xml version="1.0" encoding="utf-8"?>
<sst xmlns="http://schemas.openxmlformats.org/spreadsheetml/2006/main" count="330" uniqueCount="195">
  <si>
    <t/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</si>
  <si>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</si>
  <si>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</si>
  <si>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</si>
  <si>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</si>
  <si>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</si>
  <si>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</si>
  <si>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>виконано за звітний період (рік)</t>
  </si>
  <si>
    <t>1</t>
  </si>
  <si>
    <t>2</t>
  </si>
  <si>
    <t>Податкові надходження</t>
  </si>
  <si>
    <t>10000000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</si>
  <si>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</si>
  <si>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</si>
  <si>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</si>
  <si>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</si>
  <si>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</si>
  <si>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</si>
  <si>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</si>
  <si>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</si>
  <si>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</si>
  <si>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</si>
  <si>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</si>
  <si>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</si>
  <si>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</si>
  <si>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</si>
  <si>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</si>
  <si>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</si>
  <si>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</si>
  <si>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</si>
  <si>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</si>
  <si>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</si>
  <si>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</si>
  <si>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</si>
  <si>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</si>
  <si>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</si>
  <si>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</si>
  <si>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</si>
  <si>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</si>
  <si>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</si>
  <si>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</si>
  <si>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</si>
  <si>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</si>
  <si>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</si>
  <si>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</si>
  <si>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</si>
  <si>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</si>
  <si>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</si>
  <si>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</si>
  <si>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Орендна плата з фізичних осіб </t>
  </si>
  <si>
    <t>18010900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</si>
  <si>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</si>
  <si>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</si>
  <si>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</si>
  <si>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</si>
  <si>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</si>
  <si>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</si>
  <si>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Неподаткові надходження</t>
  </si>
  <si>
    <t>20000000</t>
  </si>
  <si>
    <t>Інші надходження  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</si>
  <si>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</si>
  <si>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</si>
  <si>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</si>
  <si>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</si>
  <si>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</si>
  <si>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</si>
  <si>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Інші неподаткові надходження</t>
  </si>
  <si>
    <t>24000000</t>
  </si>
  <si>
    <t>24060000</t>
  </si>
  <si>
    <t>24060300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</si>
  <si>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</si>
  <si>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</si>
  <si>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</si>
  <si>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</si>
  <si>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</si>
  <si>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</si>
  <si>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 з місцевих бюджетів іншим місцевим бюджетам</t>
  </si>
  <si>
    <t>41050000</t>
  </si>
  <si>
    <t>Інші субвенції з місцевого бюджету</t>
  </si>
  <si>
    <t>41053900</t>
  </si>
  <si>
    <t>Усього</t>
  </si>
  <si>
    <t>90010300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</si>
  <si>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</si>
  <si>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</si>
  <si>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</si>
  <si>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</si>
  <si>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</si>
  <si>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0110150</t>
  </si>
  <si>
    <t>0180</t>
  </si>
  <si>
    <t>Освіта</t>
  </si>
  <si>
    <t>1000</t>
  </si>
  <si>
    <t>Надання дошкільної освіти</t>
  </si>
  <si>
    <t>0910</t>
  </si>
  <si>
    <t>1010</t>
  </si>
  <si>
    <t>0111010</t>
  </si>
  <si>
    <t>1020</t>
  </si>
  <si>
    <t>1090</t>
  </si>
  <si>
    <t>Охорона здоров'я</t>
  </si>
  <si>
    <t>2000</t>
  </si>
  <si>
    <t>0763</t>
  </si>
  <si>
    <t>Інші програми та заходи у сфері охорони здоров'я</t>
  </si>
  <si>
    <t>2152</t>
  </si>
  <si>
    <t>0112152</t>
  </si>
  <si>
    <t>Соціальний захист та соціальне забезпечення</t>
  </si>
  <si>
    <t>3000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</si>
  <si>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</si>
  <si>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</si>
  <si>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0113104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</si>
  <si>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</si>
  <si>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</si>
  <si>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</si>
  <si>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</si>
  <si>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0113242</t>
  </si>
  <si>
    <t>Культура і мистецтво</t>
  </si>
  <si>
    <t>4000</t>
  </si>
  <si>
    <t>Забезпечення діяльності бібліотек</t>
  </si>
  <si>
    <t>0824</t>
  </si>
  <si>
    <t>4030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</si>
  <si>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</si>
  <si>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</si>
  <si>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4060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</si>
  <si>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</si>
  <si>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</si>
  <si>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</si>
  <si>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</si>
  <si>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</si>
  <si>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</si>
  <si>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Житлово-комунальне господарство</t>
  </si>
  <si>
    <t>6000</t>
  </si>
  <si>
    <t>0620</t>
  </si>
  <si>
    <t>Організація благоустрою населених пунктів</t>
  </si>
  <si>
    <t>6030</t>
  </si>
  <si>
    <t>0116030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</si>
  <si>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</si>
  <si>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</si>
  <si>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</si>
  <si>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</si>
  <si>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</si>
  <si>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</si>
  <si>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</si>
  <si>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0117130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</si>
  <si>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</si>
  <si>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</si>
  <si>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</si>
  <si>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</si>
  <si>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0119800</t>
  </si>
  <si>
    <t>Усього видатків з трансфертами, що передаються до державного бюджету</t>
  </si>
  <si>
    <t>900202</t>
  </si>
  <si>
    <t xml:space="preserve">за 2020 рік
</t>
  </si>
  <si>
    <t xml:space="preserve">виконано за звітний період (рік)  </t>
  </si>
  <si>
    <t>відсоток виконання</t>
  </si>
  <si>
    <t>9770</t>
  </si>
  <si>
    <t>0119770</t>
  </si>
  <si>
    <t>0114030</t>
  </si>
  <si>
    <t>0114060</t>
  </si>
  <si>
    <t>0115012</t>
  </si>
  <si>
    <t>Будівництво та регіональний розвиток</t>
  </si>
  <si>
    <t>7300</t>
  </si>
  <si>
    <t>Будівництво об'єктів соціально-культурного призначення</t>
  </si>
  <si>
    <t>7320</t>
  </si>
  <si>
    <t>Будівництво медичних установ та закладів</t>
  </si>
  <si>
    <t>0443</t>
  </si>
  <si>
    <t>7322</t>
  </si>
  <si>
    <t>0117322</t>
  </si>
  <si>
    <t>Звіт
 про виконання бюджету  Радовельської сільської ради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</si>
  <si>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</si>
  <si>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</si>
  <si>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</si>
  <si>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</si>
  <si>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</si>
  <si>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</si>
  <si>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</si>
  <si>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</si>
  <si>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</si>
  <si>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</si>
  <si>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</si>
  <si>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</si>
  <si>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Грошові стягнення за шкоду, заподіяна порушенням законодавства  про охорону навколишнього природного середовища внаслідок господарської та іншої діяльності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</si>
  <si>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</si>
  <si>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</si>
  <si>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</si>
  <si>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</si>
  <si>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</si>
  <si>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</si>
  <si>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</si>
  <si>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</si>
  <si>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</si>
  <si>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</si>
  <si>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</si>
  <si>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</si>
  <si>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Секретар ради</t>
  </si>
  <si>
    <t>Сергій МЕЛЬНИК</t>
  </si>
  <si>
    <t>ВИДАТКИ</t>
  </si>
  <si>
    <t>ДОХОДИ</t>
  </si>
  <si>
    <t>ФІНАНСУВАННЯ</t>
  </si>
</sst>
</file>

<file path=xl/styles.xml><?xml version="1.0" encoding="utf-8"?>
<styleSheet xmlns="http://schemas.openxmlformats.org/spreadsheetml/2006/main">
  <numFmts count="3">
    <numFmt numFmtId="164" formatCode="#,##0;\-#,##0"/>
    <numFmt numFmtId="165" formatCode="#,##0.00;\-#,##0.00"/>
    <numFmt numFmtId="166" formatCode="#,##0.0;\-#,##0.0"/>
  </numFmts>
  <fonts count="20">
    <font>
      <sz val="8"/>
      <color rgb="FF000000"/>
      <name val="Tahoma"/>
    </font>
    <font>
      <b/>
      <sz val="12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b/>
      <sz val="5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2" borderId="0" xfId="0" applyFill="1" applyAlignment="1">
      <alignment horizontal="left" vertical="top" wrapText="1"/>
    </xf>
    <xf numFmtId="164" fontId="6" fillId="8" borderId="6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0" fontId="5" fillId="7" borderId="5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7" fillId="10" borderId="8" xfId="0" applyFont="1" applyFill="1" applyBorder="1" applyAlignment="1">
      <alignment vertical="center" wrapText="1"/>
    </xf>
    <xf numFmtId="0" fontId="8" fillId="11" borderId="9" xfId="0" applyFont="1" applyFill="1" applyBorder="1" applyAlignment="1">
      <alignment vertical="center" wrapText="1"/>
    </xf>
    <xf numFmtId="0" fontId="10" fillId="13" borderId="11" xfId="0" applyFont="1" applyFill="1" applyBorder="1" applyAlignment="1">
      <alignment vertical="center" wrapText="1"/>
    </xf>
    <xf numFmtId="0" fontId="9" fillId="12" borderId="10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horizontal="center" vertical="center" wrapText="1"/>
    </xf>
    <xf numFmtId="165" fontId="12" fillId="9" borderId="7" xfId="0" applyNumberFormat="1" applyFont="1" applyFill="1" applyBorder="1" applyAlignment="1">
      <alignment horizontal="right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vertical="center" wrapText="1"/>
    </xf>
    <xf numFmtId="165" fontId="11" fillId="9" borderId="7" xfId="0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0" fontId="5" fillId="7" borderId="5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165" fontId="12" fillId="9" borderId="12" xfId="0" applyNumberFormat="1" applyFont="1" applyFill="1" applyBorder="1" applyAlignment="1">
      <alignment horizontal="right" vertical="center" wrapText="1"/>
    </xf>
    <xf numFmtId="0" fontId="5" fillId="14" borderId="12" xfId="0" applyFont="1" applyFill="1" applyBorder="1" applyAlignment="1">
      <alignment vertical="center" wrapText="1"/>
    </xf>
    <xf numFmtId="0" fontId="11" fillId="14" borderId="12" xfId="0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vertical="center" wrapText="1"/>
    </xf>
    <xf numFmtId="0" fontId="8" fillId="14" borderId="12" xfId="0" applyFont="1" applyFill="1" applyBorder="1" applyAlignment="1">
      <alignment vertical="center" wrapText="1"/>
    </xf>
    <xf numFmtId="0" fontId="13" fillId="14" borderId="12" xfId="0" applyFont="1" applyFill="1" applyBorder="1" applyAlignment="1">
      <alignment horizontal="center" vertical="center" wrapText="1"/>
    </xf>
    <xf numFmtId="0" fontId="17" fillId="14" borderId="12" xfId="0" applyFont="1" applyFill="1" applyBorder="1" applyAlignment="1">
      <alignment vertical="center" wrapText="1"/>
    </xf>
    <xf numFmtId="165" fontId="12" fillId="14" borderId="12" xfId="0" applyNumberFormat="1" applyFont="1" applyFill="1" applyBorder="1" applyAlignment="1">
      <alignment horizontal="right" vertical="center" wrapText="1"/>
    </xf>
    <xf numFmtId="0" fontId="0" fillId="14" borderId="0" xfId="0" applyFill="1" applyAlignment="1">
      <alignment horizontal="left" vertical="top" wrapText="1"/>
    </xf>
    <xf numFmtId="0" fontId="18" fillId="14" borderId="12" xfId="0" applyFont="1" applyFill="1" applyBorder="1" applyAlignment="1">
      <alignment vertical="center" wrapText="1"/>
    </xf>
    <xf numFmtId="0" fontId="19" fillId="14" borderId="12" xfId="0" applyFont="1" applyFill="1" applyBorder="1" applyAlignment="1">
      <alignment vertical="center" wrapText="1"/>
    </xf>
    <xf numFmtId="166" fontId="11" fillId="9" borderId="7" xfId="0" applyNumberFormat="1" applyFont="1" applyFill="1" applyBorder="1" applyAlignment="1">
      <alignment horizontal="right" vertical="center" wrapText="1"/>
    </xf>
    <xf numFmtId="165" fontId="11" fillId="9" borderId="12" xfId="0" applyNumberFormat="1" applyFont="1" applyFill="1" applyBorder="1" applyAlignment="1">
      <alignment horizontal="right" vertical="center" wrapText="1"/>
    </xf>
    <xf numFmtId="0" fontId="10" fillId="13" borderId="12" xfId="0" applyFont="1" applyFill="1" applyBorder="1" applyAlignment="1">
      <alignment vertical="center" wrapText="1"/>
    </xf>
    <xf numFmtId="166" fontId="11" fillId="9" borderId="12" xfId="0" applyNumberFormat="1" applyFont="1" applyFill="1" applyBorder="1" applyAlignment="1">
      <alignment horizontal="right" vertical="center" wrapText="1"/>
    </xf>
    <xf numFmtId="0" fontId="10" fillId="14" borderId="12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164" fontId="6" fillId="8" borderId="12" xfId="0" applyNumberFormat="1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Layout" topLeftCell="A76" zoomScale="144" zoomScaleNormal="140" zoomScalePageLayoutView="144" workbookViewId="0">
      <selection activeCell="D92" sqref="D92"/>
    </sheetView>
  </sheetViews>
  <sheetFormatPr defaultRowHeight="10"/>
  <cols>
    <col min="1" max="1" width="28.109375" style="4" customWidth="1"/>
    <col min="2" max="2" width="6.33203125" customWidth="1"/>
    <col min="3" max="3" width="7.6640625" customWidth="1"/>
    <col min="4" max="4" width="10.109375" customWidth="1"/>
    <col min="5" max="5" width="15" customWidth="1"/>
    <col min="6" max="7" width="12.6640625" customWidth="1"/>
    <col min="8" max="8" width="13.33203125" customWidth="1"/>
    <col min="9" max="9" width="13.44140625" customWidth="1"/>
    <col min="10" max="10" width="12" customWidth="1"/>
    <col min="11" max="11" width="14" customWidth="1"/>
    <col min="12" max="12" width="13.33203125" customWidth="1"/>
    <col min="13" max="13" width="12.6640625" customWidth="1"/>
  </cols>
  <sheetData>
    <row r="1" spans="1:13" ht="42" customHeight="1">
      <c r="A1" s="44" t="s">
        <v>164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5.5" customHeight="1">
      <c r="A2" s="45" t="s">
        <v>148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9.5" customHeight="1">
      <c r="A3" s="48" t="s">
        <v>1</v>
      </c>
      <c r="B3" s="53" t="s">
        <v>2</v>
      </c>
      <c r="C3" s="54"/>
      <c r="D3" s="55"/>
      <c r="E3" s="47" t="s">
        <v>3</v>
      </c>
      <c r="F3" s="47"/>
      <c r="G3" s="47"/>
      <c r="H3" s="66" t="s">
        <v>4</v>
      </c>
      <c r="I3" s="67"/>
      <c r="J3" s="68"/>
      <c r="K3" s="2" t="s">
        <v>5</v>
      </c>
      <c r="L3" s="3"/>
      <c r="M3" s="3"/>
    </row>
    <row r="4" spans="1:13" ht="15" customHeight="1">
      <c r="A4" s="48"/>
      <c r="B4" s="56"/>
      <c r="C4" s="57"/>
      <c r="D4" s="58"/>
      <c r="E4" s="46" t="s">
        <v>6</v>
      </c>
      <c r="F4" s="46" t="s">
        <v>7</v>
      </c>
      <c r="G4" s="46" t="s">
        <v>150</v>
      </c>
      <c r="H4" s="46" t="s">
        <v>6</v>
      </c>
      <c r="I4" s="49" t="s">
        <v>149</v>
      </c>
      <c r="J4" s="46" t="s">
        <v>150</v>
      </c>
      <c r="K4" s="46" t="s">
        <v>6</v>
      </c>
      <c r="L4" s="51" t="s">
        <v>7</v>
      </c>
      <c r="M4" s="46" t="s">
        <v>150</v>
      </c>
    </row>
    <row r="5" spans="1:13" ht="27" customHeight="1">
      <c r="A5" s="48"/>
      <c r="B5" s="59"/>
      <c r="C5" s="60"/>
      <c r="D5" s="61"/>
      <c r="E5" s="46"/>
      <c r="F5" s="46"/>
      <c r="G5" s="46"/>
      <c r="H5" s="46"/>
      <c r="I5" s="50"/>
      <c r="J5" s="46"/>
      <c r="K5" s="46"/>
      <c r="L5" s="52"/>
      <c r="M5" s="46"/>
    </row>
    <row r="6" spans="1:13">
      <c r="A6" s="20" t="s">
        <v>8</v>
      </c>
      <c r="B6" s="62" t="s">
        <v>9</v>
      </c>
      <c r="C6" s="63"/>
      <c r="D6" s="64"/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1">
        <v>11</v>
      </c>
    </row>
    <row r="7" spans="1:13">
      <c r="A7" s="69" t="s">
        <v>193</v>
      </c>
      <c r="B7" s="39"/>
      <c r="C7" s="40"/>
      <c r="D7" s="41"/>
      <c r="E7" s="70"/>
      <c r="F7" s="70"/>
      <c r="G7" s="70"/>
      <c r="H7" s="70"/>
      <c r="I7" s="70"/>
      <c r="J7" s="70"/>
      <c r="K7" s="70"/>
      <c r="L7" s="70"/>
      <c r="M7" s="70"/>
    </row>
    <row r="8" spans="1:13" ht="10.5">
      <c r="A8" s="6" t="s">
        <v>10</v>
      </c>
      <c r="B8" s="11" t="s">
        <v>0</v>
      </c>
      <c r="C8" s="11" t="s">
        <v>0</v>
      </c>
      <c r="D8" s="11" t="s">
        <v>11</v>
      </c>
      <c r="E8" s="16">
        <v>3549402</v>
      </c>
      <c r="F8" s="16">
        <v>3997126.54</v>
      </c>
      <c r="G8" s="34">
        <f>(F8/E8)*100</f>
        <v>112.614083724526</v>
      </c>
      <c r="H8" s="16"/>
      <c r="I8" s="16"/>
      <c r="J8" s="16"/>
      <c r="K8" s="16">
        <f>E8+H8</f>
        <v>3549402</v>
      </c>
      <c r="L8" s="16">
        <f>F8+I8</f>
        <v>3997126.54</v>
      </c>
      <c r="M8" s="34">
        <f>(L8/K8)*100</f>
        <v>112.614083724526</v>
      </c>
    </row>
    <row r="9" spans="1:13" ht="13">
      <c r="A9" s="7" t="s">
        <v>12</v>
      </c>
      <c r="B9" s="11" t="s">
        <v>0</v>
      </c>
      <c r="C9" s="11" t="s">
        <v>0</v>
      </c>
      <c r="D9" s="11" t="s">
        <v>13</v>
      </c>
      <c r="E9" s="12">
        <v>752002</v>
      </c>
      <c r="F9" s="12">
        <v>1295829.97</v>
      </c>
      <c r="G9" s="34">
        <f t="shared" ref="G9:G77" si="0">(F9/E9)*100</f>
        <v>172.31735686873174</v>
      </c>
      <c r="H9" s="12"/>
      <c r="I9" s="12"/>
      <c r="J9" s="16"/>
      <c r="K9" s="12">
        <f t="shared" ref="K9:L84" si="1">E9+H9</f>
        <v>752002</v>
      </c>
      <c r="L9" s="12">
        <f t="shared" ref="L9:L80" si="2">F9+I9</f>
        <v>1295829.97</v>
      </c>
      <c r="M9" s="34">
        <f t="shared" ref="M9:M77" si="3">(L9/K9)*100</f>
        <v>172.31735686873174</v>
      </c>
    </row>
    <row r="10" spans="1:13" ht="13">
      <c r="A10" s="8" t="s">
        <v>14</v>
      </c>
      <c r="B10" s="13" t="s">
        <v>0</v>
      </c>
      <c r="C10" s="13" t="s">
        <v>0</v>
      </c>
      <c r="D10" s="13" t="s">
        <v>15</v>
      </c>
      <c r="E10" s="12">
        <v>752002</v>
      </c>
      <c r="F10" s="12">
        <v>1295457.25</v>
      </c>
      <c r="G10" s="34">
        <f t="shared" si="0"/>
        <v>172.26779317076284</v>
      </c>
      <c r="H10" s="12"/>
      <c r="I10" s="12"/>
      <c r="J10" s="16"/>
      <c r="K10" s="12">
        <f t="shared" si="1"/>
        <v>752002</v>
      </c>
      <c r="L10" s="12">
        <f t="shared" si="2"/>
        <v>1295457.25</v>
      </c>
      <c r="M10" s="34">
        <f t="shared" si="3"/>
        <v>172.26779317076284</v>
      </c>
    </row>
    <row r="11" spans="1:13" ht="26">
      <c r="A11" s="9" t="s">
        <v>16</v>
      </c>
      <c r="B11" s="14" t="s">
        <v>0</v>
      </c>
      <c r="C11" s="14" t="s">
        <v>0</v>
      </c>
      <c r="D11" s="14" t="s">
        <v>17</v>
      </c>
      <c r="E11" s="12">
        <v>752002</v>
      </c>
      <c r="F11" s="12">
        <v>1295457.25</v>
      </c>
      <c r="G11" s="34">
        <f t="shared" si="0"/>
        <v>172.26779317076284</v>
      </c>
      <c r="H11" s="12"/>
      <c r="I11" s="12"/>
      <c r="J11" s="16"/>
      <c r="K11" s="12">
        <f t="shared" si="1"/>
        <v>752002</v>
      </c>
      <c r="L11" s="12">
        <f t="shared" si="2"/>
        <v>1295457.25</v>
      </c>
      <c r="M11" s="34">
        <f t="shared" si="3"/>
        <v>172.26779317076284</v>
      </c>
    </row>
    <row r="12" spans="1:13" ht="10.5">
      <c r="A12" s="8" t="s">
        <v>18</v>
      </c>
      <c r="B12" s="13" t="s">
        <v>0</v>
      </c>
      <c r="C12" s="13" t="s">
        <v>0</v>
      </c>
      <c r="D12" s="13" t="s">
        <v>19</v>
      </c>
      <c r="E12" s="12"/>
      <c r="F12" s="12">
        <v>372.72</v>
      </c>
      <c r="G12" s="34"/>
      <c r="H12" s="12"/>
      <c r="I12" s="12"/>
      <c r="J12" s="16"/>
      <c r="K12" s="12">
        <f t="shared" si="1"/>
        <v>0</v>
      </c>
      <c r="L12" s="12">
        <f t="shared" si="2"/>
        <v>372.72</v>
      </c>
      <c r="M12" s="34"/>
    </row>
    <row r="13" spans="1:13" ht="13">
      <c r="A13" s="9" t="s">
        <v>20</v>
      </c>
      <c r="B13" s="14" t="s">
        <v>0</v>
      </c>
      <c r="C13" s="14" t="s">
        <v>0</v>
      </c>
      <c r="D13" s="14" t="s">
        <v>21</v>
      </c>
      <c r="E13" s="12"/>
      <c r="F13" s="12">
        <v>372.72</v>
      </c>
      <c r="G13" s="34"/>
      <c r="H13" s="12"/>
      <c r="I13" s="12"/>
      <c r="J13" s="16"/>
      <c r="K13" s="12">
        <f t="shared" si="1"/>
        <v>0</v>
      </c>
      <c r="L13" s="12">
        <f t="shared" si="2"/>
        <v>372.72</v>
      </c>
      <c r="M13" s="34"/>
    </row>
    <row r="14" spans="1:13" ht="10.5">
      <c r="A14" s="7" t="s">
        <v>22</v>
      </c>
      <c r="B14" s="11" t="s">
        <v>0</v>
      </c>
      <c r="C14" s="11" t="s">
        <v>0</v>
      </c>
      <c r="D14" s="11" t="s">
        <v>23</v>
      </c>
      <c r="E14" s="12">
        <v>1282000</v>
      </c>
      <c r="F14" s="12">
        <v>1339558.6299999999</v>
      </c>
      <c r="G14" s="34">
        <f t="shared" si="0"/>
        <v>104.48975273010919</v>
      </c>
      <c r="H14" s="12"/>
      <c r="I14" s="12"/>
      <c r="J14" s="16"/>
      <c r="K14" s="12">
        <f t="shared" si="1"/>
        <v>1282000</v>
      </c>
      <c r="L14" s="12">
        <f t="shared" si="2"/>
        <v>1339558.6299999999</v>
      </c>
      <c r="M14" s="34">
        <f t="shared" si="3"/>
        <v>104.48975273010919</v>
      </c>
    </row>
    <row r="15" spans="1:13" ht="13">
      <c r="A15" s="8" t="s">
        <v>24</v>
      </c>
      <c r="B15" s="13" t="s">
        <v>0</v>
      </c>
      <c r="C15" s="13" t="s">
        <v>0</v>
      </c>
      <c r="D15" s="13" t="s">
        <v>25</v>
      </c>
      <c r="E15" s="12">
        <v>242000</v>
      </c>
      <c r="F15" s="12">
        <v>263472.45</v>
      </c>
      <c r="G15" s="34">
        <f t="shared" si="0"/>
        <v>108.8729132231405</v>
      </c>
      <c r="H15" s="12"/>
      <c r="I15" s="12"/>
      <c r="J15" s="16"/>
      <c r="K15" s="12">
        <f t="shared" si="1"/>
        <v>242000</v>
      </c>
      <c r="L15" s="12">
        <f t="shared" si="2"/>
        <v>263472.45</v>
      </c>
      <c r="M15" s="34">
        <f t="shared" si="3"/>
        <v>108.8729132231405</v>
      </c>
    </row>
    <row r="16" spans="1:13" ht="10.5">
      <c r="A16" s="9" t="s">
        <v>26</v>
      </c>
      <c r="B16" s="14" t="s">
        <v>0</v>
      </c>
      <c r="C16" s="14" t="s">
        <v>0</v>
      </c>
      <c r="D16" s="14" t="s">
        <v>27</v>
      </c>
      <c r="E16" s="12">
        <v>242000</v>
      </c>
      <c r="F16" s="12">
        <v>263472.45</v>
      </c>
      <c r="G16" s="34">
        <f t="shared" si="0"/>
        <v>108.8729132231405</v>
      </c>
      <c r="H16" s="12"/>
      <c r="I16" s="12"/>
      <c r="J16" s="16"/>
      <c r="K16" s="12">
        <f t="shared" si="1"/>
        <v>242000</v>
      </c>
      <c r="L16" s="12">
        <f t="shared" si="2"/>
        <v>263472.45</v>
      </c>
      <c r="M16" s="34">
        <f t="shared" si="3"/>
        <v>108.8729132231405</v>
      </c>
    </row>
    <row r="17" spans="1:13" ht="13">
      <c r="A17" s="8" t="s">
        <v>28</v>
      </c>
      <c r="B17" s="13" t="s">
        <v>0</v>
      </c>
      <c r="C17" s="13" t="s">
        <v>0</v>
      </c>
      <c r="D17" s="13" t="s">
        <v>29</v>
      </c>
      <c r="E17" s="12">
        <v>897000</v>
      </c>
      <c r="F17" s="12">
        <v>920617.94</v>
      </c>
      <c r="G17" s="34">
        <f t="shared" si="0"/>
        <v>102.63299219620959</v>
      </c>
      <c r="H17" s="12"/>
      <c r="I17" s="12"/>
      <c r="J17" s="16"/>
      <c r="K17" s="12">
        <f t="shared" si="1"/>
        <v>897000</v>
      </c>
      <c r="L17" s="12">
        <f t="shared" si="2"/>
        <v>920617.94</v>
      </c>
      <c r="M17" s="34">
        <f t="shared" si="3"/>
        <v>102.63299219620959</v>
      </c>
    </row>
    <row r="18" spans="1:13" ht="10.5">
      <c r="A18" s="9" t="s">
        <v>26</v>
      </c>
      <c r="B18" s="14" t="s">
        <v>0</v>
      </c>
      <c r="C18" s="14" t="s">
        <v>0</v>
      </c>
      <c r="D18" s="14" t="s">
        <v>30</v>
      </c>
      <c r="E18" s="12">
        <v>897000</v>
      </c>
      <c r="F18" s="12">
        <v>920617.94</v>
      </c>
      <c r="G18" s="34">
        <f t="shared" si="0"/>
        <v>102.63299219620959</v>
      </c>
      <c r="H18" s="12"/>
      <c r="I18" s="12"/>
      <c r="J18" s="16"/>
      <c r="K18" s="12">
        <f t="shared" si="1"/>
        <v>897000</v>
      </c>
      <c r="L18" s="12">
        <f t="shared" si="2"/>
        <v>920617.94</v>
      </c>
      <c r="M18" s="34">
        <f t="shared" si="3"/>
        <v>102.63299219620959</v>
      </c>
    </row>
    <row r="19" spans="1:13" ht="19.5">
      <c r="A19" s="8" t="s">
        <v>31</v>
      </c>
      <c r="B19" s="13" t="s">
        <v>0</v>
      </c>
      <c r="C19" s="13" t="s">
        <v>0</v>
      </c>
      <c r="D19" s="13" t="s">
        <v>32</v>
      </c>
      <c r="E19" s="12">
        <v>143000</v>
      </c>
      <c r="F19" s="12">
        <v>155438.24</v>
      </c>
      <c r="G19" s="34">
        <f t="shared" si="0"/>
        <v>108.69806993006992</v>
      </c>
      <c r="H19" s="12"/>
      <c r="I19" s="12"/>
      <c r="J19" s="16"/>
      <c r="K19" s="12">
        <f t="shared" si="1"/>
        <v>143000</v>
      </c>
      <c r="L19" s="12">
        <f t="shared" si="2"/>
        <v>155438.24</v>
      </c>
      <c r="M19" s="34">
        <f t="shared" si="3"/>
        <v>108.69806993006992</v>
      </c>
    </row>
    <row r="20" spans="1:13" ht="10.5">
      <c r="A20" s="7" t="s">
        <v>33</v>
      </c>
      <c r="B20" s="11" t="s">
        <v>0</v>
      </c>
      <c r="C20" s="11" t="s">
        <v>0</v>
      </c>
      <c r="D20" s="11" t="s">
        <v>34</v>
      </c>
      <c r="E20" s="12">
        <v>1515400</v>
      </c>
      <c r="F20" s="12">
        <v>1361737.94</v>
      </c>
      <c r="G20" s="34">
        <f t="shared" si="0"/>
        <v>89.859967005411107</v>
      </c>
      <c r="H20" s="12"/>
      <c r="I20" s="12"/>
      <c r="J20" s="16"/>
      <c r="K20" s="12">
        <f t="shared" si="1"/>
        <v>1515400</v>
      </c>
      <c r="L20" s="12">
        <f t="shared" si="2"/>
        <v>1361737.94</v>
      </c>
      <c r="M20" s="34">
        <f t="shared" si="3"/>
        <v>89.859967005411107</v>
      </c>
    </row>
    <row r="21" spans="1:13" ht="10.5">
      <c r="A21" s="8" t="s">
        <v>35</v>
      </c>
      <c r="B21" s="13" t="s">
        <v>0</v>
      </c>
      <c r="C21" s="13" t="s">
        <v>0</v>
      </c>
      <c r="D21" s="13" t="s">
        <v>36</v>
      </c>
      <c r="E21" s="12">
        <v>361300</v>
      </c>
      <c r="F21" s="12">
        <v>375286.83</v>
      </c>
      <c r="G21" s="34">
        <f t="shared" si="0"/>
        <v>103.87125103791863</v>
      </c>
      <c r="H21" s="12"/>
      <c r="I21" s="12"/>
      <c r="J21" s="16"/>
      <c r="K21" s="12">
        <f t="shared" si="1"/>
        <v>361300</v>
      </c>
      <c r="L21" s="12">
        <f t="shared" si="2"/>
        <v>375286.83</v>
      </c>
      <c r="M21" s="34">
        <f t="shared" si="3"/>
        <v>103.87125103791863</v>
      </c>
    </row>
    <row r="22" spans="1:13" ht="30" customHeight="1">
      <c r="A22" s="9" t="s">
        <v>37</v>
      </c>
      <c r="B22" s="14" t="s">
        <v>0</v>
      </c>
      <c r="C22" s="14" t="s">
        <v>0</v>
      </c>
      <c r="D22" s="14" t="s">
        <v>38</v>
      </c>
      <c r="E22" s="12">
        <v>27000</v>
      </c>
      <c r="F22" s="12">
        <v>27917.360000000001</v>
      </c>
      <c r="G22" s="34">
        <f t="shared" si="0"/>
        <v>103.39762962962963</v>
      </c>
      <c r="H22" s="12"/>
      <c r="I22" s="12"/>
      <c r="J22" s="16"/>
      <c r="K22" s="12">
        <f t="shared" si="1"/>
        <v>27000</v>
      </c>
      <c r="L22" s="12">
        <f t="shared" si="2"/>
        <v>27917.360000000001</v>
      </c>
      <c r="M22" s="34">
        <f t="shared" si="3"/>
        <v>103.39762962962963</v>
      </c>
    </row>
    <row r="23" spans="1:13" ht="19.5">
      <c r="A23" s="9" t="s">
        <v>39</v>
      </c>
      <c r="B23" s="14" t="s">
        <v>0</v>
      </c>
      <c r="C23" s="14" t="s">
        <v>0</v>
      </c>
      <c r="D23" s="14" t="s">
        <v>40</v>
      </c>
      <c r="E23" s="12">
        <v>1300</v>
      </c>
      <c r="F23" s="12">
        <v>1157.8800000000001</v>
      </c>
      <c r="G23" s="34">
        <f t="shared" si="0"/>
        <v>89.067692307692312</v>
      </c>
      <c r="H23" s="12"/>
      <c r="I23" s="12"/>
      <c r="J23" s="16"/>
      <c r="K23" s="12">
        <f t="shared" si="1"/>
        <v>1300</v>
      </c>
      <c r="L23" s="12">
        <f t="shared" si="2"/>
        <v>1157.8800000000001</v>
      </c>
      <c r="M23" s="34">
        <f t="shared" si="3"/>
        <v>89.067692307692312</v>
      </c>
    </row>
    <row r="24" spans="1:13" ht="19.5">
      <c r="A24" s="9" t="s">
        <v>41</v>
      </c>
      <c r="B24" s="14" t="s">
        <v>0</v>
      </c>
      <c r="C24" s="14" t="s">
        <v>0</v>
      </c>
      <c r="D24" s="14" t="s">
        <v>42</v>
      </c>
      <c r="E24" s="12">
        <v>2000</v>
      </c>
      <c r="F24" s="12">
        <v>1734.03</v>
      </c>
      <c r="G24" s="34">
        <f t="shared" si="0"/>
        <v>86.701499999999996</v>
      </c>
      <c r="H24" s="12"/>
      <c r="I24" s="12"/>
      <c r="J24" s="16"/>
      <c r="K24" s="12">
        <f t="shared" si="1"/>
        <v>2000</v>
      </c>
      <c r="L24" s="12">
        <f t="shared" si="2"/>
        <v>1734.03</v>
      </c>
      <c r="M24" s="34">
        <f t="shared" si="3"/>
        <v>86.701499999999996</v>
      </c>
    </row>
    <row r="25" spans="1:13" ht="30" customHeight="1">
      <c r="A25" s="9" t="s">
        <v>43</v>
      </c>
      <c r="B25" s="14" t="s">
        <v>0</v>
      </c>
      <c r="C25" s="14" t="s">
        <v>0</v>
      </c>
      <c r="D25" s="14" t="s">
        <v>44</v>
      </c>
      <c r="E25" s="12">
        <v>40000</v>
      </c>
      <c r="F25" s="12">
        <v>38411.54</v>
      </c>
      <c r="G25" s="34">
        <f t="shared" si="0"/>
        <v>96.028850000000006</v>
      </c>
      <c r="H25" s="12"/>
      <c r="I25" s="12"/>
      <c r="J25" s="16"/>
      <c r="K25" s="12">
        <f t="shared" si="1"/>
        <v>40000</v>
      </c>
      <c r="L25" s="12">
        <f t="shared" si="2"/>
        <v>38411.54</v>
      </c>
      <c r="M25" s="34">
        <f t="shared" si="3"/>
        <v>96.028850000000006</v>
      </c>
    </row>
    <row r="26" spans="1:13" ht="10.5">
      <c r="A26" s="9" t="s">
        <v>45</v>
      </c>
      <c r="B26" s="14" t="s">
        <v>0</v>
      </c>
      <c r="C26" s="14" t="s">
        <v>0</v>
      </c>
      <c r="D26" s="14" t="s">
        <v>46</v>
      </c>
      <c r="E26" s="12">
        <v>147000</v>
      </c>
      <c r="F26" s="12">
        <v>149896.65</v>
      </c>
      <c r="G26" s="34">
        <f t="shared" si="0"/>
        <v>101.97051020408163</v>
      </c>
      <c r="H26" s="12"/>
      <c r="I26" s="12"/>
      <c r="J26" s="16"/>
      <c r="K26" s="12">
        <f t="shared" si="1"/>
        <v>147000</v>
      </c>
      <c r="L26" s="12">
        <f t="shared" si="2"/>
        <v>149896.65</v>
      </c>
      <c r="M26" s="34">
        <f t="shared" si="3"/>
        <v>101.97051020408163</v>
      </c>
    </row>
    <row r="27" spans="1:13" ht="10.5">
      <c r="A27" s="9" t="s">
        <v>47</v>
      </c>
      <c r="B27" s="14" t="s">
        <v>0</v>
      </c>
      <c r="C27" s="14" t="s">
        <v>0</v>
      </c>
      <c r="D27" s="14" t="s">
        <v>48</v>
      </c>
      <c r="E27" s="12">
        <v>140000</v>
      </c>
      <c r="F27" s="12">
        <v>151345.37</v>
      </c>
      <c r="G27" s="34">
        <f t="shared" si="0"/>
        <v>108.10383571428571</v>
      </c>
      <c r="H27" s="12"/>
      <c r="I27" s="12"/>
      <c r="J27" s="16"/>
      <c r="K27" s="12">
        <f t="shared" si="1"/>
        <v>140000</v>
      </c>
      <c r="L27" s="12">
        <f t="shared" si="2"/>
        <v>151345.37</v>
      </c>
      <c r="M27" s="34">
        <f t="shared" si="3"/>
        <v>108.10383571428571</v>
      </c>
    </row>
    <row r="28" spans="1:13" ht="10.5">
      <c r="A28" s="9" t="s">
        <v>49</v>
      </c>
      <c r="B28" s="14" t="s">
        <v>0</v>
      </c>
      <c r="C28" s="14" t="s">
        <v>0</v>
      </c>
      <c r="D28" s="14" t="s">
        <v>50</v>
      </c>
      <c r="E28" s="12">
        <v>4000</v>
      </c>
      <c r="F28" s="12">
        <v>4824</v>
      </c>
      <c r="G28" s="34">
        <f t="shared" si="0"/>
        <v>120.6</v>
      </c>
      <c r="H28" s="12"/>
      <c r="I28" s="12"/>
      <c r="J28" s="16"/>
      <c r="K28" s="12">
        <f t="shared" si="1"/>
        <v>4000</v>
      </c>
      <c r="L28" s="12">
        <f t="shared" si="2"/>
        <v>4824</v>
      </c>
      <c r="M28" s="34">
        <f t="shared" si="3"/>
        <v>120.6</v>
      </c>
    </row>
    <row r="29" spans="1:13" ht="10.5">
      <c r="A29" s="8" t="s">
        <v>51</v>
      </c>
      <c r="B29" s="13" t="s">
        <v>0</v>
      </c>
      <c r="C29" s="13" t="s">
        <v>0</v>
      </c>
      <c r="D29" s="13" t="s">
        <v>52</v>
      </c>
      <c r="E29" s="12">
        <v>1154100</v>
      </c>
      <c r="F29" s="12">
        <v>986451.11</v>
      </c>
      <c r="G29" s="34">
        <f t="shared" si="0"/>
        <v>85.473625335759465</v>
      </c>
      <c r="H29" s="12"/>
      <c r="I29" s="12"/>
      <c r="J29" s="16"/>
      <c r="K29" s="12">
        <f t="shared" si="1"/>
        <v>1154100</v>
      </c>
      <c r="L29" s="12">
        <f t="shared" si="2"/>
        <v>986451.11</v>
      </c>
      <c r="M29" s="34">
        <f t="shared" si="3"/>
        <v>85.473625335759465</v>
      </c>
    </row>
    <row r="30" spans="1:13" ht="10.5">
      <c r="A30" s="9" t="s">
        <v>53</v>
      </c>
      <c r="B30" s="14" t="s">
        <v>0</v>
      </c>
      <c r="C30" s="14" t="s">
        <v>0</v>
      </c>
      <c r="D30" s="14" t="s">
        <v>54</v>
      </c>
      <c r="E30" s="12">
        <v>754100</v>
      </c>
      <c r="F30" s="12">
        <v>564741.04</v>
      </c>
      <c r="G30" s="34">
        <f t="shared" si="0"/>
        <v>74.889409892587196</v>
      </c>
      <c r="H30" s="12"/>
      <c r="I30" s="12"/>
      <c r="J30" s="16"/>
      <c r="K30" s="12">
        <f t="shared" si="1"/>
        <v>754100</v>
      </c>
      <c r="L30" s="12">
        <f t="shared" si="2"/>
        <v>564741.04</v>
      </c>
      <c r="M30" s="34">
        <f t="shared" si="3"/>
        <v>74.889409892587196</v>
      </c>
    </row>
    <row r="31" spans="1:13" ht="10.5">
      <c r="A31" s="9" t="s">
        <v>55</v>
      </c>
      <c r="B31" s="14" t="s">
        <v>0</v>
      </c>
      <c r="C31" s="14" t="s">
        <v>0</v>
      </c>
      <c r="D31" s="14" t="s">
        <v>56</v>
      </c>
      <c r="E31" s="12">
        <v>400000</v>
      </c>
      <c r="F31" s="12">
        <v>421710.07</v>
      </c>
      <c r="G31" s="34">
        <f t="shared" si="0"/>
        <v>105.42751750000001</v>
      </c>
      <c r="H31" s="12"/>
      <c r="I31" s="12"/>
      <c r="J31" s="16"/>
      <c r="K31" s="12">
        <f t="shared" si="1"/>
        <v>400000</v>
      </c>
      <c r="L31" s="12">
        <f t="shared" si="2"/>
        <v>421710.07</v>
      </c>
      <c r="M31" s="34">
        <f t="shared" si="3"/>
        <v>105.42751750000001</v>
      </c>
    </row>
    <row r="32" spans="1:13" ht="10.5">
      <c r="A32" s="6" t="s">
        <v>57</v>
      </c>
      <c r="B32" s="11" t="s">
        <v>0</v>
      </c>
      <c r="C32" s="11" t="s">
        <v>0</v>
      </c>
      <c r="D32" s="11" t="s">
        <v>58</v>
      </c>
      <c r="E32" s="12">
        <v>2600</v>
      </c>
      <c r="F32" s="12">
        <v>2682.32</v>
      </c>
      <c r="G32" s="34">
        <f t="shared" si="0"/>
        <v>103.16615384615386</v>
      </c>
      <c r="H32" s="30">
        <f>H40+H36</f>
        <v>35084571.850000001</v>
      </c>
      <c r="I32" s="30">
        <f>I40+I36</f>
        <v>35095540.170000002</v>
      </c>
      <c r="J32" s="43">
        <v>100.03</v>
      </c>
      <c r="K32" s="12">
        <f t="shared" si="1"/>
        <v>35087171.850000001</v>
      </c>
      <c r="L32" s="12">
        <f t="shared" si="2"/>
        <v>35098222.490000002</v>
      </c>
      <c r="M32" s="34">
        <f t="shared" si="3"/>
        <v>100.03149481539077</v>
      </c>
    </row>
    <row r="33" spans="1:13" ht="13">
      <c r="A33" s="7" t="s">
        <v>60</v>
      </c>
      <c r="B33" s="11" t="s">
        <v>0</v>
      </c>
      <c r="C33" s="11" t="s">
        <v>0</v>
      </c>
      <c r="D33" s="11" t="s">
        <v>61</v>
      </c>
      <c r="E33" s="12">
        <v>620</v>
      </c>
      <c r="F33" s="12">
        <v>696.32</v>
      </c>
      <c r="G33" s="34">
        <f t="shared" si="0"/>
        <v>112.30967741935484</v>
      </c>
      <c r="H33" s="12"/>
      <c r="I33" s="12"/>
      <c r="J33" s="16"/>
      <c r="K33" s="12">
        <f t="shared" si="1"/>
        <v>620</v>
      </c>
      <c r="L33" s="12">
        <f t="shared" si="2"/>
        <v>696.32</v>
      </c>
      <c r="M33" s="34">
        <f t="shared" si="3"/>
        <v>112.30967741935484</v>
      </c>
    </row>
    <row r="34" spans="1:13" ht="10.5">
      <c r="A34" s="8" t="s">
        <v>62</v>
      </c>
      <c r="B34" s="13" t="s">
        <v>0</v>
      </c>
      <c r="C34" s="13" t="s">
        <v>0</v>
      </c>
      <c r="D34" s="13" t="s">
        <v>63</v>
      </c>
      <c r="E34" s="12">
        <v>620</v>
      </c>
      <c r="F34" s="12">
        <v>696.32</v>
      </c>
      <c r="G34" s="34">
        <f t="shared" si="0"/>
        <v>112.30967741935484</v>
      </c>
      <c r="H34" s="12"/>
      <c r="I34" s="12"/>
      <c r="J34" s="16"/>
      <c r="K34" s="12">
        <f t="shared" si="1"/>
        <v>620</v>
      </c>
      <c r="L34" s="12">
        <f t="shared" si="2"/>
        <v>696.32</v>
      </c>
      <c r="M34" s="34">
        <f t="shared" si="3"/>
        <v>112.30967741935484</v>
      </c>
    </row>
    <row r="35" spans="1:13" ht="10.5">
      <c r="A35" s="9" t="s">
        <v>64</v>
      </c>
      <c r="B35" s="14" t="s">
        <v>0</v>
      </c>
      <c r="C35" s="14" t="s">
        <v>0</v>
      </c>
      <c r="D35" s="14" t="s">
        <v>65</v>
      </c>
      <c r="E35" s="12">
        <v>620</v>
      </c>
      <c r="F35" s="12">
        <v>696.32</v>
      </c>
      <c r="G35" s="34">
        <f t="shared" si="0"/>
        <v>112.30967741935484</v>
      </c>
      <c r="H35" s="12"/>
      <c r="I35" s="12"/>
      <c r="J35" s="16"/>
      <c r="K35" s="12">
        <f t="shared" si="1"/>
        <v>620</v>
      </c>
      <c r="L35" s="12">
        <f t="shared" si="2"/>
        <v>696.32</v>
      </c>
      <c r="M35" s="34">
        <f t="shared" si="3"/>
        <v>112.30967741935484</v>
      </c>
    </row>
    <row r="36" spans="1:13" ht="10.5">
      <c r="A36" s="7" t="s">
        <v>66</v>
      </c>
      <c r="B36" s="11" t="s">
        <v>0</v>
      </c>
      <c r="C36" s="11" t="s">
        <v>0</v>
      </c>
      <c r="D36" s="11" t="s">
        <v>67</v>
      </c>
      <c r="E36" s="12">
        <v>1980</v>
      </c>
      <c r="F36" s="12">
        <v>1986</v>
      </c>
      <c r="G36" s="34">
        <f t="shared" si="0"/>
        <v>100.3030303030303</v>
      </c>
      <c r="H36" s="12">
        <f>H37</f>
        <v>0</v>
      </c>
      <c r="I36" s="12">
        <f>I37</f>
        <v>255</v>
      </c>
      <c r="J36" s="16"/>
      <c r="K36" s="12">
        <f t="shared" si="1"/>
        <v>1980</v>
      </c>
      <c r="L36" s="12">
        <f t="shared" si="2"/>
        <v>2241</v>
      </c>
      <c r="M36" s="34">
        <f t="shared" si="3"/>
        <v>113.18181818181819</v>
      </c>
    </row>
    <row r="37" spans="1:13" ht="10.5">
      <c r="A37" s="8" t="s">
        <v>59</v>
      </c>
      <c r="B37" s="13" t="s">
        <v>0</v>
      </c>
      <c r="C37" s="13" t="s">
        <v>0</v>
      </c>
      <c r="D37" s="13" t="s">
        <v>68</v>
      </c>
      <c r="E37" s="12">
        <v>1980</v>
      </c>
      <c r="F37" s="12">
        <v>1986</v>
      </c>
      <c r="G37" s="34">
        <f t="shared" si="0"/>
        <v>100.3030303030303</v>
      </c>
      <c r="H37" s="12">
        <f>H39</f>
        <v>0</v>
      </c>
      <c r="I37" s="12">
        <f>I39</f>
        <v>255</v>
      </c>
      <c r="J37" s="16"/>
      <c r="K37" s="12">
        <f t="shared" si="1"/>
        <v>1980</v>
      </c>
      <c r="L37" s="12">
        <f t="shared" si="2"/>
        <v>2241</v>
      </c>
      <c r="M37" s="34">
        <f t="shared" si="3"/>
        <v>113.18181818181819</v>
      </c>
    </row>
    <row r="38" spans="1:13" ht="10.5">
      <c r="A38" s="9" t="s">
        <v>59</v>
      </c>
      <c r="B38" s="14" t="s">
        <v>0</v>
      </c>
      <c r="C38" s="14" t="s">
        <v>0</v>
      </c>
      <c r="D38" s="14" t="s">
        <v>69</v>
      </c>
      <c r="E38" s="12">
        <v>1980</v>
      </c>
      <c r="F38" s="12">
        <v>1986</v>
      </c>
      <c r="G38" s="34">
        <f t="shared" si="0"/>
        <v>100.3030303030303</v>
      </c>
      <c r="H38" s="12"/>
      <c r="I38" s="12"/>
      <c r="J38" s="16"/>
      <c r="K38" s="12">
        <f t="shared" si="1"/>
        <v>1980</v>
      </c>
      <c r="L38" s="12">
        <f t="shared" si="2"/>
        <v>1986</v>
      </c>
      <c r="M38" s="34">
        <f t="shared" si="3"/>
        <v>100.3030303030303</v>
      </c>
    </row>
    <row r="39" spans="1:13" ht="19.5">
      <c r="A39" s="36" t="s">
        <v>177</v>
      </c>
      <c r="B39" s="14"/>
      <c r="C39" s="14"/>
      <c r="D39" s="14">
        <v>24062100</v>
      </c>
      <c r="E39" s="22"/>
      <c r="F39" s="22"/>
      <c r="G39" s="37"/>
      <c r="H39" s="22"/>
      <c r="I39" s="22">
        <v>255</v>
      </c>
      <c r="J39" s="35"/>
      <c r="K39" s="12">
        <f t="shared" si="1"/>
        <v>0</v>
      </c>
      <c r="L39" s="12">
        <f t="shared" si="2"/>
        <v>255</v>
      </c>
      <c r="M39" s="37"/>
    </row>
    <row r="40" spans="1:13" s="31" customFormat="1" ht="10.5">
      <c r="A40" s="29" t="s">
        <v>165</v>
      </c>
      <c r="B40" s="24" t="s">
        <v>0</v>
      </c>
      <c r="C40" s="24" t="s">
        <v>0</v>
      </c>
      <c r="D40" s="24" t="s">
        <v>166</v>
      </c>
      <c r="E40" s="30"/>
      <c r="F40" s="30"/>
      <c r="G40" s="34"/>
      <c r="H40" s="30">
        <f>H41+H44</f>
        <v>35084571.850000001</v>
      </c>
      <c r="I40" s="30">
        <f>I41+I44</f>
        <v>35095285.170000002</v>
      </c>
      <c r="J40" s="16">
        <f t="shared" ref="J40:J77" si="4">(I40/H40)*100</f>
        <v>100.03053570112186</v>
      </c>
      <c r="K40" s="12">
        <f t="shared" si="1"/>
        <v>35084571.850000001</v>
      </c>
      <c r="L40" s="12">
        <f t="shared" si="2"/>
        <v>35095285.170000002</v>
      </c>
      <c r="M40" s="34">
        <f t="shared" si="3"/>
        <v>100.03053570112186</v>
      </c>
    </row>
    <row r="41" spans="1:13" s="31" customFormat="1" ht="13">
      <c r="A41" s="32" t="s">
        <v>167</v>
      </c>
      <c r="B41" s="28" t="s">
        <v>0</v>
      </c>
      <c r="C41" s="28" t="s">
        <v>0</v>
      </c>
      <c r="D41" s="28" t="s">
        <v>168</v>
      </c>
      <c r="E41" s="30"/>
      <c r="F41" s="30"/>
      <c r="G41" s="34"/>
      <c r="H41" s="30">
        <f>H42+H43</f>
        <v>67129</v>
      </c>
      <c r="I41" s="30">
        <f>I42+I43</f>
        <v>77842.350000000006</v>
      </c>
      <c r="J41" s="16">
        <f t="shared" si="4"/>
        <v>115.95934692904706</v>
      </c>
      <c r="K41" s="12">
        <f t="shared" si="1"/>
        <v>67129</v>
      </c>
      <c r="L41" s="12">
        <f t="shared" si="2"/>
        <v>77842.350000000006</v>
      </c>
      <c r="M41" s="34">
        <f t="shared" si="3"/>
        <v>115.95934692904706</v>
      </c>
    </row>
    <row r="42" spans="1:13" s="31" customFormat="1" ht="13">
      <c r="A42" s="33" t="s">
        <v>169</v>
      </c>
      <c r="B42" s="14" t="s">
        <v>0</v>
      </c>
      <c r="C42" s="14" t="s">
        <v>0</v>
      </c>
      <c r="D42" s="14" t="s">
        <v>170</v>
      </c>
      <c r="E42" s="30"/>
      <c r="F42" s="30"/>
      <c r="G42" s="34"/>
      <c r="H42" s="30">
        <v>59129</v>
      </c>
      <c r="I42" s="30">
        <v>67831.3</v>
      </c>
      <c r="J42" s="16">
        <f t="shared" si="4"/>
        <v>114.71748211537486</v>
      </c>
      <c r="K42" s="12">
        <f t="shared" si="1"/>
        <v>59129</v>
      </c>
      <c r="L42" s="12">
        <f t="shared" si="2"/>
        <v>67831.3</v>
      </c>
      <c r="M42" s="34">
        <f t="shared" si="3"/>
        <v>114.71748211537486</v>
      </c>
    </row>
    <row r="43" spans="1:13" s="31" customFormat="1" ht="19.5">
      <c r="A43" s="33" t="s">
        <v>171</v>
      </c>
      <c r="B43" s="14" t="s">
        <v>0</v>
      </c>
      <c r="C43" s="14" t="s">
        <v>0</v>
      </c>
      <c r="D43" s="14" t="s">
        <v>172</v>
      </c>
      <c r="E43" s="30"/>
      <c r="F43" s="30"/>
      <c r="G43" s="34"/>
      <c r="H43" s="30">
        <v>8000</v>
      </c>
      <c r="I43" s="30">
        <v>10011.049999999999</v>
      </c>
      <c r="J43" s="16">
        <f t="shared" si="4"/>
        <v>125.13812499999999</v>
      </c>
      <c r="K43" s="12">
        <f t="shared" si="1"/>
        <v>8000</v>
      </c>
      <c r="L43" s="12">
        <f t="shared" si="2"/>
        <v>10011.049999999999</v>
      </c>
      <c r="M43" s="34">
        <f t="shared" si="3"/>
        <v>125.13812499999999</v>
      </c>
    </row>
    <row r="44" spans="1:13" s="31" customFormat="1" ht="13">
      <c r="A44" s="32" t="s">
        <v>173</v>
      </c>
      <c r="B44" s="28" t="s">
        <v>0</v>
      </c>
      <c r="C44" s="28" t="s">
        <v>0</v>
      </c>
      <c r="D44" s="28" t="s">
        <v>174</v>
      </c>
      <c r="E44" s="30"/>
      <c r="F44" s="30"/>
      <c r="G44" s="34"/>
      <c r="H44" s="30">
        <f>H45</f>
        <v>35017442.850000001</v>
      </c>
      <c r="I44" s="30">
        <f>I45</f>
        <v>35017442.82</v>
      </c>
      <c r="J44" s="16">
        <f t="shared" si="4"/>
        <v>99.999999914328413</v>
      </c>
      <c r="K44" s="12">
        <f t="shared" si="1"/>
        <v>35017442.850000001</v>
      </c>
      <c r="L44" s="12">
        <f t="shared" si="2"/>
        <v>35017442.82</v>
      </c>
      <c r="M44" s="34">
        <f t="shared" si="3"/>
        <v>99.999999914328413</v>
      </c>
    </row>
    <row r="45" spans="1:13" s="31" customFormat="1" ht="10.5">
      <c r="A45" s="33" t="s">
        <v>175</v>
      </c>
      <c r="B45" s="14" t="s">
        <v>0</v>
      </c>
      <c r="C45" s="14" t="s">
        <v>0</v>
      </c>
      <c r="D45" s="14" t="s">
        <v>176</v>
      </c>
      <c r="E45" s="30"/>
      <c r="F45" s="30"/>
      <c r="G45" s="34"/>
      <c r="H45" s="30">
        <v>35017442.850000001</v>
      </c>
      <c r="I45" s="30">
        <v>35017442.82</v>
      </c>
      <c r="J45" s="16">
        <f t="shared" si="4"/>
        <v>99.999999914328413</v>
      </c>
      <c r="K45" s="12">
        <f t="shared" si="1"/>
        <v>35017442.850000001</v>
      </c>
      <c r="L45" s="12">
        <f t="shared" si="2"/>
        <v>35017442.82</v>
      </c>
      <c r="M45" s="34">
        <f t="shared" si="3"/>
        <v>99.999999914328413</v>
      </c>
    </row>
    <row r="46" spans="1:13" s="31" customFormat="1" ht="10.5">
      <c r="A46" s="26" t="s">
        <v>178</v>
      </c>
      <c r="B46" s="24" t="s">
        <v>0</v>
      </c>
      <c r="C46" s="24" t="s">
        <v>0</v>
      </c>
      <c r="D46" s="24" t="s">
        <v>179</v>
      </c>
      <c r="E46" s="30"/>
      <c r="F46" s="30"/>
      <c r="G46" s="30"/>
      <c r="H46" s="30"/>
      <c r="I46" s="30">
        <f>I49</f>
        <v>146456.75</v>
      </c>
      <c r="J46" s="30"/>
      <c r="K46" s="12">
        <f t="shared" si="1"/>
        <v>0</v>
      </c>
      <c r="L46" s="12">
        <f t="shared" si="2"/>
        <v>146456.75</v>
      </c>
      <c r="M46" s="30"/>
    </row>
    <row r="47" spans="1:13" s="31" customFormat="1" ht="10.5">
      <c r="A47" s="23" t="s">
        <v>180</v>
      </c>
      <c r="B47" s="24" t="s">
        <v>0</v>
      </c>
      <c r="C47" s="24" t="s">
        <v>0</v>
      </c>
      <c r="D47" s="24" t="s">
        <v>181</v>
      </c>
      <c r="E47" s="30"/>
      <c r="F47" s="30"/>
      <c r="G47" s="30"/>
      <c r="H47" s="30"/>
      <c r="I47" s="30"/>
      <c r="J47" s="30"/>
      <c r="K47" s="12">
        <f t="shared" si="1"/>
        <v>0</v>
      </c>
      <c r="L47" s="12">
        <f t="shared" si="2"/>
        <v>0</v>
      </c>
      <c r="M47" s="30"/>
    </row>
    <row r="48" spans="1:13" s="31" customFormat="1" ht="19.5">
      <c r="A48" s="27" t="s">
        <v>182</v>
      </c>
      <c r="B48" s="28" t="s">
        <v>0</v>
      </c>
      <c r="C48" s="28" t="s">
        <v>0</v>
      </c>
      <c r="D48" s="28" t="s">
        <v>183</v>
      </c>
      <c r="E48" s="30"/>
      <c r="F48" s="30"/>
      <c r="G48" s="30"/>
      <c r="H48" s="30"/>
      <c r="I48" s="30"/>
      <c r="J48" s="30"/>
      <c r="K48" s="12">
        <f t="shared" si="1"/>
        <v>0</v>
      </c>
      <c r="L48" s="12">
        <f t="shared" si="2"/>
        <v>0</v>
      </c>
      <c r="M48" s="30"/>
    </row>
    <row r="49" spans="1:13" s="31" customFormat="1" ht="10.5">
      <c r="A49" s="23" t="s">
        <v>184</v>
      </c>
      <c r="B49" s="24" t="s">
        <v>0</v>
      </c>
      <c r="C49" s="24" t="s">
        <v>0</v>
      </c>
      <c r="D49" s="24" t="s">
        <v>185</v>
      </c>
      <c r="E49" s="30"/>
      <c r="F49" s="30"/>
      <c r="G49" s="30"/>
      <c r="H49" s="30"/>
      <c r="I49" s="30">
        <f>I50</f>
        <v>146456.75</v>
      </c>
      <c r="J49" s="30"/>
      <c r="K49" s="12">
        <f t="shared" si="1"/>
        <v>0</v>
      </c>
      <c r="L49" s="12">
        <f t="shared" si="2"/>
        <v>146456.75</v>
      </c>
      <c r="M49" s="30"/>
    </row>
    <row r="50" spans="1:13" s="31" customFormat="1" ht="10.5">
      <c r="A50" s="27" t="s">
        <v>186</v>
      </c>
      <c r="B50" s="28" t="s">
        <v>0</v>
      </c>
      <c r="C50" s="28" t="s">
        <v>0</v>
      </c>
      <c r="D50" s="28" t="s">
        <v>187</v>
      </c>
      <c r="E50" s="30"/>
      <c r="F50" s="30"/>
      <c r="G50" s="30"/>
      <c r="H50" s="30"/>
      <c r="I50" s="30">
        <f>I51</f>
        <v>146456.75</v>
      </c>
      <c r="J50" s="30"/>
      <c r="K50" s="12">
        <f t="shared" si="1"/>
        <v>0</v>
      </c>
      <c r="L50" s="12">
        <f t="shared" si="2"/>
        <v>146456.75</v>
      </c>
      <c r="M50" s="30"/>
    </row>
    <row r="51" spans="1:13" s="31" customFormat="1" ht="32.5">
      <c r="A51" s="38" t="s">
        <v>188</v>
      </c>
      <c r="B51" s="14" t="s">
        <v>0</v>
      </c>
      <c r="C51" s="14" t="s">
        <v>0</v>
      </c>
      <c r="D51" s="14" t="s">
        <v>189</v>
      </c>
      <c r="E51" s="30"/>
      <c r="F51" s="30"/>
      <c r="G51" s="30"/>
      <c r="H51" s="30"/>
      <c r="I51" s="30">
        <v>146456.75</v>
      </c>
      <c r="J51" s="30"/>
      <c r="K51" s="12">
        <f t="shared" si="1"/>
        <v>0</v>
      </c>
      <c r="L51" s="12">
        <f t="shared" si="2"/>
        <v>146456.75</v>
      </c>
      <c r="M51" s="30"/>
    </row>
    <row r="52" spans="1:13" s="17" customFormat="1" ht="16">
      <c r="A52" s="15" t="s">
        <v>70</v>
      </c>
      <c r="B52" s="11" t="s">
        <v>0</v>
      </c>
      <c r="C52" s="11" t="s">
        <v>0</v>
      </c>
      <c r="D52" s="11" t="s">
        <v>71</v>
      </c>
      <c r="E52" s="16">
        <v>3552002</v>
      </c>
      <c r="F52" s="16">
        <v>3999808.86</v>
      </c>
      <c r="G52" s="34">
        <f t="shared" si="0"/>
        <v>112.60716801398196</v>
      </c>
      <c r="H52" s="16">
        <f>H46+H32</f>
        <v>35084571.850000001</v>
      </c>
      <c r="I52" s="16">
        <v>35242074.920000002</v>
      </c>
      <c r="J52" s="16">
        <f t="shared" si="4"/>
        <v>100.4489240190058</v>
      </c>
      <c r="K52" s="16">
        <f t="shared" si="1"/>
        <v>38636573.850000001</v>
      </c>
      <c r="L52" s="16">
        <f t="shared" si="2"/>
        <v>39241883.780000001</v>
      </c>
      <c r="M52" s="34">
        <f t="shared" si="3"/>
        <v>101.56667600069824</v>
      </c>
    </row>
    <row r="53" spans="1:13" ht="10.5">
      <c r="A53" s="6" t="s">
        <v>72</v>
      </c>
      <c r="B53" s="11" t="s">
        <v>0</v>
      </c>
      <c r="C53" s="11" t="s">
        <v>0</v>
      </c>
      <c r="D53" s="11" t="s">
        <v>73</v>
      </c>
      <c r="E53" s="12">
        <f>E54</f>
        <v>2139105</v>
      </c>
      <c r="F53" s="12">
        <f>F54</f>
        <v>2139105</v>
      </c>
      <c r="G53" s="34">
        <f t="shared" si="0"/>
        <v>100</v>
      </c>
      <c r="H53" s="12"/>
      <c r="I53" s="12"/>
      <c r="J53" s="16"/>
      <c r="K53" s="12">
        <f t="shared" si="1"/>
        <v>2139105</v>
      </c>
      <c r="L53" s="12">
        <f t="shared" si="2"/>
        <v>2139105</v>
      </c>
      <c r="M53" s="34">
        <f t="shared" si="3"/>
        <v>100</v>
      </c>
    </row>
    <row r="54" spans="1:13" ht="10.5">
      <c r="A54" s="7" t="s">
        <v>74</v>
      </c>
      <c r="B54" s="11" t="s">
        <v>0</v>
      </c>
      <c r="C54" s="11" t="s">
        <v>0</v>
      </c>
      <c r="D54" s="11" t="s">
        <v>75</v>
      </c>
      <c r="E54" s="12">
        <f>E55</f>
        <v>2139105</v>
      </c>
      <c r="F54" s="12">
        <f>F55</f>
        <v>2139105</v>
      </c>
      <c r="G54" s="34">
        <f t="shared" si="0"/>
        <v>100</v>
      </c>
      <c r="H54" s="12"/>
      <c r="I54" s="12"/>
      <c r="J54" s="16"/>
      <c r="K54" s="12">
        <f t="shared" si="1"/>
        <v>2139105</v>
      </c>
      <c r="L54" s="12">
        <f t="shared" si="2"/>
        <v>2139105</v>
      </c>
      <c r="M54" s="34">
        <f t="shared" si="3"/>
        <v>100</v>
      </c>
    </row>
    <row r="55" spans="1:13" ht="13">
      <c r="A55" s="8" t="s">
        <v>76</v>
      </c>
      <c r="B55" s="13" t="s">
        <v>0</v>
      </c>
      <c r="C55" s="13" t="s">
        <v>0</v>
      </c>
      <c r="D55" s="13" t="s">
        <v>77</v>
      </c>
      <c r="E55" s="12">
        <v>2139105</v>
      </c>
      <c r="F55" s="12">
        <v>2139105</v>
      </c>
      <c r="G55" s="34">
        <f t="shared" si="0"/>
        <v>100</v>
      </c>
      <c r="H55" s="12"/>
      <c r="I55" s="12"/>
      <c r="J55" s="16"/>
      <c r="K55" s="12">
        <f t="shared" si="1"/>
        <v>2139105</v>
      </c>
      <c r="L55" s="12">
        <f t="shared" si="2"/>
        <v>2139105</v>
      </c>
      <c r="M55" s="34">
        <f t="shared" si="3"/>
        <v>100</v>
      </c>
    </row>
    <row r="56" spans="1:13" ht="10.5">
      <c r="A56" s="9" t="s">
        <v>78</v>
      </c>
      <c r="B56" s="14" t="s">
        <v>0</v>
      </c>
      <c r="C56" s="14" t="s">
        <v>0</v>
      </c>
      <c r="D56" s="14" t="s">
        <v>79</v>
      </c>
      <c r="E56" s="12">
        <v>2139105</v>
      </c>
      <c r="F56" s="12">
        <v>2139105</v>
      </c>
      <c r="G56" s="34">
        <f t="shared" si="0"/>
        <v>100</v>
      </c>
      <c r="H56" s="12">
        <v>2100000</v>
      </c>
      <c r="I56" s="12">
        <v>34050</v>
      </c>
      <c r="J56" s="16">
        <f t="shared" si="4"/>
        <v>1.6214285714285717</v>
      </c>
      <c r="K56" s="12">
        <f t="shared" si="1"/>
        <v>4239105</v>
      </c>
      <c r="L56" s="12">
        <f t="shared" si="2"/>
        <v>2173155</v>
      </c>
      <c r="M56" s="34">
        <f t="shared" si="3"/>
        <v>51.264476817630133</v>
      </c>
    </row>
    <row r="57" spans="1:13" s="17" customFormat="1" ht="10.5">
      <c r="A57" s="15" t="s">
        <v>80</v>
      </c>
      <c r="B57" s="11" t="s">
        <v>0</v>
      </c>
      <c r="C57" s="11" t="s">
        <v>0</v>
      </c>
      <c r="D57" s="11" t="s">
        <v>81</v>
      </c>
      <c r="E57" s="16">
        <f>E52+E55</f>
        <v>5691107</v>
      </c>
      <c r="F57" s="16">
        <f>F52+F55</f>
        <v>6138913.8599999994</v>
      </c>
      <c r="G57" s="34">
        <f t="shared" si="0"/>
        <v>107.86853699991934</v>
      </c>
      <c r="H57" s="16">
        <f>H52+H56</f>
        <v>37184571.850000001</v>
      </c>
      <c r="I57" s="16">
        <f>I52+I56</f>
        <v>35276124.920000002</v>
      </c>
      <c r="J57" s="16">
        <f t="shared" si="4"/>
        <v>94.867637745841094</v>
      </c>
      <c r="K57" s="16">
        <f>E57+H57</f>
        <v>42875678.850000001</v>
      </c>
      <c r="L57" s="16">
        <f>F57+I57</f>
        <v>41415038.780000001</v>
      </c>
      <c r="M57" s="34">
        <f t="shared" si="3"/>
        <v>96.593313250829155</v>
      </c>
    </row>
    <row r="58" spans="1:13" s="17" customFormat="1" ht="10.5">
      <c r="A58" s="71" t="s">
        <v>192</v>
      </c>
      <c r="B58" s="21"/>
      <c r="C58" s="21"/>
      <c r="D58" s="21"/>
      <c r="E58" s="35"/>
      <c r="F58" s="35"/>
      <c r="G58" s="37"/>
      <c r="H58" s="35"/>
      <c r="I58" s="35"/>
      <c r="J58" s="35"/>
      <c r="K58" s="35"/>
      <c r="L58" s="35"/>
      <c r="M58" s="37"/>
    </row>
    <row r="59" spans="1:13" ht="10.5">
      <c r="A59" s="6" t="s">
        <v>82</v>
      </c>
      <c r="B59" s="11" t="s">
        <v>0</v>
      </c>
      <c r="C59" s="11" t="s">
        <v>83</v>
      </c>
      <c r="D59" s="11" t="s">
        <v>0</v>
      </c>
      <c r="E59" s="16">
        <v>1438975</v>
      </c>
      <c r="F59" s="16">
        <v>1345643.54</v>
      </c>
      <c r="G59" s="34">
        <f t="shared" si="0"/>
        <v>93.514031862958007</v>
      </c>
      <c r="H59" s="16">
        <v>19191.82</v>
      </c>
      <c r="I59" s="16">
        <v>6094.52</v>
      </c>
      <c r="J59" s="16">
        <f t="shared" si="4"/>
        <v>31.755820969558908</v>
      </c>
      <c r="K59" s="16">
        <f t="shared" si="1"/>
        <v>1458166.82</v>
      </c>
      <c r="L59" s="16">
        <f t="shared" si="2"/>
        <v>1351738.06</v>
      </c>
      <c r="M59" s="34">
        <f t="shared" si="3"/>
        <v>92.701194503931987</v>
      </c>
    </row>
    <row r="60" spans="1:13" ht="32.5">
      <c r="A60" s="5" t="s">
        <v>84</v>
      </c>
      <c r="B60" s="11" t="s">
        <v>85</v>
      </c>
      <c r="C60" s="11" t="s">
        <v>86</v>
      </c>
      <c r="D60" s="11" t="s">
        <v>87</v>
      </c>
      <c r="E60" s="12">
        <v>1438975</v>
      </c>
      <c r="F60" s="12">
        <v>1345643.54</v>
      </c>
      <c r="G60" s="34">
        <f t="shared" si="0"/>
        <v>93.514031862958007</v>
      </c>
      <c r="H60" s="12">
        <v>19191.82</v>
      </c>
      <c r="I60" s="12">
        <v>6094.52</v>
      </c>
      <c r="J60" s="16">
        <f t="shared" si="4"/>
        <v>31.755820969558908</v>
      </c>
      <c r="K60" s="12">
        <f t="shared" si="1"/>
        <v>1458166.82</v>
      </c>
      <c r="L60" s="12">
        <f t="shared" si="2"/>
        <v>1351738.06</v>
      </c>
      <c r="M60" s="12">
        <f t="shared" si="3"/>
        <v>92.701194503931987</v>
      </c>
    </row>
    <row r="61" spans="1:13" ht="10.5">
      <c r="A61" s="6" t="s">
        <v>89</v>
      </c>
      <c r="B61" s="11" t="s">
        <v>0</v>
      </c>
      <c r="C61" s="11" t="s">
        <v>90</v>
      </c>
      <c r="D61" s="11" t="s">
        <v>0</v>
      </c>
      <c r="E61" s="16">
        <v>3117116</v>
      </c>
      <c r="F61" s="16">
        <v>2967580.45</v>
      </c>
      <c r="G61" s="34">
        <f t="shared" si="0"/>
        <v>95.202759537983198</v>
      </c>
      <c r="H61" s="16">
        <v>89389</v>
      </c>
      <c r="I61" s="16">
        <v>81874</v>
      </c>
      <c r="J61" s="16">
        <f t="shared" si="4"/>
        <v>91.592925304008318</v>
      </c>
      <c r="K61" s="16">
        <f t="shared" si="1"/>
        <v>3206505</v>
      </c>
      <c r="L61" s="16">
        <f t="shared" si="2"/>
        <v>3049454.45</v>
      </c>
      <c r="M61" s="16">
        <f t="shared" si="3"/>
        <v>95.102126770424505</v>
      </c>
    </row>
    <row r="62" spans="1:13" ht="10.5">
      <c r="A62" s="5" t="s">
        <v>91</v>
      </c>
      <c r="B62" s="11" t="s">
        <v>92</v>
      </c>
      <c r="C62" s="11" t="s">
        <v>93</v>
      </c>
      <c r="D62" s="11" t="s">
        <v>94</v>
      </c>
      <c r="E62" s="12">
        <v>3117116</v>
      </c>
      <c r="F62" s="12">
        <v>2967580.45</v>
      </c>
      <c r="G62" s="34">
        <f t="shared" si="0"/>
        <v>95.202759537983198</v>
      </c>
      <c r="H62" s="12">
        <v>89389</v>
      </c>
      <c r="I62" s="12">
        <v>81874</v>
      </c>
      <c r="J62" s="16">
        <f t="shared" si="4"/>
        <v>91.592925304008318</v>
      </c>
      <c r="K62" s="12">
        <f t="shared" si="1"/>
        <v>3206505</v>
      </c>
      <c r="L62" s="12">
        <f t="shared" si="2"/>
        <v>3049454.45</v>
      </c>
      <c r="M62" s="12">
        <f t="shared" si="3"/>
        <v>95.102126770424505</v>
      </c>
    </row>
    <row r="63" spans="1:13" ht="10.5">
      <c r="A63" s="6" t="s">
        <v>97</v>
      </c>
      <c r="B63" s="11" t="s">
        <v>0</v>
      </c>
      <c r="C63" s="11" t="s">
        <v>98</v>
      </c>
      <c r="D63" s="11" t="s">
        <v>0</v>
      </c>
      <c r="E63" s="16">
        <v>342965</v>
      </c>
      <c r="F63" s="16">
        <v>341721.42</v>
      </c>
      <c r="G63" s="34">
        <f t="shared" si="0"/>
        <v>99.637403233566104</v>
      </c>
      <c r="H63" s="16"/>
      <c r="I63" s="16"/>
      <c r="J63" s="16"/>
      <c r="K63" s="16">
        <f t="shared" si="1"/>
        <v>342965</v>
      </c>
      <c r="L63" s="16">
        <f t="shared" si="2"/>
        <v>341721.42</v>
      </c>
      <c r="M63" s="16">
        <f t="shared" si="3"/>
        <v>99.637403233566104</v>
      </c>
    </row>
    <row r="64" spans="1:13" ht="10.5">
      <c r="A64" s="10" t="s">
        <v>100</v>
      </c>
      <c r="B64" s="13" t="s">
        <v>99</v>
      </c>
      <c r="C64" s="13" t="s">
        <v>101</v>
      </c>
      <c r="D64" s="13" t="s">
        <v>102</v>
      </c>
      <c r="E64" s="12">
        <v>342965</v>
      </c>
      <c r="F64" s="12">
        <v>341721.42</v>
      </c>
      <c r="G64" s="34">
        <f t="shared" si="0"/>
        <v>99.637403233566104</v>
      </c>
      <c r="H64" s="12"/>
      <c r="I64" s="12"/>
      <c r="J64" s="16"/>
      <c r="K64" s="12">
        <f t="shared" si="1"/>
        <v>342965</v>
      </c>
      <c r="L64" s="12">
        <f t="shared" si="2"/>
        <v>341721.42</v>
      </c>
      <c r="M64" s="12">
        <f t="shared" si="3"/>
        <v>99.637403233566104</v>
      </c>
    </row>
    <row r="65" spans="1:13" ht="16">
      <c r="A65" s="6" t="s">
        <v>103</v>
      </c>
      <c r="B65" s="11" t="s">
        <v>0</v>
      </c>
      <c r="C65" s="11" t="s">
        <v>104</v>
      </c>
      <c r="D65" s="11" t="s">
        <v>0</v>
      </c>
      <c r="E65" s="16">
        <f>E66+E67</f>
        <v>391220</v>
      </c>
      <c r="F65" s="16">
        <f>F66+F67</f>
        <v>377114.31</v>
      </c>
      <c r="G65" s="34">
        <f t="shared" si="0"/>
        <v>96.394435356065642</v>
      </c>
      <c r="H65" s="16"/>
      <c r="I65" s="16"/>
      <c r="J65" s="16"/>
      <c r="K65" s="16">
        <f t="shared" si="1"/>
        <v>391220</v>
      </c>
      <c r="L65" s="16">
        <f t="shared" si="2"/>
        <v>377114.31</v>
      </c>
      <c r="M65" s="16">
        <f t="shared" si="3"/>
        <v>96.394435356065642</v>
      </c>
    </row>
    <row r="66" spans="1:13" ht="26">
      <c r="A66" s="10" t="s">
        <v>105</v>
      </c>
      <c r="B66" s="13" t="s">
        <v>95</v>
      </c>
      <c r="C66" s="13" t="s">
        <v>106</v>
      </c>
      <c r="D66" s="13" t="s">
        <v>107</v>
      </c>
      <c r="E66" s="12">
        <v>166900</v>
      </c>
      <c r="F66" s="12">
        <v>162294.31</v>
      </c>
      <c r="G66" s="34">
        <f t="shared" si="0"/>
        <v>97.240449370880768</v>
      </c>
      <c r="H66" s="12"/>
      <c r="I66" s="12"/>
      <c r="J66" s="16"/>
      <c r="K66" s="12">
        <f t="shared" si="1"/>
        <v>166900</v>
      </c>
      <c r="L66" s="12">
        <f t="shared" si="2"/>
        <v>162294.31</v>
      </c>
      <c r="M66" s="12">
        <f t="shared" si="3"/>
        <v>97.240449370880768</v>
      </c>
    </row>
    <row r="67" spans="1:13" ht="10.5">
      <c r="A67" s="6" t="s">
        <v>108</v>
      </c>
      <c r="B67" s="11" t="s">
        <v>0</v>
      </c>
      <c r="C67" s="11" t="s">
        <v>109</v>
      </c>
      <c r="D67" s="11" t="s">
        <v>0</v>
      </c>
      <c r="E67" s="12">
        <v>224320</v>
      </c>
      <c r="F67" s="12">
        <v>214820</v>
      </c>
      <c r="G67" s="34">
        <f t="shared" si="0"/>
        <v>95.764978601997143</v>
      </c>
      <c r="H67" s="12"/>
      <c r="I67" s="12"/>
      <c r="J67" s="16"/>
      <c r="K67" s="12">
        <f t="shared" si="1"/>
        <v>224320</v>
      </c>
      <c r="L67" s="12">
        <f t="shared" si="2"/>
        <v>214820</v>
      </c>
      <c r="M67" s="12">
        <f t="shared" si="3"/>
        <v>95.764978601997143</v>
      </c>
    </row>
    <row r="68" spans="1:13" ht="13">
      <c r="A68" s="10" t="s">
        <v>110</v>
      </c>
      <c r="B68" s="13" t="s">
        <v>96</v>
      </c>
      <c r="C68" s="13" t="s">
        <v>111</v>
      </c>
      <c r="D68" s="13" t="s">
        <v>112</v>
      </c>
      <c r="E68" s="12">
        <v>224320</v>
      </c>
      <c r="F68" s="12">
        <v>214820</v>
      </c>
      <c r="G68" s="34">
        <f t="shared" si="0"/>
        <v>95.764978601997143</v>
      </c>
      <c r="H68" s="12"/>
      <c r="I68" s="12"/>
      <c r="J68" s="16"/>
      <c r="K68" s="12">
        <f t="shared" si="1"/>
        <v>224320</v>
      </c>
      <c r="L68" s="12">
        <f t="shared" si="2"/>
        <v>214820</v>
      </c>
      <c r="M68" s="12">
        <f t="shared" si="3"/>
        <v>95.764978601997143</v>
      </c>
    </row>
    <row r="69" spans="1:13" ht="10.5">
      <c r="A69" s="6" t="s">
        <v>113</v>
      </c>
      <c r="B69" s="11" t="s">
        <v>0</v>
      </c>
      <c r="C69" s="11" t="s">
        <v>114</v>
      </c>
      <c r="D69" s="11" t="s">
        <v>0</v>
      </c>
      <c r="E69" s="16">
        <v>585257</v>
      </c>
      <c r="F69" s="16">
        <v>491297.3</v>
      </c>
      <c r="G69" s="34">
        <f t="shared" si="0"/>
        <v>83.945565794172467</v>
      </c>
      <c r="H69" s="16">
        <v>2100000</v>
      </c>
      <c r="I69" s="16">
        <v>34050</v>
      </c>
      <c r="J69" s="16">
        <f t="shared" si="4"/>
        <v>1.6214285714285717</v>
      </c>
      <c r="K69" s="16">
        <f t="shared" si="1"/>
        <v>2685257</v>
      </c>
      <c r="L69" s="16">
        <f t="shared" si="2"/>
        <v>525347.30000000005</v>
      </c>
      <c r="M69" s="16">
        <f t="shared" si="3"/>
        <v>19.564134829552629</v>
      </c>
    </row>
    <row r="70" spans="1:13" ht="10.5">
      <c r="A70" s="5" t="s">
        <v>115</v>
      </c>
      <c r="B70" s="11" t="s">
        <v>116</v>
      </c>
      <c r="C70" s="11" t="s">
        <v>117</v>
      </c>
      <c r="D70" s="25" t="s">
        <v>153</v>
      </c>
      <c r="E70" s="12">
        <v>190780</v>
      </c>
      <c r="F70" s="12">
        <v>170303.1</v>
      </c>
      <c r="G70" s="34">
        <f t="shared" si="0"/>
        <v>89.266747038473639</v>
      </c>
      <c r="H70" s="12"/>
      <c r="I70" s="12"/>
      <c r="J70" s="16"/>
      <c r="K70" s="12">
        <f t="shared" si="1"/>
        <v>190780</v>
      </c>
      <c r="L70" s="12">
        <f t="shared" si="2"/>
        <v>170303.1</v>
      </c>
      <c r="M70" s="12">
        <f t="shared" si="3"/>
        <v>89.266747038473639</v>
      </c>
    </row>
    <row r="71" spans="1:13" ht="19.5">
      <c r="A71" s="5" t="s">
        <v>118</v>
      </c>
      <c r="B71" s="11" t="s">
        <v>119</v>
      </c>
      <c r="C71" s="11" t="s">
        <v>120</v>
      </c>
      <c r="D71" s="25" t="s">
        <v>154</v>
      </c>
      <c r="E71" s="12">
        <v>394477</v>
      </c>
      <c r="F71" s="12">
        <v>320994.2</v>
      </c>
      <c r="G71" s="34">
        <f t="shared" si="0"/>
        <v>81.372095204536649</v>
      </c>
      <c r="H71" s="12"/>
      <c r="I71" s="12"/>
      <c r="J71" s="16"/>
      <c r="K71" s="12">
        <f t="shared" si="1"/>
        <v>394477</v>
      </c>
      <c r="L71" s="12">
        <f t="shared" si="2"/>
        <v>320994.2</v>
      </c>
      <c r="M71" s="12">
        <f t="shared" si="3"/>
        <v>81.372095204536649</v>
      </c>
    </row>
    <row r="72" spans="1:13" ht="10.5">
      <c r="A72" s="6" t="s">
        <v>121</v>
      </c>
      <c r="B72" s="11" t="s">
        <v>0</v>
      </c>
      <c r="C72" s="11" t="s">
        <v>122</v>
      </c>
      <c r="D72" s="25"/>
      <c r="E72" s="16">
        <v>100000</v>
      </c>
      <c r="F72" s="16">
        <v>99700</v>
      </c>
      <c r="G72" s="34">
        <f t="shared" si="0"/>
        <v>99.7</v>
      </c>
      <c r="H72" s="16"/>
      <c r="I72" s="16"/>
      <c r="J72" s="16"/>
      <c r="K72" s="16">
        <f t="shared" si="1"/>
        <v>100000</v>
      </c>
      <c r="L72" s="16">
        <f t="shared" si="2"/>
        <v>99700</v>
      </c>
      <c r="M72" s="16">
        <f t="shared" si="3"/>
        <v>99.7</v>
      </c>
    </row>
    <row r="73" spans="1:13" ht="10.5">
      <c r="A73" s="6" t="s">
        <v>123</v>
      </c>
      <c r="B73" s="11" t="s">
        <v>0</v>
      </c>
      <c r="C73" s="11" t="s">
        <v>124</v>
      </c>
      <c r="D73" s="25"/>
      <c r="E73" s="12">
        <v>100000</v>
      </c>
      <c r="F73" s="12">
        <v>99700</v>
      </c>
      <c r="G73" s="34">
        <f t="shared" si="0"/>
        <v>99.7</v>
      </c>
      <c r="H73" s="12"/>
      <c r="I73" s="12"/>
      <c r="J73" s="16"/>
      <c r="K73" s="12">
        <f t="shared" si="1"/>
        <v>100000</v>
      </c>
      <c r="L73" s="12">
        <f t="shared" si="2"/>
        <v>99700</v>
      </c>
      <c r="M73" s="12">
        <f t="shared" si="3"/>
        <v>99.7</v>
      </c>
    </row>
    <row r="74" spans="1:13" ht="13">
      <c r="A74" s="10" t="s">
        <v>125</v>
      </c>
      <c r="B74" s="13" t="s">
        <v>126</v>
      </c>
      <c r="C74" s="13">
        <v>5012</v>
      </c>
      <c r="D74" s="25" t="s">
        <v>155</v>
      </c>
      <c r="E74" s="12">
        <v>100000</v>
      </c>
      <c r="F74" s="12">
        <v>99700</v>
      </c>
      <c r="G74" s="34">
        <f t="shared" si="0"/>
        <v>99.7</v>
      </c>
      <c r="H74" s="12"/>
      <c r="I74" s="12"/>
      <c r="J74" s="16"/>
      <c r="K74" s="12">
        <f t="shared" si="1"/>
        <v>100000</v>
      </c>
      <c r="L74" s="12">
        <f t="shared" si="2"/>
        <v>99700</v>
      </c>
      <c r="M74" s="12">
        <f t="shared" si="3"/>
        <v>99.7</v>
      </c>
    </row>
    <row r="75" spans="1:13" ht="10.5">
      <c r="A75" s="6" t="s">
        <v>127</v>
      </c>
      <c r="B75" s="11" t="s">
        <v>0</v>
      </c>
      <c r="C75" s="11" t="s">
        <v>128</v>
      </c>
      <c r="D75" s="11" t="s">
        <v>0</v>
      </c>
      <c r="E75" s="16">
        <v>70929</v>
      </c>
      <c r="F75" s="16">
        <v>64662.46</v>
      </c>
      <c r="G75" s="34">
        <f t="shared" si="0"/>
        <v>91.165052376319977</v>
      </c>
      <c r="H75" s="16"/>
      <c r="I75" s="16"/>
      <c r="J75" s="16"/>
      <c r="K75" s="16">
        <f t="shared" si="1"/>
        <v>70929</v>
      </c>
      <c r="L75" s="16">
        <f t="shared" si="2"/>
        <v>64662.46</v>
      </c>
      <c r="M75" s="16">
        <f t="shared" si="3"/>
        <v>91.165052376319977</v>
      </c>
    </row>
    <row r="76" spans="1:13" ht="10.5">
      <c r="A76" s="5" t="s">
        <v>130</v>
      </c>
      <c r="B76" s="11" t="s">
        <v>129</v>
      </c>
      <c r="C76" s="11" t="s">
        <v>131</v>
      </c>
      <c r="D76" s="11" t="s">
        <v>132</v>
      </c>
      <c r="E76" s="12">
        <v>70929</v>
      </c>
      <c r="F76" s="12">
        <v>64662.46</v>
      </c>
      <c r="G76" s="34">
        <f t="shared" si="0"/>
        <v>91.165052376319977</v>
      </c>
      <c r="H76" s="12"/>
      <c r="I76" s="12"/>
      <c r="J76" s="16"/>
      <c r="K76" s="12">
        <f t="shared" si="1"/>
        <v>70929</v>
      </c>
      <c r="L76" s="12">
        <f t="shared" si="2"/>
        <v>64662.46</v>
      </c>
      <c r="M76" s="12">
        <f t="shared" si="3"/>
        <v>91.165052376319977</v>
      </c>
    </row>
    <row r="77" spans="1:13" ht="10.5">
      <c r="A77" s="6" t="s">
        <v>133</v>
      </c>
      <c r="B77" s="11" t="s">
        <v>0</v>
      </c>
      <c r="C77" s="11" t="s">
        <v>134</v>
      </c>
      <c r="D77" s="11" t="s">
        <v>0</v>
      </c>
      <c r="E77" s="16">
        <v>26046</v>
      </c>
      <c r="F77" s="16">
        <v>26045.62</v>
      </c>
      <c r="G77" s="34">
        <f t="shared" si="0"/>
        <v>99.998541042770484</v>
      </c>
      <c r="H77" s="16">
        <v>35017442.850000001</v>
      </c>
      <c r="I77" s="16">
        <v>35017442.850000001</v>
      </c>
      <c r="J77" s="16">
        <f t="shared" si="4"/>
        <v>100</v>
      </c>
      <c r="K77" s="16">
        <f t="shared" si="1"/>
        <v>35043488.850000001</v>
      </c>
      <c r="L77" s="16">
        <f t="shared" si="2"/>
        <v>35043488.469999999</v>
      </c>
      <c r="M77" s="16">
        <f t="shared" si="3"/>
        <v>99.999998915633071</v>
      </c>
    </row>
    <row r="78" spans="1:13" ht="16">
      <c r="A78" s="6" t="s">
        <v>135</v>
      </c>
      <c r="B78" s="11" t="s">
        <v>0</v>
      </c>
      <c r="C78" s="11" t="s">
        <v>136</v>
      </c>
      <c r="D78" s="11" t="s">
        <v>0</v>
      </c>
      <c r="E78" s="12">
        <v>26046</v>
      </c>
      <c r="F78" s="12">
        <v>26045.62</v>
      </c>
      <c r="G78" s="34">
        <f t="shared" ref="G78:G87" si="5">(F78/E78)*100</f>
        <v>99.998541042770484</v>
      </c>
      <c r="H78" s="12"/>
      <c r="I78" s="12"/>
      <c r="J78" s="16"/>
      <c r="K78" s="12">
        <f t="shared" si="1"/>
        <v>26046</v>
      </c>
      <c r="L78" s="12">
        <f t="shared" si="2"/>
        <v>26045.62</v>
      </c>
      <c r="M78" s="12">
        <f t="shared" ref="M78:M87" si="6">(L78/K78)*100</f>
        <v>99.998541042770484</v>
      </c>
    </row>
    <row r="79" spans="1:13" ht="10.5">
      <c r="A79" s="5" t="s">
        <v>137</v>
      </c>
      <c r="B79" s="11" t="s">
        <v>138</v>
      </c>
      <c r="C79" s="11" t="s">
        <v>139</v>
      </c>
      <c r="D79" s="11" t="s">
        <v>140</v>
      </c>
      <c r="E79" s="12">
        <v>26046</v>
      </c>
      <c r="F79" s="12">
        <v>26045.62</v>
      </c>
      <c r="G79" s="34">
        <f t="shared" si="5"/>
        <v>99.998541042770484</v>
      </c>
      <c r="H79" s="12"/>
      <c r="I79" s="12"/>
      <c r="J79" s="16"/>
      <c r="K79" s="12">
        <f t="shared" si="1"/>
        <v>26046</v>
      </c>
      <c r="L79" s="12">
        <f t="shared" si="2"/>
        <v>26045.62</v>
      </c>
      <c r="M79" s="12">
        <f t="shared" si="6"/>
        <v>99.998541042770484</v>
      </c>
    </row>
    <row r="80" spans="1:13" ht="10.5">
      <c r="A80" s="26" t="s">
        <v>156</v>
      </c>
      <c r="B80" s="24" t="s">
        <v>0</v>
      </c>
      <c r="C80" s="24" t="s">
        <v>157</v>
      </c>
      <c r="D80" s="21"/>
      <c r="E80" s="22"/>
      <c r="F80" s="22"/>
      <c r="G80" s="34"/>
      <c r="H80" s="22">
        <f>H81</f>
        <v>35017442.850000001</v>
      </c>
      <c r="I80" s="22">
        <f>I81</f>
        <v>35017442.850000001</v>
      </c>
      <c r="J80" s="16">
        <f t="shared" ref="J80:J87" si="7">(I80/H80)*100</f>
        <v>100</v>
      </c>
      <c r="K80" s="12">
        <f t="shared" si="1"/>
        <v>35017442.850000001</v>
      </c>
      <c r="L80" s="12">
        <f t="shared" si="2"/>
        <v>35017442.850000001</v>
      </c>
      <c r="M80" s="12">
        <f t="shared" si="6"/>
        <v>100</v>
      </c>
    </row>
    <row r="81" spans="1:13" ht="16">
      <c r="A81" s="26" t="s">
        <v>158</v>
      </c>
      <c r="B81" s="24" t="s">
        <v>0</v>
      </c>
      <c r="C81" s="24" t="s">
        <v>159</v>
      </c>
      <c r="D81" s="21"/>
      <c r="E81" s="22"/>
      <c r="F81" s="22"/>
      <c r="G81" s="34"/>
      <c r="H81" s="22">
        <f>H82</f>
        <v>35017442.850000001</v>
      </c>
      <c r="I81" s="22">
        <f>I82</f>
        <v>35017442.850000001</v>
      </c>
      <c r="J81" s="16">
        <f t="shared" si="7"/>
        <v>100</v>
      </c>
      <c r="K81" s="12">
        <f t="shared" si="1"/>
        <v>35017442.850000001</v>
      </c>
      <c r="L81" s="12">
        <f t="shared" si="1"/>
        <v>35017442.850000001</v>
      </c>
      <c r="M81" s="12">
        <f t="shared" si="6"/>
        <v>100</v>
      </c>
    </row>
    <row r="82" spans="1:13" ht="10.5">
      <c r="A82" s="27" t="s">
        <v>160</v>
      </c>
      <c r="B82" s="28" t="s">
        <v>161</v>
      </c>
      <c r="C82" s="28" t="s">
        <v>162</v>
      </c>
      <c r="D82" s="28" t="s">
        <v>163</v>
      </c>
      <c r="E82" s="22"/>
      <c r="F82" s="22"/>
      <c r="G82" s="34"/>
      <c r="H82" s="22">
        <v>35017442.850000001</v>
      </c>
      <c r="I82" s="22">
        <v>35017442.850000001</v>
      </c>
      <c r="J82" s="16">
        <f t="shared" si="7"/>
        <v>100</v>
      </c>
      <c r="K82" s="12">
        <f t="shared" si="1"/>
        <v>35017442.850000001</v>
      </c>
      <c r="L82" s="12">
        <f t="shared" si="1"/>
        <v>35017442.850000001</v>
      </c>
      <c r="M82" s="12">
        <f t="shared" si="6"/>
        <v>100</v>
      </c>
    </row>
    <row r="83" spans="1:13" ht="16">
      <c r="A83" s="6" t="s">
        <v>141</v>
      </c>
      <c r="B83" s="11" t="s">
        <v>0</v>
      </c>
      <c r="C83" s="11" t="s">
        <v>142</v>
      </c>
      <c r="D83" s="11" t="s">
        <v>0</v>
      </c>
      <c r="E83" s="16">
        <f>E59+E61+E63+E65+E69+E72+E75+E77</f>
        <v>6072508</v>
      </c>
      <c r="F83" s="16">
        <f>F59+F61+F63+F65+F69+F72+F75+F77</f>
        <v>5713765.0999999996</v>
      </c>
      <c r="G83" s="34">
        <f t="shared" si="5"/>
        <v>94.092343723548808</v>
      </c>
      <c r="H83" s="16">
        <f t="shared" ref="H83:I83" si="8">H59+H61+H63+H65+H69+H72+H75+H77</f>
        <v>37226023.670000002</v>
      </c>
      <c r="I83" s="16">
        <f t="shared" si="8"/>
        <v>35139461.370000005</v>
      </c>
      <c r="J83" s="16">
        <f t="shared" si="7"/>
        <v>94.394882680737311</v>
      </c>
      <c r="K83" s="16">
        <f t="shared" si="1"/>
        <v>43298531.670000002</v>
      </c>
      <c r="L83" s="16">
        <f t="shared" si="1"/>
        <v>40853226.470000006</v>
      </c>
      <c r="M83" s="16">
        <f t="shared" si="6"/>
        <v>94.352452368045874</v>
      </c>
    </row>
    <row r="84" spans="1:13" ht="19.5">
      <c r="A84" s="5" t="s">
        <v>143</v>
      </c>
      <c r="B84" s="11" t="s">
        <v>88</v>
      </c>
      <c r="C84" s="11" t="s">
        <v>144</v>
      </c>
      <c r="D84" s="11" t="s">
        <v>145</v>
      </c>
      <c r="E84" s="12">
        <v>7500</v>
      </c>
      <c r="F84" s="12"/>
      <c r="G84" s="34">
        <f t="shared" si="5"/>
        <v>0</v>
      </c>
      <c r="H84" s="12"/>
      <c r="I84" s="12"/>
      <c r="J84" s="16"/>
      <c r="K84" s="12">
        <f t="shared" si="1"/>
        <v>7500</v>
      </c>
      <c r="L84" s="12">
        <f t="shared" si="1"/>
        <v>0</v>
      </c>
      <c r="M84" s="12">
        <f t="shared" si="6"/>
        <v>0</v>
      </c>
    </row>
    <row r="85" spans="1:13" ht="16">
      <c r="A85" s="6" t="s">
        <v>146</v>
      </c>
      <c r="B85" s="11" t="s">
        <v>0</v>
      </c>
      <c r="C85" s="11" t="s">
        <v>147</v>
      </c>
      <c r="D85" s="11" t="s">
        <v>0</v>
      </c>
      <c r="E85" s="16">
        <f>E83+E84</f>
        <v>6080008</v>
      </c>
      <c r="F85" s="16">
        <f>F83+F84</f>
        <v>5713765.0999999996</v>
      </c>
      <c r="G85" s="34">
        <f t="shared" si="5"/>
        <v>93.976276018057874</v>
      </c>
      <c r="H85" s="16">
        <f t="shared" ref="H85:I85" si="9">H59+H61+H63+H65+H69+H72+H75+H77</f>
        <v>37226023.670000002</v>
      </c>
      <c r="I85" s="16">
        <f t="shared" si="9"/>
        <v>35139461.370000005</v>
      </c>
      <c r="J85" s="16">
        <f t="shared" si="7"/>
        <v>94.394882680737311</v>
      </c>
      <c r="K85" s="16">
        <f t="shared" ref="K85:L87" si="10">E85+H85</f>
        <v>43306031.670000002</v>
      </c>
      <c r="L85" s="16">
        <f t="shared" si="10"/>
        <v>40853226.470000006</v>
      </c>
      <c r="M85" s="16">
        <f t="shared" si="6"/>
        <v>94.336111840745815</v>
      </c>
    </row>
    <row r="86" spans="1:13" ht="10.5">
      <c r="A86" s="23" t="s">
        <v>78</v>
      </c>
      <c r="B86" s="24" t="s">
        <v>88</v>
      </c>
      <c r="C86" s="24" t="s">
        <v>151</v>
      </c>
      <c r="D86" s="24" t="s">
        <v>152</v>
      </c>
      <c r="E86" s="22">
        <v>197412</v>
      </c>
      <c r="F86" s="22">
        <v>189366.89</v>
      </c>
      <c r="G86" s="34">
        <f t="shared" si="5"/>
        <v>95.924710757198156</v>
      </c>
      <c r="H86" s="22"/>
      <c r="I86" s="22"/>
      <c r="J86" s="16"/>
      <c r="K86" s="12">
        <f t="shared" si="10"/>
        <v>197412</v>
      </c>
      <c r="L86" s="12">
        <f t="shared" si="10"/>
        <v>189366.89</v>
      </c>
      <c r="M86" s="12">
        <f t="shared" si="6"/>
        <v>95.924710757198156</v>
      </c>
    </row>
    <row r="87" spans="1:13" ht="10.5">
      <c r="A87" s="15" t="s">
        <v>80</v>
      </c>
      <c r="B87" s="11" t="s">
        <v>0</v>
      </c>
      <c r="C87" s="11">
        <v>900203</v>
      </c>
      <c r="D87" s="11" t="s">
        <v>0</v>
      </c>
      <c r="E87" s="35">
        <f>E85+E86</f>
        <v>6277420</v>
      </c>
      <c r="F87" s="35">
        <f>F85+F86</f>
        <v>5903131.9899999993</v>
      </c>
      <c r="G87" s="34">
        <f t="shared" si="5"/>
        <v>94.037550299326782</v>
      </c>
      <c r="H87" s="35">
        <f t="shared" ref="H87:I87" si="11">H85+H86</f>
        <v>37226023.670000002</v>
      </c>
      <c r="I87" s="35">
        <f t="shared" si="11"/>
        <v>35139461.370000005</v>
      </c>
      <c r="J87" s="16">
        <f t="shared" si="7"/>
        <v>94.394882680737311</v>
      </c>
      <c r="K87" s="16">
        <f t="shared" si="10"/>
        <v>43503443.670000002</v>
      </c>
      <c r="L87" s="16">
        <f t="shared" si="10"/>
        <v>41042593.360000007</v>
      </c>
      <c r="M87" s="16">
        <f t="shared" si="6"/>
        <v>94.343320660619341</v>
      </c>
    </row>
    <row r="88" spans="1:13" ht="10.5">
      <c r="A88" s="42" t="s">
        <v>194</v>
      </c>
      <c r="B88" s="21"/>
      <c r="C88" s="21"/>
      <c r="D88" s="21"/>
      <c r="E88" s="16">
        <f>E57-E87</f>
        <v>-586313</v>
      </c>
      <c r="F88" s="16">
        <f>F57-F87</f>
        <v>235781.87000000011</v>
      </c>
      <c r="G88" s="16"/>
      <c r="H88" s="16">
        <f t="shared" ref="H88:I88" si="12">H57-H87</f>
        <v>-41451.820000000298</v>
      </c>
      <c r="I88" s="16">
        <f t="shared" si="12"/>
        <v>136663.54999999702</v>
      </c>
      <c r="J88" s="16"/>
      <c r="K88" s="16">
        <f t="shared" ref="K88" si="13">K57-K87</f>
        <v>-627764.8200000003</v>
      </c>
      <c r="L88" s="16">
        <f t="shared" ref="L88" si="14">L57-L87</f>
        <v>372445.41999999434</v>
      </c>
      <c r="M88" s="16"/>
    </row>
    <row r="89" spans="1:13" ht="10.5">
      <c r="A89" s="65"/>
      <c r="B89" s="65"/>
      <c r="C89" s="65"/>
      <c r="D89" s="65"/>
    </row>
    <row r="90" spans="1:13" ht="10.5">
      <c r="A90" s="18" t="s">
        <v>190</v>
      </c>
      <c r="B90" s="19"/>
      <c r="C90" s="19"/>
      <c r="D90" s="19"/>
      <c r="I90" s="65" t="s">
        <v>191</v>
      </c>
      <c r="J90" s="65"/>
      <c r="K90" s="65"/>
    </row>
  </sheetData>
  <mergeCells count="18">
    <mergeCell ref="B6:D6"/>
    <mergeCell ref="A89:D89"/>
    <mergeCell ref="I90:K90"/>
    <mergeCell ref="H3:J3"/>
    <mergeCell ref="J4:J5"/>
    <mergeCell ref="A1:M1"/>
    <mergeCell ref="A2:M2"/>
    <mergeCell ref="M4:M5"/>
    <mergeCell ref="E3:G3"/>
    <mergeCell ref="A3:A5"/>
    <mergeCell ref="E4:E5"/>
    <mergeCell ref="F4:F5"/>
    <mergeCell ref="G4:G5"/>
    <mergeCell ref="H4:H5"/>
    <mergeCell ref="I4:I5"/>
    <mergeCell ref="K4:K5"/>
    <mergeCell ref="L4:L5"/>
    <mergeCell ref="B3:D5"/>
  </mergeCells>
  <pageMargins left="0.39370078740157483" right="0.39370078740157483" top="0.39370078740157483" bottom="0.39370078740157483" header="0" footer="0"/>
  <pageSetup paperSize="9" fitToHeight="1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zved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finvid</cp:lastModifiedBy>
  <cp:lastPrinted>2021-04-16T10:28:27Z</cp:lastPrinted>
  <dcterms:created xsi:type="dcterms:W3CDTF">2009-06-17T07:33:19Z</dcterms:created>
  <dcterms:modified xsi:type="dcterms:W3CDTF">2021-04-23T06:05:22Z</dcterms:modified>
</cp:coreProperties>
</file>