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30"/>
  </bookViews>
  <sheets>
    <sheet name="zved" sheetId="1" r:id="rId1"/>
  </sheets>
  <definedNames>
    <definedName name="_xlnm.Print_Area" localSheetId="0">zved!$A$1:$O$205</definedName>
  </definedNames>
  <calcPr calcId="124519"/>
</workbook>
</file>

<file path=xl/calcChain.xml><?xml version="1.0" encoding="utf-8"?>
<calcChain xmlns="http://schemas.openxmlformats.org/spreadsheetml/2006/main">
  <c r="L204" i="1"/>
  <c r="M204"/>
  <c r="H204"/>
  <c r="I204"/>
  <c r="E204"/>
  <c r="D204"/>
  <c r="F204"/>
  <c r="J204"/>
  <c r="N204"/>
  <c r="K142" l="1"/>
  <c r="K143"/>
  <c r="H203" l="1"/>
  <c r="K111" l="1"/>
  <c r="I203"/>
  <c r="K202"/>
  <c r="J203"/>
  <c r="K203" l="1"/>
  <c r="N201"/>
  <c r="N202"/>
  <c r="N197"/>
  <c r="N198"/>
  <c r="N199"/>
  <c r="N200"/>
  <c r="N184"/>
  <c r="N185"/>
  <c r="N186"/>
  <c r="N187"/>
  <c r="N188"/>
  <c r="N189"/>
  <c r="N190"/>
  <c r="N191"/>
  <c r="N192"/>
  <c r="N193"/>
  <c r="N194"/>
  <c r="N195"/>
  <c r="N196"/>
  <c r="N173"/>
  <c r="N174"/>
  <c r="N175"/>
  <c r="N176"/>
  <c r="N177"/>
  <c r="N178"/>
  <c r="N179"/>
  <c r="N180"/>
  <c r="N181"/>
  <c r="N182"/>
  <c r="N183"/>
  <c r="N168"/>
  <c r="N169"/>
  <c r="N170"/>
  <c r="N171"/>
  <c r="N172"/>
  <c r="N157"/>
  <c r="N158"/>
  <c r="N159"/>
  <c r="N160"/>
  <c r="N161"/>
  <c r="N162"/>
  <c r="N163"/>
  <c r="N164"/>
  <c r="N165"/>
  <c r="N166"/>
  <c r="N167"/>
  <c r="N148"/>
  <c r="N149"/>
  <c r="N150"/>
  <c r="N151"/>
  <c r="N152"/>
  <c r="N153"/>
  <c r="N154"/>
  <c r="N155"/>
  <c r="N156"/>
  <c r="N138"/>
  <c r="N139"/>
  <c r="N141"/>
  <c r="N142"/>
  <c r="N143"/>
  <c r="N144"/>
  <c r="N145"/>
  <c r="N146"/>
  <c r="N147"/>
  <c r="N124"/>
  <c r="N125"/>
  <c r="N126"/>
  <c r="N127"/>
  <c r="N128"/>
  <c r="N129"/>
  <c r="N130"/>
  <c r="N131"/>
  <c r="N132"/>
  <c r="N133"/>
  <c r="N134"/>
  <c r="N135"/>
  <c r="N136"/>
  <c r="N137"/>
  <c r="N116"/>
  <c r="N117"/>
  <c r="N118"/>
  <c r="N119"/>
  <c r="N120"/>
  <c r="N121"/>
  <c r="N122"/>
  <c r="N123"/>
  <c r="N107"/>
  <c r="N108"/>
  <c r="N109"/>
  <c r="N110"/>
  <c r="N111"/>
  <c r="N112"/>
  <c r="N113"/>
  <c r="N114"/>
  <c r="N115"/>
  <c r="N106"/>
  <c r="M106"/>
  <c r="L106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9"/>
  <c r="I104"/>
  <c r="I9"/>
  <c r="E89"/>
  <c r="E96" s="1"/>
  <c r="E99"/>
  <c r="E97"/>
  <c r="E91"/>
  <c r="E90" s="1"/>
  <c r="E94"/>
  <c r="E104" l="1"/>
  <c r="E157"/>
  <c r="E138"/>
  <c r="E142"/>
  <c r="F203" l="1"/>
  <c r="E203"/>
  <c r="D203"/>
  <c r="L203" l="1"/>
  <c r="M203"/>
  <c r="N203"/>
  <c r="G199"/>
  <c r="G200"/>
  <c r="G203"/>
  <c r="E133"/>
  <c r="E121"/>
  <c r="E124"/>
  <c r="O203" l="1"/>
  <c r="K49"/>
  <c r="K50"/>
  <c r="K51"/>
  <c r="K53"/>
  <c r="K54"/>
  <c r="K75"/>
  <c r="K76"/>
  <c r="K77"/>
  <c r="K78"/>
  <c r="K89"/>
  <c r="K96"/>
  <c r="K99"/>
  <c r="K102"/>
  <c r="K104"/>
  <c r="K106"/>
  <c r="K107"/>
  <c r="K113"/>
  <c r="K114"/>
  <c r="K115"/>
  <c r="K116"/>
  <c r="K119"/>
  <c r="K120"/>
  <c r="K121"/>
  <c r="K122"/>
  <c r="K127"/>
  <c r="K128"/>
  <c r="K129"/>
  <c r="K130"/>
  <c r="K131"/>
  <c r="K132"/>
  <c r="K137"/>
  <c r="K145"/>
  <c r="K146"/>
  <c r="K153"/>
  <c r="K154"/>
  <c r="K155"/>
  <c r="K156"/>
  <c r="K169"/>
  <c r="K170"/>
  <c r="K172"/>
  <c r="K175"/>
  <c r="K178"/>
  <c r="K186"/>
  <c r="K189"/>
  <c r="K190"/>
  <c r="K193"/>
  <c r="K194"/>
  <c r="K198"/>
  <c r="K200"/>
  <c r="K201"/>
  <c r="K9"/>
  <c r="G10"/>
  <c r="G11"/>
  <c r="G12"/>
  <c r="G13"/>
  <c r="G14"/>
  <c r="G15"/>
  <c r="G16"/>
  <c r="G17"/>
  <c r="G18"/>
  <c r="G19"/>
  <c r="G20"/>
  <c r="G21"/>
  <c r="G22"/>
  <c r="G23"/>
  <c r="G25"/>
  <c r="G26"/>
  <c r="G27"/>
  <c r="G28"/>
  <c r="G29"/>
  <c r="G30"/>
  <c r="G31"/>
  <c r="G32"/>
  <c r="G33"/>
  <c r="G34"/>
  <c r="G35"/>
  <c r="G36"/>
  <c r="G37"/>
  <c r="G38"/>
  <c r="G39"/>
  <c r="G40"/>
  <c r="G42"/>
  <c r="G43"/>
  <c r="G44"/>
  <c r="G45"/>
  <c r="G46"/>
  <c r="G47"/>
  <c r="G48"/>
  <c r="G54"/>
  <c r="G60"/>
  <c r="G61"/>
  <c r="G62"/>
  <c r="G63"/>
  <c r="G64"/>
  <c r="G65"/>
  <c r="G66"/>
  <c r="G67"/>
  <c r="G68"/>
  <c r="G69"/>
  <c r="G70"/>
  <c r="G71"/>
  <c r="G72"/>
  <c r="G89"/>
  <c r="G90"/>
  <c r="G91"/>
  <c r="G92"/>
  <c r="G93"/>
  <c r="G94"/>
  <c r="G95"/>
  <c r="G96"/>
  <c r="G97"/>
  <c r="G98"/>
  <c r="G99"/>
  <c r="G100"/>
  <c r="G101"/>
  <c r="G102"/>
  <c r="G103"/>
  <c r="G104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1"/>
  <c r="G142"/>
  <c r="G143"/>
  <c r="G144"/>
  <c r="G145"/>
  <c r="G146"/>
  <c r="G147"/>
  <c r="G148"/>
  <c r="G150"/>
  <c r="G151"/>
  <c r="G152"/>
  <c r="G153"/>
  <c r="G154"/>
  <c r="G155"/>
  <c r="G156"/>
  <c r="G157"/>
  <c r="G158"/>
  <c r="G159"/>
  <c r="G160"/>
  <c r="G161"/>
  <c r="G164"/>
  <c r="G165"/>
  <c r="G166"/>
  <c r="G167"/>
  <c r="G168"/>
  <c r="G169"/>
  <c r="G170"/>
  <c r="G171"/>
  <c r="G172"/>
  <c r="G173"/>
  <c r="G174"/>
  <c r="G179"/>
  <c r="G180"/>
  <c r="G181"/>
  <c r="G182"/>
  <c r="G183"/>
  <c r="G184"/>
  <c r="G185"/>
  <c r="G186"/>
  <c r="G187"/>
  <c r="G188"/>
  <c r="G189"/>
  <c r="G190"/>
  <c r="G191"/>
  <c r="G192"/>
  <c r="G193"/>
  <c r="G195"/>
  <c r="G196"/>
  <c r="G197"/>
  <c r="G198"/>
  <c r="G9"/>
  <c r="L10" l="1"/>
  <c r="M10"/>
  <c r="O10" s="1"/>
  <c r="L11"/>
  <c r="M11"/>
  <c r="O11" s="1"/>
  <c r="L12"/>
  <c r="M12"/>
  <c r="O12" s="1"/>
  <c r="L13"/>
  <c r="M13"/>
  <c r="O13" s="1"/>
  <c r="L14"/>
  <c r="M14"/>
  <c r="O14" s="1"/>
  <c r="L15"/>
  <c r="M15"/>
  <c r="O15" s="1"/>
  <c r="L16"/>
  <c r="M16"/>
  <c r="L17"/>
  <c r="M17"/>
  <c r="L18"/>
  <c r="M18"/>
  <c r="O18" s="1"/>
  <c r="L19"/>
  <c r="M19"/>
  <c r="O19" s="1"/>
  <c r="L20"/>
  <c r="M20"/>
  <c r="O20" s="1"/>
  <c r="L21"/>
  <c r="M21"/>
  <c r="O21" s="1"/>
  <c r="L22"/>
  <c r="M22"/>
  <c r="O22" s="1"/>
  <c r="L23"/>
  <c r="M23"/>
  <c r="O23" s="1"/>
  <c r="L24"/>
  <c r="M24"/>
  <c r="L25"/>
  <c r="M25"/>
  <c r="O25" s="1"/>
  <c r="L26"/>
  <c r="M26"/>
  <c r="O26" s="1"/>
  <c r="L27"/>
  <c r="M27"/>
  <c r="O27" s="1"/>
  <c r="L28"/>
  <c r="M28"/>
  <c r="O28" s="1"/>
  <c r="L29"/>
  <c r="M29"/>
  <c r="O29" s="1"/>
  <c r="L30"/>
  <c r="M30"/>
  <c r="O30" s="1"/>
  <c r="L31"/>
  <c r="M31"/>
  <c r="O31" s="1"/>
  <c r="L32"/>
  <c r="M32"/>
  <c r="O32" s="1"/>
  <c r="L33"/>
  <c r="M33"/>
  <c r="O33" s="1"/>
  <c r="L34"/>
  <c r="M34"/>
  <c r="O34" s="1"/>
  <c r="L35"/>
  <c r="M35"/>
  <c r="L36"/>
  <c r="M36"/>
  <c r="O36" s="1"/>
  <c r="L37"/>
  <c r="M37"/>
  <c r="O37" s="1"/>
  <c r="L38"/>
  <c r="M38"/>
  <c r="O38" s="1"/>
  <c r="L39"/>
  <c r="M39"/>
  <c r="O39" s="1"/>
  <c r="L40"/>
  <c r="M40"/>
  <c r="O40" s="1"/>
  <c r="L41"/>
  <c r="M41"/>
  <c r="L42"/>
  <c r="M42"/>
  <c r="O42" s="1"/>
  <c r="L43"/>
  <c r="M43"/>
  <c r="O43" s="1"/>
  <c r="L44"/>
  <c r="M44"/>
  <c r="O44" s="1"/>
  <c r="L45"/>
  <c r="M45"/>
  <c r="O45" s="1"/>
  <c r="L46"/>
  <c r="M46"/>
  <c r="O46" s="1"/>
  <c r="L47"/>
  <c r="M47"/>
  <c r="O47" s="1"/>
  <c r="L48"/>
  <c r="M48"/>
  <c r="O48" s="1"/>
  <c r="L49"/>
  <c r="M49"/>
  <c r="O49" s="1"/>
  <c r="L50"/>
  <c r="M50"/>
  <c r="O50" s="1"/>
  <c r="L51"/>
  <c r="M51"/>
  <c r="O51" s="1"/>
  <c r="L52"/>
  <c r="M52"/>
  <c r="L53"/>
  <c r="M53"/>
  <c r="O53" s="1"/>
  <c r="L54"/>
  <c r="M54"/>
  <c r="O54" s="1"/>
  <c r="L55"/>
  <c r="M55"/>
  <c r="L56"/>
  <c r="M56"/>
  <c r="L57"/>
  <c r="M57"/>
  <c r="L58"/>
  <c r="M58"/>
  <c r="L59"/>
  <c r="M59"/>
  <c r="L60"/>
  <c r="M60"/>
  <c r="O60" s="1"/>
  <c r="L61"/>
  <c r="M61"/>
  <c r="O61" s="1"/>
  <c r="L62"/>
  <c r="M62"/>
  <c r="O62" s="1"/>
  <c r="L63"/>
  <c r="M63"/>
  <c r="O63" s="1"/>
  <c r="L64"/>
  <c r="M64"/>
  <c r="O64" s="1"/>
  <c r="L65"/>
  <c r="M65"/>
  <c r="O65" s="1"/>
  <c r="L66"/>
  <c r="M66"/>
  <c r="O66" s="1"/>
  <c r="L67"/>
  <c r="M67"/>
  <c r="O67" s="1"/>
  <c r="L68"/>
  <c r="M68"/>
  <c r="O68" s="1"/>
  <c r="L69"/>
  <c r="M69"/>
  <c r="O69" s="1"/>
  <c r="L70"/>
  <c r="M70"/>
  <c r="O70" s="1"/>
  <c r="L71"/>
  <c r="M71"/>
  <c r="O71" s="1"/>
  <c r="L72"/>
  <c r="M72"/>
  <c r="O72" s="1"/>
  <c r="L73"/>
  <c r="M73"/>
  <c r="L74"/>
  <c r="M74"/>
  <c r="L75"/>
  <c r="M75"/>
  <c r="O75" s="1"/>
  <c r="L76"/>
  <c r="M76"/>
  <c r="O76" s="1"/>
  <c r="L77"/>
  <c r="M77"/>
  <c r="O77" s="1"/>
  <c r="L78"/>
  <c r="M78"/>
  <c r="O78" s="1"/>
  <c r="L79"/>
  <c r="M79"/>
  <c r="L80"/>
  <c r="M80"/>
  <c r="L81"/>
  <c r="M81"/>
  <c r="L82"/>
  <c r="M82"/>
  <c r="L83"/>
  <c r="M83"/>
  <c r="L84"/>
  <c r="M84"/>
  <c r="L85"/>
  <c r="M85"/>
  <c r="L86"/>
  <c r="M86"/>
  <c r="L87"/>
  <c r="M87"/>
  <c r="L88"/>
  <c r="M88"/>
  <c r="L89"/>
  <c r="M89"/>
  <c r="O89" s="1"/>
  <c r="L90"/>
  <c r="M90"/>
  <c r="O90" s="1"/>
  <c r="L91"/>
  <c r="M91"/>
  <c r="O91" s="1"/>
  <c r="L92"/>
  <c r="M92"/>
  <c r="O92" s="1"/>
  <c r="L93"/>
  <c r="M93"/>
  <c r="O93" s="1"/>
  <c r="L94"/>
  <c r="M94"/>
  <c r="O94" s="1"/>
  <c r="L95"/>
  <c r="M95"/>
  <c r="O95" s="1"/>
  <c r="L96"/>
  <c r="M96"/>
  <c r="O96" s="1"/>
  <c r="L97"/>
  <c r="M97"/>
  <c r="O97" s="1"/>
  <c r="L98"/>
  <c r="M98"/>
  <c r="O98" s="1"/>
  <c r="L99"/>
  <c r="M99"/>
  <c r="O99" s="1"/>
  <c r="L100"/>
  <c r="M100"/>
  <c r="O100" s="1"/>
  <c r="L101"/>
  <c r="M101"/>
  <c r="O101" s="1"/>
  <c r="L102"/>
  <c r="M102"/>
  <c r="O102" s="1"/>
  <c r="L103"/>
  <c r="M103"/>
  <c r="O103" s="1"/>
  <c r="L104"/>
  <c r="M104"/>
  <c r="O104" s="1"/>
  <c r="O106"/>
  <c r="L107"/>
  <c r="M107"/>
  <c r="O107" s="1"/>
  <c r="L108"/>
  <c r="M108"/>
  <c r="O108" s="1"/>
  <c r="L109"/>
  <c r="M109"/>
  <c r="O109" s="1"/>
  <c r="L110"/>
  <c r="M110"/>
  <c r="O110" s="1"/>
  <c r="L111"/>
  <c r="M111"/>
  <c r="O111" s="1"/>
  <c r="L112"/>
  <c r="M112"/>
  <c r="O112" s="1"/>
  <c r="L113"/>
  <c r="M113"/>
  <c r="O113" s="1"/>
  <c r="L114"/>
  <c r="M114"/>
  <c r="O114" s="1"/>
  <c r="L115"/>
  <c r="M115"/>
  <c r="O115" s="1"/>
  <c r="L116"/>
  <c r="M116"/>
  <c r="O116" s="1"/>
  <c r="L117"/>
  <c r="M117"/>
  <c r="O117" s="1"/>
  <c r="L118"/>
  <c r="M118"/>
  <c r="O118" s="1"/>
  <c r="L119"/>
  <c r="M119"/>
  <c r="O119" s="1"/>
  <c r="L120"/>
  <c r="M120"/>
  <c r="O120" s="1"/>
  <c r="L121"/>
  <c r="M121"/>
  <c r="O121" s="1"/>
  <c r="L122"/>
  <c r="M122"/>
  <c r="O122" s="1"/>
  <c r="L123"/>
  <c r="M123"/>
  <c r="O123" s="1"/>
  <c r="L124"/>
  <c r="M124"/>
  <c r="O124" s="1"/>
  <c r="L125"/>
  <c r="M125"/>
  <c r="O125" s="1"/>
  <c r="L126"/>
  <c r="M126"/>
  <c r="O126" s="1"/>
  <c r="L127"/>
  <c r="M127"/>
  <c r="O127" s="1"/>
  <c r="L128"/>
  <c r="M128"/>
  <c r="O128" s="1"/>
  <c r="L129"/>
  <c r="M129"/>
  <c r="O129" s="1"/>
  <c r="L130"/>
  <c r="M130"/>
  <c r="O130" s="1"/>
  <c r="L131"/>
  <c r="M131"/>
  <c r="O131" s="1"/>
  <c r="L132"/>
  <c r="M132"/>
  <c r="O132" s="1"/>
  <c r="L133"/>
  <c r="M133"/>
  <c r="O133" s="1"/>
  <c r="L134"/>
  <c r="M134"/>
  <c r="O134" s="1"/>
  <c r="L135"/>
  <c r="M135"/>
  <c r="O135" s="1"/>
  <c r="L136"/>
  <c r="M136"/>
  <c r="O136" s="1"/>
  <c r="L137"/>
  <c r="M137"/>
  <c r="O137" s="1"/>
  <c r="L138"/>
  <c r="M138"/>
  <c r="O138" s="1"/>
  <c r="L139"/>
  <c r="M139"/>
  <c r="O139" s="1"/>
  <c r="L140"/>
  <c r="M140"/>
  <c r="L141"/>
  <c r="M141"/>
  <c r="O141" s="1"/>
  <c r="L142"/>
  <c r="M142"/>
  <c r="O142" s="1"/>
  <c r="L143"/>
  <c r="M143"/>
  <c r="O143" s="1"/>
  <c r="L144"/>
  <c r="M144"/>
  <c r="O144" s="1"/>
  <c r="L145"/>
  <c r="M145"/>
  <c r="O145" s="1"/>
  <c r="L146"/>
  <c r="M146"/>
  <c r="O146" s="1"/>
  <c r="L147"/>
  <c r="M147"/>
  <c r="O147" s="1"/>
  <c r="L148"/>
  <c r="M148"/>
  <c r="O148" s="1"/>
  <c r="L149"/>
  <c r="M149"/>
  <c r="L150"/>
  <c r="M150"/>
  <c r="O150" s="1"/>
  <c r="L151"/>
  <c r="M151"/>
  <c r="O151" s="1"/>
  <c r="L152"/>
  <c r="M152"/>
  <c r="O152" s="1"/>
  <c r="L153"/>
  <c r="M153"/>
  <c r="O153" s="1"/>
  <c r="L154"/>
  <c r="M154"/>
  <c r="O154" s="1"/>
  <c r="L155"/>
  <c r="M155"/>
  <c r="O155" s="1"/>
  <c r="L156"/>
  <c r="M156"/>
  <c r="O156" s="1"/>
  <c r="L157"/>
  <c r="M157"/>
  <c r="O157" s="1"/>
  <c r="L158"/>
  <c r="M158"/>
  <c r="O158" s="1"/>
  <c r="L159"/>
  <c r="M159"/>
  <c r="O159" s="1"/>
  <c r="L160"/>
  <c r="M160"/>
  <c r="O160" s="1"/>
  <c r="L161"/>
  <c r="M161"/>
  <c r="O161" s="1"/>
  <c r="L162"/>
  <c r="M162"/>
  <c r="L163"/>
  <c r="M163"/>
  <c r="L164"/>
  <c r="M164"/>
  <c r="O164" s="1"/>
  <c r="L165"/>
  <c r="M165"/>
  <c r="O165" s="1"/>
  <c r="L166"/>
  <c r="M166"/>
  <c r="O166" s="1"/>
  <c r="L167"/>
  <c r="M167"/>
  <c r="O167" s="1"/>
  <c r="L168"/>
  <c r="M168"/>
  <c r="O168" s="1"/>
  <c r="L169"/>
  <c r="M169"/>
  <c r="O169" s="1"/>
  <c r="L170"/>
  <c r="M170"/>
  <c r="O170" s="1"/>
  <c r="L171"/>
  <c r="M171"/>
  <c r="O171" s="1"/>
  <c r="L172"/>
  <c r="M172"/>
  <c r="O172" s="1"/>
  <c r="L173"/>
  <c r="M173"/>
  <c r="O173" s="1"/>
  <c r="L174"/>
  <c r="M174"/>
  <c r="O174" s="1"/>
  <c r="L175"/>
  <c r="M175"/>
  <c r="O175" s="1"/>
  <c r="L176"/>
  <c r="M176"/>
  <c r="L177"/>
  <c r="M177"/>
  <c r="L178"/>
  <c r="M178"/>
  <c r="O178" s="1"/>
  <c r="L179"/>
  <c r="M179"/>
  <c r="O179" s="1"/>
  <c r="L180"/>
  <c r="M180"/>
  <c r="O180" s="1"/>
  <c r="L181"/>
  <c r="M181"/>
  <c r="O181" s="1"/>
  <c r="L182"/>
  <c r="M182"/>
  <c r="O182" s="1"/>
  <c r="L183"/>
  <c r="M183"/>
  <c r="O183" s="1"/>
  <c r="L184"/>
  <c r="M184"/>
  <c r="O184" s="1"/>
  <c r="L185"/>
  <c r="M185"/>
  <c r="O185" s="1"/>
  <c r="L186"/>
  <c r="M186"/>
  <c r="O186" s="1"/>
  <c r="L187"/>
  <c r="M187"/>
  <c r="O187" s="1"/>
  <c r="L188"/>
  <c r="M188"/>
  <c r="O188" s="1"/>
  <c r="L189"/>
  <c r="M189"/>
  <c r="O189" s="1"/>
  <c r="L190"/>
  <c r="M190"/>
  <c r="O190" s="1"/>
  <c r="L191"/>
  <c r="M191"/>
  <c r="O191" s="1"/>
  <c r="L192"/>
  <c r="M192"/>
  <c r="O192" s="1"/>
  <c r="L193"/>
  <c r="M193"/>
  <c r="O193" s="1"/>
  <c r="L194"/>
  <c r="M194"/>
  <c r="O194" s="1"/>
  <c r="L195"/>
  <c r="M195"/>
  <c r="O195" s="1"/>
  <c r="L196"/>
  <c r="M196"/>
  <c r="O196" s="1"/>
  <c r="L197"/>
  <c r="M197"/>
  <c r="O197" s="1"/>
  <c r="L198"/>
  <c r="M198"/>
  <c r="O198" s="1"/>
  <c r="L199"/>
  <c r="M199"/>
  <c r="O199" s="1"/>
  <c r="L200"/>
  <c r="M200"/>
  <c r="O200" s="1"/>
  <c r="L201"/>
  <c r="M201"/>
  <c r="O201" s="1"/>
  <c r="L202"/>
  <c r="M202"/>
  <c r="O202" s="1"/>
  <c r="M9"/>
  <c r="O9" s="1"/>
  <c r="L9"/>
</calcChain>
</file>

<file path=xl/sharedStrings.xml><?xml version="1.0" encoding="utf-8"?>
<sst xmlns="http://schemas.openxmlformats.org/spreadsheetml/2006/main" count="643" uniqueCount="449">
  <si>
    <t/>
  </si>
  <si>
    <t>Найменування показника</t>
  </si>
  <si>
    <t>Код бюджетної класифікації</t>
  </si>
  <si>
    <t>Загальний фонд</t>
  </si>
  <si>
    <t>Спеціальний фонд</t>
  </si>
  <si>
    <t>Разом</t>
  </si>
  <si>
    <t>затверджено розписом на звітний рік з урахуванням змін</t>
  </si>
  <si>
    <t>1</t>
  </si>
  <si>
    <t>І. Доходи</t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</si>
  <si>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</si>
  <si>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</si>
  <si>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</si>
  <si>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</si>
  <si>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</si>
  <si>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</si>
  <si>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</si>
  <si>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</si>
  <si>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</si>
  <si>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</si>
  <si>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</si>
  <si>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</si>
  <si>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</si>
  <si>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</si>
  <si>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</si>
  <si>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</si>
  <si>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</si>
  <si>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</si>
  <si>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</si>
  <si>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</si>
  <si>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</si>
  <si>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</si>
  <si>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</si>
  <si>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13010100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</si>
  <si>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</si>
  <si>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</si>
  <si>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користування надрами загальнодержавного значення</t>
  </si>
  <si>
    <t>13030000</t>
  </si>
  <si>
    <t>202100000026681812</t>
  </si>
  <si>
    <t>Рентна плата за користування надрами для видобування інших корисних копалин загальнодержавного значення </t>
  </si>
  <si>
    <t>13030100</t>
  </si>
  <si>
    <t>Рентна плата за користування надрами для видобування бурштину</t>
  </si>
  <si>
    <t>13031000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</si>
  <si>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</si>
  <si>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</si>
  <si>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</si>
  <si>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</si>
  <si>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</si>
  <si>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</si>
  <si>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</si>
  <si>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</si>
  <si>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</si>
  <si>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</si>
  <si>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</si>
  <si>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 та збори, що сплачуються (перераховуються) згідно з Податковим кодексом України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</si>
  <si>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</si>
  <si>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</si>
  <si>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</si>
  <si>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</si>
  <si>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</si>
  <si>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</si>
  <si>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</si>
  <si>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</si>
  <si>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</si>
  <si>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</si>
  <si>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</si>
  <si>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</si>
  <si>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</si>
  <si>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</si>
  <si>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</si>
  <si>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</si>
  <si>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</si>
  <si>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</si>
  <si>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</si>
  <si>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</si>
  <si>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</si>
  <si>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</si>
  <si>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</si>
  <si>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юридичними особами </t>
  </si>
  <si>
    <t>18030100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</si>
  <si>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</si>
  <si>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</si>
  <si>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</si>
  <si>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</si>
  <si>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</si>
  <si>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</si>
  <si>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</si>
  <si>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</si>
  <si>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</si>
  <si>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</si>
  <si>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</si>
  <si>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</si>
  <si>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</si>
  <si>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</si>
  <si>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</si>
  <si>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</si>
  <si>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</si>
  <si>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</si>
  <si>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</si>
  <si>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</si>
  <si>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</si>
  <si>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</si>
  <si>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</si>
  <si>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</si>
  <si>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</si>
  <si>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</si>
  <si>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</si>
  <si>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</si>
  <si>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</si>
  <si>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</si>
  <si>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</si>
  <si>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21082400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</si>
  <si>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</si>
  <si>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</si>
  <si>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</si>
  <si>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</si>
  <si>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</si>
  <si>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</si>
  <si>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</si>
  <si>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</si>
  <si>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</si>
  <si>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</si>
  <si>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</si>
  <si>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</si>
  <si>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</si>
  <si>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</si>
  <si>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</si>
  <si>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</si>
  <si>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</si>
  <si>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</si>
  <si>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</si>
  <si>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</si>
  <si>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</t>
  </si>
  <si>
    <t>24000000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</si>
  <si>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</si>
  <si>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</si>
  <si>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</si>
  <si>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</si>
  <si>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</si>
  <si>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24062200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</si>
  <si>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</si>
  <si>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</si>
  <si>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</si>
  <si>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</si>
  <si>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 </t>
  </si>
  <si>
    <t>25010100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</si>
  <si>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</si>
  <si>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25010300</t>
  </si>
  <si>
    <t>Надходження бюджетних установ від реалізації в установленому порядку майна (крім нерухомого майна) </t>
  </si>
  <si>
    <t>25010400</t>
  </si>
  <si>
    <t>Інші джерела власних надходжень бюджетних установ  </t>
  </si>
  <si>
    <t>25020000</t>
  </si>
  <si>
    <t>Благодійні внески, гранти та дарунки </t>
  </si>
  <si>
    <t>25020100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</si>
  <si>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</si>
  <si>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25020200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</si>
  <si>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</si>
  <si>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</si>
  <si>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</si>
  <si>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</si>
  <si>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</si>
  <si>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</si>
  <si>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Кошти від продажу землі і нематеріальних активів </t>
  </si>
  <si>
    <t>33000000</t>
  </si>
  <si>
    <t>Кошти від продажу землі 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</si>
  <si>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</si>
  <si>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</si>
  <si>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</si>
  <si>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Разом доходів (без урахування міжбюджетних трансфертів)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</si>
  <si>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</si>
  <si>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</si>
  <si>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</si>
  <si>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</si>
  <si>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</si>
  <si>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Дотації</t>
  </si>
  <si>
    <t>41020000</t>
  </si>
  <si>
    <t>Базова дотація</t>
  </si>
  <si>
    <t>41020100</t>
  </si>
  <si>
    <t>Субвенції</t>
  </si>
  <si>
    <t>41030000</t>
  </si>
  <si>
    <t>Освітня субвенція з державного бюджету місцевим бюджетам</t>
  </si>
  <si>
    <t>41033900</t>
  </si>
  <si>
    <t>Усього доходів з урахуванням міжбюджетних трансфертів з державного бюджету</t>
  </si>
  <si>
    <t>90010200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</si>
  <si>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</si>
  <si>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</si>
  <si>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</si>
  <si>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</si>
  <si>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</si>
  <si>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</si>
  <si>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</si>
  <si>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</si>
  <si>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</si>
  <si>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</si>
  <si>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Інші субвенції з місцевого бюджету</t>
  </si>
  <si>
    <t>41053900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</si>
  <si>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</si>
  <si>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41055000</t>
  </si>
  <si>
    <t>Усього</t>
  </si>
  <si>
    <t>90010300</t>
  </si>
  <si>
    <t>ІІ. Видатки</t>
  </si>
  <si>
    <t>Державне управління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</si>
  <si>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</si>
  <si>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</si>
  <si>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</si>
  <si>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</si>
  <si>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Керівництво і управління у відповідній сфері у містах (місті Києві), селищах, селах, територіальних громадах</t>
  </si>
  <si>
    <t>0160</t>
  </si>
  <si>
    <t>0610160</t>
  </si>
  <si>
    <t>0910160</t>
  </si>
  <si>
    <t>1010160</t>
  </si>
  <si>
    <t>3710160</t>
  </si>
  <si>
    <t>Інша діяльність у сфері державного управління</t>
  </si>
  <si>
    <t>0180</t>
  </si>
  <si>
    <t>0110180</t>
  </si>
  <si>
    <t>Освіта</t>
  </si>
  <si>
    <t>1000</t>
  </si>
  <si>
    <t>Надання дошкільної освіти</t>
  </si>
  <si>
    <t>1010</t>
  </si>
  <si>
    <t>0111010</t>
  </si>
  <si>
    <t>Надання загальної середньої освіти за рахунок коштів місцевого бюджету</t>
  </si>
  <si>
    <t>1020</t>
  </si>
  <si>
    <t>Надання загальної середньої освіти закладами загальної середньої освіти</t>
  </si>
  <si>
    <t>1021</t>
  </si>
  <si>
    <t>0611021</t>
  </si>
  <si>
    <t>Надання загальної середньої освіти за рахунок освітньої субвенції</t>
  </si>
  <si>
    <t>1030</t>
  </si>
  <si>
    <t>1031</t>
  </si>
  <si>
    <t>0611031</t>
  </si>
  <si>
    <t>Надання позашкільної освіти закладами позашкільної освіти, заходи із позашкільної роботи з дітьми</t>
  </si>
  <si>
    <t>1070</t>
  </si>
  <si>
    <t>0611070</t>
  </si>
  <si>
    <t>Надання спеціальної освіти мистецькими школами</t>
  </si>
  <si>
    <t>1080</t>
  </si>
  <si>
    <t>1011080</t>
  </si>
  <si>
    <t>Інші програми, заклади та заходи у сфері освіти</t>
  </si>
  <si>
    <t>1140</t>
  </si>
  <si>
    <t>Забезпечення діяльності інших закладів у сфері освіти</t>
  </si>
  <si>
    <t>1141</t>
  </si>
  <si>
    <t>0611141</t>
  </si>
  <si>
    <t>Інші програми та заходи у сфері освіти</t>
  </si>
  <si>
    <t>1142</t>
  </si>
  <si>
    <t>0611142</t>
  </si>
  <si>
    <t>Забезпечення діяльності інклюзивно-ресурсних центрів</t>
  </si>
  <si>
    <t>1150</t>
  </si>
  <si>
    <t>Забезпечення діяльності інклюзивно-ресурсних центрів за рахунок коштів місцевого бюджету</t>
  </si>
  <si>
    <t>1151</t>
  </si>
  <si>
    <t>0611151</t>
  </si>
  <si>
    <t>Забезпечення діяльності інклюзивно-ресурсних центрів за рахунок освітньої субвенції</t>
  </si>
  <si>
    <t>1152</t>
  </si>
  <si>
    <t>0611152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</si>
  <si>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</si>
  <si>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</si>
  <si>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0111200</t>
  </si>
  <si>
    <t>0611200</t>
  </si>
  <si>
    <t>Охорона здоров'я</t>
  </si>
  <si>
    <t>2000</t>
  </si>
  <si>
    <t>Багатопрофільна стаціонарна медична допомога населенню</t>
  </si>
  <si>
    <t>2010</t>
  </si>
  <si>
    <t>0112010</t>
  </si>
  <si>
    <t>Первинна медична допомога населенню</t>
  </si>
  <si>
    <t>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</si>
  <si>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</si>
  <si>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</si>
  <si>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0112111</t>
  </si>
  <si>
    <t>Програми і централізовані заходи у галузі охорони здоров'я</t>
  </si>
  <si>
    <t>2140</t>
  </si>
  <si>
    <t>Централізовані заходи з лікування хворих на цукровий та нецукровий діабет</t>
  </si>
  <si>
    <t>2144</t>
  </si>
  <si>
    <t>0112144</t>
  </si>
  <si>
    <t>Інші програми, заклади та заходи у сфері охорони здоров'я</t>
  </si>
  <si>
    <t>2150</t>
  </si>
  <si>
    <t>Інші програми та заходи у сфері охорони здоров'я</t>
  </si>
  <si>
    <t>2152</t>
  </si>
  <si>
    <t>0112152</t>
  </si>
  <si>
    <t>Соціальний захист та соціальне забезпечення</t>
  </si>
  <si>
    <t>3000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</si>
  <si>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</si>
  <si>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</si>
  <si>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Компенсаційні виплати на пільговий проїзд автомобільним транспортом окремим категоріям громадян</t>
  </si>
  <si>
    <t>3033</t>
  </si>
  <si>
    <t>0113033</t>
  </si>
  <si>
    <t>Компенсаційні виплати за пільговий проїзд окремих категорій громадян на залізничному транспорті</t>
  </si>
  <si>
    <t>3035</t>
  </si>
  <si>
    <t>0113035</t>
  </si>
  <si>
    <t>Пільгове медичне обслуговування осіб, які постраждали внаслідок Чорнобильської катастрофи</t>
  </si>
  <si>
    <t>3050</t>
  </si>
  <si>
    <t>0113050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</si>
  <si>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</si>
  <si>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</si>
  <si>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</si>
  <si>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</si>
  <si>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0113104</t>
  </si>
  <si>
    <t>Надання реабілітаційних послуг особам з інвалідністю та дітям з інвалідністю</t>
  </si>
  <si>
    <t>3105</t>
  </si>
  <si>
    <t>0113105</t>
  </si>
  <si>
    <t>Заклади і заходи з питань дітей та їх соціального захисту</t>
  </si>
  <si>
    <t>3110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</si>
  <si>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</si>
  <si>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3111</t>
  </si>
  <si>
    <t>0913111</t>
  </si>
  <si>
    <t>Здійснення соціальної роботи з вразливими категоріями населення</t>
  </si>
  <si>
    <t>3120</t>
  </si>
  <si>
    <t>Утримання та забезпечення діяльності центрів соціальних служб</t>
  </si>
  <si>
    <t>3121</t>
  </si>
  <si>
    <t>0113121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</si>
  <si>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</si>
  <si>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</si>
  <si>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0613140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</si>
  <si>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</si>
  <si>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</si>
  <si>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0113160</t>
  </si>
  <si>
    <t>Інші заклади та заходи</t>
  </si>
  <si>
    <t>3240</t>
  </si>
  <si>
    <t>Інші заходи у сфері соціального захисту і соціального забезпечення</t>
  </si>
  <si>
    <t>3242</t>
  </si>
  <si>
    <t>0113242</t>
  </si>
  <si>
    <t>Культура і мистецтво</t>
  </si>
  <si>
    <t>4000</t>
  </si>
  <si>
    <t>Забезпечення діяльності бібліотек</t>
  </si>
  <si>
    <t>4030</t>
  </si>
  <si>
    <t>1014030</t>
  </si>
  <si>
    <t>Забезпечення діяльності музеїв і виставок</t>
  </si>
  <si>
    <t>4040</t>
  </si>
  <si>
    <t>1014040</t>
  </si>
  <si>
    <t>Забезпечення діяльності палаців і будинків культури, клубів, центрів дозвілля та інших клубних закладів</t>
  </si>
  <si>
    <t>4060</t>
  </si>
  <si>
    <t>1014060</t>
  </si>
  <si>
    <t>Інші заклади та заходи в галузі культури і мистецтва</t>
  </si>
  <si>
    <t>4080</t>
  </si>
  <si>
    <t>Забезпечення діяльності інших закладів в галузі культури і мистецтва</t>
  </si>
  <si>
    <t>4081</t>
  </si>
  <si>
    <t>1014081</t>
  </si>
  <si>
    <t>Інші заходи в галузі культури і мистецтва</t>
  </si>
  <si>
    <t>4082</t>
  </si>
  <si>
    <t>0114082</t>
  </si>
  <si>
    <t>1014082</t>
  </si>
  <si>
    <t>Фізична культура і спорт</t>
  </si>
  <si>
    <t>5000</t>
  </si>
  <si>
    <t>Проведення спортивної роботи в регіоні</t>
  </si>
  <si>
    <t>5010</t>
  </si>
  <si>
    <t>Проведення навчально-тренувальних зборів і змагань з олімпійських видів спорту</t>
  </si>
  <si>
    <t>5011</t>
  </si>
  <si>
    <t>0615011</t>
  </si>
  <si>
    <t>Розвиток дитячо-юнацького та резервного спорту</t>
  </si>
  <si>
    <t>5030</t>
  </si>
  <si>
    <t>Утримання та навчально-тренувальна робота комунальних дитячо-юнацьких спортивних шкіл</t>
  </si>
  <si>
    <t>5031</t>
  </si>
  <si>
    <t>0615031</t>
  </si>
  <si>
    <t>Підтримка фізкультурно-спортивного руху</t>
  </si>
  <si>
    <t>5050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</si>
  <si>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</si>
  <si>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5053</t>
  </si>
  <si>
    <t>0615053</t>
  </si>
  <si>
    <t>Житлово-комунальне господарство</t>
  </si>
  <si>
    <t>6000</t>
  </si>
  <si>
    <t>Утримання та ефективна експлуатація об'єктів житлово-комунального господарства</t>
  </si>
  <si>
    <t>6010</t>
  </si>
  <si>
    <t>Забезпечення діяльності водопровідно-каналізаційного господарства</t>
  </si>
  <si>
    <t>6013</t>
  </si>
  <si>
    <t>0116013</t>
  </si>
  <si>
    <t>Організація благоустрою населених пунктів</t>
  </si>
  <si>
    <t>6030</t>
  </si>
  <si>
    <t>0116030</t>
  </si>
  <si>
    <t>Економічна діяльність</t>
  </si>
  <si>
    <t>7000</t>
  </si>
  <si>
    <t>Сільське, лісове, рибне господарство та мисливство</t>
  </si>
  <si>
    <t>7100</t>
  </si>
  <si>
    <t>Здійснення  заходів із землеустрою</t>
  </si>
  <si>
    <t>7130</t>
  </si>
  <si>
    <t>0117130</t>
  </si>
  <si>
    <t>Будівництво та регіональний розвиток</t>
  </si>
  <si>
    <t>7300</t>
  </si>
  <si>
    <t>Будівництво об'єктів соціально-культурного призначення</t>
  </si>
  <si>
    <t>7320</t>
  </si>
  <si>
    <t>Будівництво освітніх установ та закладів</t>
  </si>
  <si>
    <t>7321</t>
  </si>
  <si>
    <t>0117321</t>
  </si>
  <si>
    <t>Розроблення схем планування та забудови територій (містобудівної документації)</t>
  </si>
  <si>
    <t>7350</t>
  </si>
  <si>
    <t>0117350</t>
  </si>
  <si>
    <t>Транспорт та транспортна інфраструктура, дорожнє господарство</t>
  </si>
  <si>
    <t>7400</t>
  </si>
  <si>
    <t>Утримання та розвиток автомобільних доріг та дорожньої інфраструктури</t>
  </si>
  <si>
    <t>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</si>
  <si>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</si>
  <si>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</si>
  <si>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0117461</t>
  </si>
  <si>
    <t>Інші програми та заходи, пов'язані з економічною діяльністю</t>
  </si>
  <si>
    <t>7600</t>
  </si>
  <si>
    <t>Членські внески до асоціацій органів місцевого самоврядування</t>
  </si>
  <si>
    <t>7680</t>
  </si>
  <si>
    <t>0117680</t>
  </si>
  <si>
    <t>Інша економічна діяльність</t>
  </si>
  <si>
    <t>7690</t>
  </si>
  <si>
    <t>Інші заходи, пов'язані з економічною діяльністю</t>
  </si>
  <si>
    <t>7693</t>
  </si>
  <si>
    <t>0117693</t>
  </si>
  <si>
    <t>Інша діяльність</t>
  </si>
  <si>
    <t>8000</t>
  </si>
  <si>
    <t>Захист населення і територій від надзвичайних ситуацій техногенного та природного характеру</t>
  </si>
  <si>
    <t>8100</t>
  </si>
  <si>
    <t>Забезпечення діяльності місцевої пожежної охорони</t>
  </si>
  <si>
    <t>8130</t>
  </si>
  <si>
    <t>0118130</t>
  </si>
  <si>
    <t>Громадський порядок та безпека</t>
  </si>
  <si>
    <t>8200</t>
  </si>
  <si>
    <t>Інші заходи громадського порядку та безпеки</t>
  </si>
  <si>
    <t>8230</t>
  </si>
  <si>
    <t>0118230</t>
  </si>
  <si>
    <t>Охорона навколишнього природного середовища</t>
  </si>
  <si>
    <t>8300</t>
  </si>
  <si>
    <t>Запобігання та ліквідація забруднення навколишнього природного середовища</t>
  </si>
  <si>
    <t>8310</t>
  </si>
  <si>
    <t>Утилізація відходів</t>
  </si>
  <si>
    <t>8312</t>
  </si>
  <si>
    <t>0118312</t>
  </si>
  <si>
    <t>Ліквідація іншого забруднення навколишнього природного середовища</t>
  </si>
  <si>
    <t>8313</t>
  </si>
  <si>
    <t>0118313</t>
  </si>
  <si>
    <t>Обслуговування місцевого боргу</t>
  </si>
  <si>
    <t>8600</t>
  </si>
  <si>
    <t>0118600</t>
  </si>
  <si>
    <t>Резервний фонд</t>
  </si>
  <si>
    <t>8700</t>
  </si>
  <si>
    <t>Резервний фонд місцевого бюджету</t>
  </si>
  <si>
    <t>8710</t>
  </si>
  <si>
    <t>3718710</t>
  </si>
  <si>
    <t>Усього видатків без урахування міжбюджетних трансфертів</t>
  </si>
  <si>
    <t>900201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</si>
  <si>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</si>
  <si>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</si>
  <si>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3719800</t>
  </si>
  <si>
    <t>Усього видатків з трансфертами, що передаються до державного бюджету</t>
  </si>
  <si>
    <t>900202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</si>
  <si>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</si>
  <si>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</si>
  <si>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Субвенція з місцевого бюджету на співфінансування інвестиційних проектів</t>
  </si>
  <si>
    <t>9750</t>
  </si>
  <si>
    <t>3719750</t>
  </si>
  <si>
    <t>900203</t>
  </si>
  <si>
    <t xml:space="preserve">відсоток виконання (%)
</t>
  </si>
  <si>
    <t>затверджено розписом на звітний період (1 квартал 2021р.)</t>
  </si>
  <si>
    <t>виконано за звітний період (1 квартал 2021р.)</t>
  </si>
  <si>
    <t>Звіт
 про виконання бюджету Олевської міської територіальної громади</t>
  </si>
  <si>
    <t>за I квартал 2021 року</t>
  </si>
  <si>
    <t>грн.</t>
  </si>
  <si>
    <t>ІІІ.Фінансування</t>
  </si>
  <si>
    <t xml:space="preserve">Міський голова </t>
  </si>
  <si>
    <t>Сергій ЛИСИЦЬКИЙ</t>
  </si>
</sst>
</file>

<file path=xl/styles.xml><?xml version="1.0" encoding="utf-8"?>
<styleSheet xmlns="http://schemas.openxmlformats.org/spreadsheetml/2006/main">
  <numFmts count="3">
    <numFmt numFmtId="164" formatCode="#,##0;\-#,##0"/>
    <numFmt numFmtId="165" formatCode="#,##0.00;\-#,##0.00"/>
    <numFmt numFmtId="166" formatCode="#,##0.00_ ;\-#,##0.00\ "/>
  </numFmts>
  <fonts count="27">
    <font>
      <sz val="8"/>
      <color rgb="FF000000"/>
      <name val="Tahoma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i/>
      <u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6"/>
      <color rgb="FFD3D3D3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u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u/>
      <sz val="10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rgb="FF000000"/>
      <name val="Tahoma"/>
      <family val="2"/>
      <charset val="204"/>
    </font>
    <font>
      <b/>
      <i/>
      <sz val="9"/>
      <color rgb="FF00000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000000"/>
      <name val="Arial"/>
      <family val="2"/>
      <charset val="204"/>
    </font>
    <font>
      <i/>
      <sz val="9"/>
      <color rgb="FFD3D3D3"/>
      <name val="Times New Roman"/>
      <family val="1"/>
      <charset val="204"/>
    </font>
    <font>
      <sz val="4"/>
      <color rgb="FF000000"/>
      <name val="Times New Roman"/>
      <family val="1"/>
      <charset val="204"/>
    </font>
    <font>
      <b/>
      <sz val="4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rgb="FFD3D3D3"/>
      </top>
      <bottom/>
      <diagonal/>
    </border>
    <border>
      <left/>
      <right/>
      <top style="double">
        <color rgb="FFD3D3D3"/>
      </top>
      <bottom/>
      <diagonal/>
    </border>
    <border>
      <left/>
      <right/>
      <top style="double">
        <color rgb="FFD3D3D3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21"/>
  </cellStyleXfs>
  <cellXfs count="133">
    <xf numFmtId="0" fontId="0" fillId="2" borderId="0" xfId="0" applyFill="1" applyAlignment="1">
      <alignment horizontal="left" vertical="top" wrapText="1"/>
    </xf>
    <xf numFmtId="0" fontId="5" fillId="21" borderId="14" xfId="0" applyFont="1" applyFill="1" applyBorder="1" applyAlignment="1">
      <alignment horizontal="left" vertical="center" wrapText="1"/>
    </xf>
    <xf numFmtId="0" fontId="6" fillId="24" borderId="21" xfId="0" applyFont="1" applyFill="1" applyBorder="1" applyAlignment="1">
      <alignment horizontal="left" wrapText="1"/>
    </xf>
    <xf numFmtId="0" fontId="11" fillId="2" borderId="0" xfId="0" applyFont="1" applyFill="1" applyAlignment="1">
      <alignment horizontal="left" vertical="top" wrapText="1"/>
    </xf>
    <xf numFmtId="0" fontId="10" fillId="8" borderId="28" xfId="0" applyFont="1" applyFill="1" applyBorder="1" applyAlignment="1">
      <alignment horizontal="center" vertical="center" wrapText="1" shrinkToFit="1"/>
    </xf>
    <xf numFmtId="0" fontId="10" fillId="16" borderId="28" xfId="0" applyFont="1" applyFill="1" applyBorder="1" applyAlignment="1">
      <alignment horizontal="center" vertical="center" wrapText="1" shrinkToFit="1"/>
    </xf>
    <xf numFmtId="0" fontId="13" fillId="17" borderId="28" xfId="0" applyFont="1" applyFill="1" applyBorder="1" applyAlignment="1">
      <alignment horizontal="center" vertical="center" wrapText="1" shrinkToFit="1"/>
    </xf>
    <xf numFmtId="0" fontId="12" fillId="19" borderId="28" xfId="0" applyFont="1" applyFill="1" applyBorder="1" applyAlignment="1">
      <alignment horizontal="center" vertical="center" wrapText="1" shrinkToFit="1"/>
    </xf>
    <xf numFmtId="0" fontId="10" fillId="9" borderId="28" xfId="0" applyFont="1" applyFill="1" applyBorder="1" applyAlignment="1">
      <alignment horizontal="center" vertical="center" wrapText="1" shrinkToFit="1"/>
    </xf>
    <xf numFmtId="0" fontId="10" fillId="27" borderId="13" xfId="0" applyFont="1" applyFill="1" applyBorder="1" applyAlignment="1">
      <alignment horizontal="center" vertical="center" wrapText="1"/>
    </xf>
    <xf numFmtId="0" fontId="0" fillId="27" borderId="0" xfId="0" applyFill="1" applyAlignment="1">
      <alignment horizontal="left" vertical="top" wrapText="1"/>
    </xf>
    <xf numFmtId="0" fontId="12" fillId="9" borderId="28" xfId="0" applyFont="1" applyFill="1" applyBorder="1" applyAlignment="1">
      <alignment horizontal="center" vertical="center" wrapText="1" shrinkToFit="1"/>
    </xf>
    <xf numFmtId="0" fontId="12" fillId="8" borderId="28" xfId="0" applyFont="1" applyFill="1" applyBorder="1" applyAlignment="1">
      <alignment horizontal="center" vertical="center" wrapText="1" shrinkToFit="1"/>
    </xf>
    <xf numFmtId="0" fontId="16" fillId="18" borderId="28" xfId="0" applyFont="1" applyFill="1" applyBorder="1" applyAlignment="1">
      <alignment horizontal="center" vertical="center" wrapText="1" shrinkToFit="1"/>
    </xf>
    <xf numFmtId="0" fontId="4" fillId="9" borderId="6" xfId="0" applyFont="1" applyFill="1" applyBorder="1" applyAlignment="1">
      <alignment horizontal="center" vertical="center" wrapText="1"/>
    </xf>
    <xf numFmtId="165" fontId="6" fillId="28" borderId="11" xfId="0" applyNumberFormat="1" applyFont="1" applyFill="1" applyBorder="1" applyAlignment="1">
      <alignment horizontal="right" vertical="center" wrapText="1"/>
    </xf>
    <xf numFmtId="165" fontId="6" fillId="28" borderId="13" xfId="0" applyNumberFormat="1" applyFont="1" applyFill="1" applyBorder="1" applyAlignment="1">
      <alignment horizontal="right" vertical="center" wrapText="1"/>
    </xf>
    <xf numFmtId="165" fontId="6" fillId="28" borderId="28" xfId="0" applyNumberFormat="1" applyFont="1" applyFill="1" applyBorder="1" applyAlignment="1">
      <alignment horizontal="right" vertical="center" wrapText="1"/>
    </xf>
    <xf numFmtId="165" fontId="6" fillId="28" borderId="30" xfId="0" applyNumberFormat="1" applyFont="1" applyFill="1" applyBorder="1" applyAlignment="1">
      <alignment horizontal="right" vertical="center" wrapText="1"/>
    </xf>
    <xf numFmtId="165" fontId="6" fillId="15" borderId="30" xfId="0" applyNumberFormat="1" applyFont="1" applyFill="1" applyBorder="1" applyAlignment="1">
      <alignment horizontal="right" vertical="center" wrapText="1"/>
    </xf>
    <xf numFmtId="2" fontId="18" fillId="2" borderId="30" xfId="0" applyNumberFormat="1" applyFont="1" applyFill="1" applyBorder="1" applyAlignment="1">
      <alignment horizontal="left" vertical="top" wrapText="1"/>
    </xf>
    <xf numFmtId="0" fontId="19" fillId="18" borderId="12" xfId="0" applyFont="1" applyFill="1" applyBorder="1" applyAlignment="1">
      <alignment horizontal="center" vertical="center" wrapText="1"/>
    </xf>
    <xf numFmtId="0" fontId="6" fillId="20" borderId="13" xfId="0" applyFont="1" applyFill="1" applyBorder="1" applyAlignment="1">
      <alignment horizontal="center" vertical="center" wrapText="1"/>
    </xf>
    <xf numFmtId="2" fontId="18" fillId="2" borderId="0" xfId="0" applyNumberFormat="1" applyFont="1" applyFill="1" applyAlignment="1">
      <alignment horizontal="left" vertical="top" wrapText="1"/>
    </xf>
    <xf numFmtId="2" fontId="6" fillId="2" borderId="0" xfId="0" applyNumberFormat="1" applyFont="1" applyFill="1" applyAlignment="1">
      <alignment horizontal="right" vertical="top" wrapText="1"/>
    </xf>
    <xf numFmtId="164" fontId="4" fillId="10" borderId="7" xfId="0" applyNumberFormat="1" applyFont="1" applyFill="1" applyBorder="1" applyAlignment="1">
      <alignment horizontal="center" vertical="center" wrapText="1"/>
    </xf>
    <xf numFmtId="164" fontId="4" fillId="10" borderId="13" xfId="0" applyNumberFormat="1" applyFont="1" applyFill="1" applyBorder="1" applyAlignment="1">
      <alignment horizontal="center" vertical="center" wrapText="1"/>
    </xf>
    <xf numFmtId="164" fontId="4" fillId="10" borderId="28" xfId="0" applyNumberFormat="1" applyFont="1" applyFill="1" applyBorder="1" applyAlignment="1">
      <alignment horizontal="center" vertical="center" wrapText="1"/>
    </xf>
    <xf numFmtId="164" fontId="4" fillId="10" borderId="30" xfId="0" applyNumberFormat="1" applyFont="1" applyFill="1" applyBorder="1" applyAlignment="1">
      <alignment horizontal="center" vertical="center" wrapText="1"/>
    </xf>
    <xf numFmtId="0" fontId="21" fillId="11" borderId="8" xfId="0" applyFont="1" applyFill="1" applyBorder="1" applyAlignment="1">
      <alignment horizontal="left" vertical="top" wrapText="1"/>
    </xf>
    <xf numFmtId="165" fontId="4" fillId="12" borderId="9" xfId="0" applyNumberFormat="1" applyFont="1" applyFill="1" applyBorder="1" applyAlignment="1">
      <alignment horizontal="right" vertical="center" wrapText="1"/>
    </xf>
    <xf numFmtId="165" fontId="6" fillId="13" borderId="10" xfId="0" applyNumberFormat="1" applyFont="1" applyFill="1" applyBorder="1" applyAlignment="1">
      <alignment horizontal="right" vertical="center" wrapText="1"/>
    </xf>
    <xf numFmtId="165" fontId="6" fillId="13" borderId="13" xfId="0" applyNumberFormat="1" applyFont="1" applyFill="1" applyBorder="1" applyAlignment="1">
      <alignment horizontal="right" vertical="center" wrapText="1"/>
    </xf>
    <xf numFmtId="165" fontId="6" fillId="13" borderId="28" xfId="0" applyNumberFormat="1" applyFont="1" applyFill="1" applyBorder="1" applyAlignment="1">
      <alignment horizontal="right" vertical="center" wrapText="1"/>
    </xf>
    <xf numFmtId="165" fontId="6" fillId="13" borderId="30" xfId="0" applyNumberFormat="1" applyFont="1" applyFill="1" applyBorder="1" applyAlignment="1">
      <alignment horizontal="right" vertical="center" wrapText="1"/>
    </xf>
    <xf numFmtId="165" fontId="21" fillId="14" borderId="30" xfId="0" applyNumberFormat="1" applyFont="1" applyFill="1" applyBorder="1" applyAlignment="1">
      <alignment horizontal="right" vertical="center" wrapText="1"/>
    </xf>
    <xf numFmtId="165" fontId="6" fillId="15" borderId="11" xfId="0" applyNumberFormat="1" applyFont="1" applyFill="1" applyBorder="1" applyAlignment="1">
      <alignment horizontal="right" vertical="center" wrapText="1"/>
    </xf>
    <xf numFmtId="165" fontId="6" fillId="15" borderId="13" xfId="0" applyNumberFormat="1" applyFont="1" applyFill="1" applyBorder="1" applyAlignment="1">
      <alignment horizontal="right" vertical="center" wrapText="1"/>
    </xf>
    <xf numFmtId="165" fontId="6" fillId="15" borderId="28" xfId="0" applyNumberFormat="1" applyFont="1" applyFill="1" applyBorder="1" applyAlignment="1">
      <alignment horizontal="right" vertical="center" wrapText="1"/>
    </xf>
    <xf numFmtId="165" fontId="4" fillId="15" borderId="11" xfId="0" applyNumberFormat="1" applyFont="1" applyFill="1" applyBorder="1" applyAlignment="1">
      <alignment horizontal="right" vertical="center" wrapText="1"/>
    </xf>
    <xf numFmtId="165" fontId="4" fillId="15" borderId="13" xfId="0" applyNumberFormat="1" applyFont="1" applyFill="1" applyBorder="1" applyAlignment="1">
      <alignment horizontal="right" vertical="center" wrapText="1"/>
    </xf>
    <xf numFmtId="165" fontId="4" fillId="15" borderId="28" xfId="0" applyNumberFormat="1" applyFont="1" applyFill="1" applyBorder="1" applyAlignment="1">
      <alignment horizontal="right" vertical="center" wrapText="1"/>
    </xf>
    <xf numFmtId="165" fontId="4" fillId="15" borderId="30" xfId="0" applyNumberFormat="1" applyFont="1" applyFill="1" applyBorder="1" applyAlignment="1">
      <alignment horizontal="right" vertical="center" wrapText="1"/>
    </xf>
    <xf numFmtId="0" fontId="4" fillId="27" borderId="13" xfId="0" applyFont="1" applyFill="1" applyBorder="1" applyAlignment="1">
      <alignment horizontal="center" vertical="center" wrapText="1"/>
    </xf>
    <xf numFmtId="165" fontId="4" fillId="27" borderId="13" xfId="0" applyNumberFormat="1" applyFont="1" applyFill="1" applyBorder="1" applyAlignment="1">
      <alignment horizontal="right" vertical="center" wrapText="1"/>
    </xf>
    <xf numFmtId="164" fontId="6" fillId="25" borderId="21" xfId="0" applyNumberFormat="1" applyFont="1" applyFill="1" applyBorder="1" applyAlignment="1">
      <alignment horizontal="left" wrapText="1"/>
    </xf>
    <xf numFmtId="0" fontId="18" fillId="2" borderId="0" xfId="0" applyFont="1" applyFill="1" applyAlignment="1">
      <alignment horizontal="left" vertical="top" wrapText="1"/>
    </xf>
    <xf numFmtId="0" fontId="22" fillId="22" borderId="16" xfId="0" applyFont="1" applyFill="1" applyBorder="1" applyAlignment="1">
      <alignment horizontal="right" vertical="center" wrapText="1"/>
    </xf>
    <xf numFmtId="165" fontId="6" fillId="28" borderId="10" xfId="0" applyNumberFormat="1" applyFont="1" applyFill="1" applyBorder="1" applyAlignment="1">
      <alignment horizontal="right" vertical="center" wrapText="1"/>
    </xf>
    <xf numFmtId="165" fontId="21" fillId="28" borderId="30" xfId="0" applyNumberFormat="1" applyFont="1" applyFill="1" applyBorder="1" applyAlignment="1">
      <alignment horizontal="right" vertical="center" wrapText="1"/>
    </xf>
    <xf numFmtId="165" fontId="4" fillId="28" borderId="11" xfId="0" applyNumberFormat="1" applyFont="1" applyFill="1" applyBorder="1" applyAlignment="1">
      <alignment horizontal="right" vertical="center" wrapText="1"/>
    </xf>
    <xf numFmtId="165" fontId="4" fillId="28" borderId="13" xfId="0" applyNumberFormat="1" applyFont="1" applyFill="1" applyBorder="1" applyAlignment="1">
      <alignment horizontal="right" vertical="center" wrapText="1"/>
    </xf>
    <xf numFmtId="165" fontId="4" fillId="28" borderId="28" xfId="0" applyNumberFormat="1" applyFont="1" applyFill="1" applyBorder="1" applyAlignment="1">
      <alignment horizontal="right" vertical="center" wrapText="1"/>
    </xf>
    <xf numFmtId="165" fontId="4" fillId="28" borderId="30" xfId="0" applyNumberFormat="1" applyFont="1" applyFill="1" applyBorder="1" applyAlignment="1">
      <alignment horizontal="right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 wrapText="1" shrinkToFit="1"/>
    </xf>
    <xf numFmtId="0" fontId="4" fillId="9" borderId="21" xfId="0" applyFont="1" applyFill="1" applyBorder="1" applyAlignment="1">
      <alignment horizontal="center" vertical="center" wrapText="1"/>
    </xf>
    <xf numFmtId="165" fontId="6" fillId="15" borderId="21" xfId="0" applyNumberFormat="1" applyFont="1" applyFill="1" applyBorder="1" applyAlignment="1">
      <alignment horizontal="right" vertical="center" wrapText="1"/>
    </xf>
    <xf numFmtId="165" fontId="6" fillId="28" borderId="11" xfId="0" applyNumberFormat="1" applyFont="1" applyFill="1" applyBorder="1" applyAlignment="1">
      <alignment horizontal="center" vertical="center" wrapText="1"/>
    </xf>
    <xf numFmtId="1" fontId="4" fillId="10" borderId="30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right" vertical="center" wrapText="1"/>
    </xf>
    <xf numFmtId="165" fontId="6" fillId="0" borderId="11" xfId="0" applyNumberFormat="1" applyFont="1" applyFill="1" applyBorder="1" applyAlignment="1">
      <alignment horizontal="right" vertical="center" wrapText="1"/>
    </xf>
    <xf numFmtId="165" fontId="4" fillId="0" borderId="11" xfId="0" applyNumberFormat="1" applyFont="1" applyFill="1" applyBorder="1" applyAlignment="1">
      <alignment horizontal="right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165" fontId="4" fillId="0" borderId="13" xfId="0" applyNumberFormat="1" applyFont="1" applyFill="1" applyBorder="1" applyAlignment="1">
      <alignment horizontal="right" vertical="center" wrapText="1"/>
    </xf>
    <xf numFmtId="166" fontId="4" fillId="0" borderId="13" xfId="0" applyNumberFormat="1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4" fontId="25" fillId="0" borderId="34" xfId="0" applyNumberFormat="1" applyFont="1" applyFill="1" applyBorder="1" applyAlignment="1" applyProtection="1">
      <alignment horizontal="center" vertical="center" wrapText="1"/>
    </xf>
    <xf numFmtId="4" fontId="17" fillId="0" borderId="34" xfId="0" applyNumberFormat="1" applyFont="1" applyFill="1" applyBorder="1" applyAlignment="1" applyProtection="1">
      <alignment horizontal="center" vertical="center" wrapText="1"/>
    </xf>
    <xf numFmtId="165" fontId="19" fillId="28" borderId="11" xfId="0" applyNumberFormat="1" applyFont="1" applyFill="1" applyBorder="1" applyAlignment="1">
      <alignment horizontal="right" vertical="center" wrapText="1"/>
    </xf>
    <xf numFmtId="4" fontId="26" fillId="0" borderId="34" xfId="0" applyNumberFormat="1" applyFont="1" applyFill="1" applyBorder="1" applyAlignment="1" applyProtection="1">
      <alignment horizontal="center" vertical="center" wrapText="1"/>
    </xf>
    <xf numFmtId="165" fontId="19" fillId="28" borderId="13" xfId="0" applyNumberFormat="1" applyFont="1" applyFill="1" applyBorder="1" applyAlignment="1">
      <alignment horizontal="right" vertical="center" wrapText="1"/>
    </xf>
    <xf numFmtId="165" fontId="19" fillId="0" borderId="11" xfId="0" applyNumberFormat="1" applyFont="1" applyFill="1" applyBorder="1" applyAlignment="1">
      <alignment horizontal="right" vertical="center" wrapText="1"/>
    </xf>
    <xf numFmtId="165" fontId="19" fillId="28" borderId="30" xfId="0" applyNumberFormat="1" applyFont="1" applyFill="1" applyBorder="1" applyAlignment="1">
      <alignment horizontal="right" vertical="center" wrapText="1"/>
    </xf>
    <xf numFmtId="165" fontId="19" fillId="15" borderId="30" xfId="0" applyNumberFormat="1" applyFont="1" applyFill="1" applyBorder="1" applyAlignment="1">
      <alignment horizontal="right" vertical="center" wrapText="1"/>
    </xf>
    <xf numFmtId="165" fontId="4" fillId="28" borderId="11" xfId="0" applyNumberFormat="1" applyFont="1" applyFill="1" applyBorder="1" applyAlignment="1">
      <alignment horizontal="center" vertical="center" wrapText="1"/>
    </xf>
    <xf numFmtId="165" fontId="19" fillId="28" borderId="11" xfId="0" applyNumberFormat="1" applyFont="1" applyFill="1" applyBorder="1" applyAlignment="1">
      <alignment horizontal="center" vertical="center" wrapText="1"/>
    </xf>
    <xf numFmtId="2" fontId="4" fillId="2" borderId="30" xfId="0" applyNumberFormat="1" applyFont="1" applyFill="1" applyBorder="1" applyAlignment="1">
      <alignment horizontal="center" vertical="center" wrapText="1"/>
    </xf>
    <xf numFmtId="2" fontId="19" fillId="2" borderId="30" xfId="0" applyNumberFormat="1" applyFont="1" applyFill="1" applyBorder="1" applyAlignment="1">
      <alignment horizontal="center" vertical="center" wrapText="1"/>
    </xf>
    <xf numFmtId="2" fontId="6" fillId="2" borderId="30" xfId="0" applyNumberFormat="1" applyFont="1" applyFill="1" applyBorder="1" applyAlignment="1">
      <alignment horizontal="center" vertical="center" wrapText="1"/>
    </xf>
    <xf numFmtId="2" fontId="4" fillId="28" borderId="30" xfId="0" applyNumberFormat="1" applyFont="1" applyFill="1" applyBorder="1" applyAlignment="1">
      <alignment horizontal="center" vertical="center" wrapText="1"/>
    </xf>
    <xf numFmtId="2" fontId="6" fillId="28" borderId="30" xfId="0" applyNumberFormat="1" applyFont="1" applyFill="1" applyBorder="1" applyAlignment="1">
      <alignment horizontal="center" vertical="center" wrapText="1"/>
    </xf>
    <xf numFmtId="165" fontId="6" fillId="15" borderId="21" xfId="0" applyNumberFormat="1" applyFont="1" applyFill="1" applyBorder="1" applyAlignment="1">
      <alignment horizontal="center" vertical="center" wrapText="1"/>
    </xf>
    <xf numFmtId="2" fontId="18" fillId="2" borderId="0" xfId="0" applyNumberFormat="1" applyFont="1" applyFill="1" applyAlignment="1">
      <alignment horizontal="center" vertical="center" wrapText="1"/>
    </xf>
    <xf numFmtId="165" fontId="19" fillId="28" borderId="28" xfId="0" applyNumberFormat="1" applyFont="1" applyFill="1" applyBorder="1" applyAlignment="1">
      <alignment horizontal="right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19" fillId="0" borderId="11" xfId="0" applyNumberFormat="1" applyFont="1" applyFill="1" applyBorder="1" applyAlignment="1">
      <alignment horizontal="center" vertical="center" wrapText="1"/>
    </xf>
    <xf numFmtId="0" fontId="22" fillId="22" borderId="15" xfId="0" applyFont="1" applyFill="1" applyBorder="1" applyAlignment="1">
      <alignment horizontal="right" vertical="center" wrapText="1"/>
    </xf>
    <xf numFmtId="0" fontId="22" fillId="23" borderId="16" xfId="0" applyFont="1" applyFill="1" applyBorder="1" applyAlignment="1">
      <alignment horizontal="left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center" vertical="center" wrapText="1"/>
    </xf>
    <xf numFmtId="0" fontId="4" fillId="9" borderId="29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20" fillId="0" borderId="32" xfId="0" applyNumberFormat="1" applyFont="1" applyFill="1" applyBorder="1" applyAlignment="1" applyProtection="1">
      <alignment horizontal="center" vertical="center" wrapText="1"/>
    </xf>
    <xf numFmtId="0" fontId="20" fillId="0" borderId="33" xfId="0" applyNumberFormat="1" applyFont="1" applyFill="1" applyBorder="1" applyAlignment="1" applyProtection="1">
      <alignment horizontal="center" vertical="center" wrapText="1"/>
    </xf>
    <xf numFmtId="2" fontId="20" fillId="0" borderId="32" xfId="0" applyNumberFormat="1" applyFont="1" applyFill="1" applyBorder="1" applyAlignment="1" applyProtection="1">
      <alignment horizontal="center" vertical="center" wrapText="1"/>
    </xf>
    <xf numFmtId="2" fontId="20" fillId="0" borderId="33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0" fontId="6" fillId="24" borderId="17" xfId="0" applyFont="1" applyFill="1" applyBorder="1" applyAlignment="1">
      <alignment horizontal="left" wrapText="1"/>
    </xf>
    <xf numFmtId="0" fontId="21" fillId="3" borderId="1" xfId="0" applyFont="1" applyFill="1" applyBorder="1" applyAlignment="1">
      <alignment horizontal="left" vertical="top" wrapText="1"/>
    </xf>
    <xf numFmtId="0" fontId="21" fillId="3" borderId="21" xfId="0" applyFont="1" applyFill="1" applyBorder="1" applyAlignment="1">
      <alignment horizontal="left" vertical="top" wrapText="1"/>
    </xf>
    <xf numFmtId="164" fontId="7" fillId="25" borderId="18" xfId="0" applyNumberFormat="1" applyFont="1" applyFill="1" applyBorder="1" applyAlignment="1">
      <alignment horizontal="left" wrapText="1"/>
    </xf>
    <xf numFmtId="164" fontId="8" fillId="26" borderId="19" xfId="0" applyNumberFormat="1" applyFont="1" applyFill="1" applyBorder="1" applyAlignment="1">
      <alignment horizontal="left" wrapText="1"/>
    </xf>
    <xf numFmtId="164" fontId="8" fillId="26" borderId="21" xfId="0" applyNumberFormat="1" applyFont="1" applyFill="1" applyBorder="1" applyAlignment="1">
      <alignment horizontal="left" wrapText="1"/>
    </xf>
    <xf numFmtId="164" fontId="9" fillId="27" borderId="20" xfId="0" applyNumberFormat="1" applyFont="1" applyFill="1" applyBorder="1" applyAlignment="1">
      <alignment horizontal="left" wrapText="1"/>
    </xf>
    <xf numFmtId="164" fontId="6" fillId="25" borderId="18" xfId="0" applyNumberFormat="1" applyFont="1" applyFill="1" applyBorder="1" applyAlignment="1">
      <alignment horizontal="left" wrapText="1"/>
    </xf>
    <xf numFmtId="0" fontId="14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21" xfId="0" applyFont="1" applyFill="1" applyBorder="1" applyAlignment="1">
      <alignment horizontal="left" vertical="center" wrapText="1"/>
    </xf>
    <xf numFmtId="0" fontId="10" fillId="7" borderId="5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9" borderId="31" xfId="0" applyFont="1" applyFill="1" applyBorder="1" applyAlignment="1">
      <alignment horizontal="center" vertical="center" wrapText="1"/>
    </xf>
    <xf numFmtId="0" fontId="4" fillId="9" borderId="30" xfId="0" applyFont="1" applyFill="1" applyBorder="1" applyAlignment="1">
      <alignment horizontal="center" vertical="center" wrapText="1"/>
    </xf>
    <xf numFmtId="0" fontId="10" fillId="27" borderId="28" xfId="0" applyFont="1" applyFill="1" applyBorder="1" applyAlignment="1">
      <alignment horizontal="center" vertical="center" wrapText="1"/>
    </xf>
    <xf numFmtId="165" fontId="6" fillId="15" borderId="35" xfId="0" applyNumberFormat="1" applyFont="1" applyFill="1" applyBorder="1" applyAlignment="1">
      <alignment horizontal="center" vertical="center" wrapText="1"/>
    </xf>
    <xf numFmtId="165" fontId="4" fillId="29" borderId="30" xfId="0" applyNumberFormat="1" applyFont="1" applyFill="1" applyBorder="1" applyAlignment="1">
      <alignment horizontal="right" vertical="center" wrapText="1"/>
    </xf>
    <xf numFmtId="165" fontId="24" fillId="29" borderId="13" xfId="1" applyNumberFormat="1" applyFont="1" applyFill="1" applyBorder="1" applyAlignment="1">
      <alignment horizontal="right" vertical="center" wrapText="1"/>
    </xf>
    <xf numFmtId="165" fontId="23" fillId="29" borderId="13" xfId="1" applyNumberFormat="1" applyFont="1" applyFill="1" applyBorder="1" applyAlignment="1">
      <alignment horizontal="right" vertical="center" wrapText="1"/>
    </xf>
    <xf numFmtId="165" fontId="23" fillId="29" borderId="1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9"/>
  <sheetViews>
    <sheetView tabSelected="1" view="pageBreakPreview" topLeftCell="A194" zoomScaleSheetLayoutView="100" workbookViewId="0">
      <selection activeCell="F204" sqref="F204"/>
    </sheetView>
  </sheetViews>
  <sheetFormatPr defaultRowHeight="11.5"/>
  <cols>
    <col min="1" max="1" width="52.33203125" customWidth="1"/>
    <col min="2" max="2" width="9.109375" style="46" customWidth="1"/>
    <col min="3" max="3" width="10.77734375" style="46" customWidth="1"/>
    <col min="4" max="4" width="14.33203125" style="46" customWidth="1"/>
    <col min="5" max="5" width="14.44140625" style="66" customWidth="1"/>
    <col min="6" max="6" width="15" style="46" customWidth="1"/>
    <col min="7" max="7" width="10" style="46" customWidth="1"/>
    <col min="8" max="8" width="13.77734375" style="46" customWidth="1"/>
    <col min="9" max="9" width="12.33203125" style="66" customWidth="1"/>
    <col min="10" max="10" width="11.6640625" style="46" customWidth="1"/>
    <col min="11" max="11" width="14.109375" style="46" customWidth="1"/>
    <col min="12" max="12" width="15.44140625" style="46" customWidth="1"/>
    <col min="13" max="13" width="15" style="46" customWidth="1"/>
    <col min="14" max="14" width="13.44140625" style="46" customWidth="1"/>
    <col min="15" max="15" width="11.77734375" style="23" customWidth="1"/>
  </cols>
  <sheetData>
    <row r="1" spans="1:15" ht="30.4" customHeight="1">
      <c r="A1" s="114" t="s">
        <v>443</v>
      </c>
      <c r="B1" s="115"/>
      <c r="C1" s="115"/>
      <c r="D1" s="115"/>
      <c r="E1" s="115"/>
      <c r="F1" s="115"/>
      <c r="G1" s="116"/>
      <c r="H1" s="115"/>
      <c r="I1" s="115"/>
      <c r="J1" s="115"/>
      <c r="K1" s="116"/>
      <c r="L1" s="115"/>
      <c r="M1" s="115"/>
      <c r="N1" s="115"/>
    </row>
    <row r="2" spans="1:15" ht="25.75" customHeight="1">
      <c r="A2" s="117" t="s">
        <v>444</v>
      </c>
      <c r="B2" s="118"/>
      <c r="C2" s="118"/>
      <c r="D2" s="118"/>
      <c r="E2" s="118"/>
      <c r="F2" s="118"/>
      <c r="G2" s="119"/>
      <c r="H2" s="118"/>
      <c r="I2" s="118"/>
      <c r="J2" s="118"/>
      <c r="K2" s="119"/>
      <c r="L2" s="118"/>
      <c r="M2" s="118"/>
      <c r="N2" s="118"/>
    </row>
    <row r="3" spans="1:15" ht="12.25" customHeight="1">
      <c r="A3" s="120"/>
      <c r="B3" s="120"/>
      <c r="C3" s="120"/>
      <c r="D3" s="120"/>
      <c r="E3" s="120"/>
      <c r="F3" s="120"/>
      <c r="G3" s="121"/>
      <c r="H3" s="120"/>
      <c r="I3" s="120"/>
      <c r="J3" s="120"/>
      <c r="K3" s="121"/>
      <c r="L3" s="120"/>
      <c r="M3" s="120"/>
      <c r="N3" s="120"/>
      <c r="O3" s="24" t="s">
        <v>445</v>
      </c>
    </row>
    <row r="4" spans="1:15" s="3" customFormat="1">
      <c r="A4" s="122" t="s">
        <v>1</v>
      </c>
      <c r="B4" s="92" t="s">
        <v>2</v>
      </c>
      <c r="C4" s="93"/>
      <c r="D4" s="100" t="s">
        <v>3</v>
      </c>
      <c r="E4" s="100"/>
      <c r="F4" s="100"/>
      <c r="G4" s="100"/>
      <c r="H4" s="100" t="s">
        <v>4</v>
      </c>
      <c r="I4" s="100"/>
      <c r="J4" s="100"/>
      <c r="K4" s="100"/>
      <c r="L4" s="100" t="s">
        <v>5</v>
      </c>
      <c r="M4" s="100"/>
      <c r="N4" s="100"/>
      <c r="O4" s="100"/>
    </row>
    <row r="5" spans="1:15" s="3" customFormat="1" ht="10">
      <c r="A5" s="122"/>
      <c r="B5" s="94"/>
      <c r="C5" s="95"/>
      <c r="D5" s="98" t="s">
        <v>6</v>
      </c>
      <c r="E5" s="123" t="s">
        <v>441</v>
      </c>
      <c r="F5" s="98" t="s">
        <v>442</v>
      </c>
      <c r="G5" s="101" t="s">
        <v>440</v>
      </c>
      <c r="H5" s="98" t="s">
        <v>6</v>
      </c>
      <c r="I5" s="123" t="s">
        <v>441</v>
      </c>
      <c r="J5" s="98" t="s">
        <v>442</v>
      </c>
      <c r="K5" s="101" t="s">
        <v>440</v>
      </c>
      <c r="L5" s="125" t="s">
        <v>6</v>
      </c>
      <c r="M5" s="98" t="s">
        <v>441</v>
      </c>
      <c r="N5" s="98" t="s">
        <v>442</v>
      </c>
      <c r="O5" s="103" t="s">
        <v>440</v>
      </c>
    </row>
    <row r="6" spans="1:15" s="3" customFormat="1" ht="69.75" customHeight="1">
      <c r="A6" s="122"/>
      <c r="B6" s="96"/>
      <c r="C6" s="97"/>
      <c r="D6" s="99"/>
      <c r="E6" s="124"/>
      <c r="F6" s="99"/>
      <c r="G6" s="102"/>
      <c r="H6" s="99"/>
      <c r="I6" s="124"/>
      <c r="J6" s="99"/>
      <c r="K6" s="102"/>
      <c r="L6" s="126"/>
      <c r="M6" s="99"/>
      <c r="N6" s="99"/>
      <c r="O6" s="104"/>
    </row>
    <row r="7" spans="1:15" s="3" customFormat="1">
      <c r="A7" s="8" t="s">
        <v>7</v>
      </c>
      <c r="B7" s="99">
        <v>2</v>
      </c>
      <c r="C7" s="99"/>
      <c r="D7" s="25">
        <v>3</v>
      </c>
      <c r="E7" s="60">
        <v>4</v>
      </c>
      <c r="F7" s="25">
        <v>5</v>
      </c>
      <c r="G7" s="26">
        <v>6</v>
      </c>
      <c r="H7" s="25">
        <v>7</v>
      </c>
      <c r="I7" s="60">
        <v>8</v>
      </c>
      <c r="J7" s="27">
        <v>9</v>
      </c>
      <c r="K7" s="28">
        <v>10</v>
      </c>
      <c r="L7" s="28">
        <v>11</v>
      </c>
      <c r="M7" s="28">
        <v>12</v>
      </c>
      <c r="N7" s="28">
        <v>13</v>
      </c>
      <c r="O7" s="59">
        <v>14</v>
      </c>
    </row>
    <row r="8" spans="1:15" s="3" customFormat="1">
      <c r="A8" s="4" t="s">
        <v>8</v>
      </c>
      <c r="B8" s="14" t="s">
        <v>0</v>
      </c>
      <c r="C8" s="29" t="s">
        <v>0</v>
      </c>
      <c r="D8" s="30" t="s">
        <v>0</v>
      </c>
      <c r="E8" s="61" t="s">
        <v>0</v>
      </c>
      <c r="F8" s="31" t="s">
        <v>0</v>
      </c>
      <c r="G8" s="32"/>
      <c r="H8" s="31" t="s">
        <v>0</v>
      </c>
      <c r="I8" s="61" t="s">
        <v>0</v>
      </c>
      <c r="J8" s="33" t="s">
        <v>0</v>
      </c>
      <c r="K8" s="34"/>
      <c r="L8" s="35" t="s">
        <v>0</v>
      </c>
      <c r="M8" s="35" t="s">
        <v>0</v>
      </c>
      <c r="N8" s="35" t="s">
        <v>0</v>
      </c>
      <c r="O8" s="20"/>
    </row>
    <row r="9" spans="1:15" s="3" customFormat="1" ht="21.75" customHeight="1">
      <c r="A9" s="4" t="s">
        <v>9</v>
      </c>
      <c r="B9" s="14" t="s">
        <v>0</v>
      </c>
      <c r="C9" s="69" t="s">
        <v>10</v>
      </c>
      <c r="D9" s="50">
        <v>126797700</v>
      </c>
      <c r="E9" s="71">
        <v>33022837</v>
      </c>
      <c r="F9" s="50">
        <v>34471510.329999998</v>
      </c>
      <c r="G9" s="51">
        <f>F9/E9%</f>
        <v>104.38688332562099</v>
      </c>
      <c r="H9" s="50">
        <v>55000</v>
      </c>
      <c r="I9" s="63">
        <f>I49</f>
        <v>13000</v>
      </c>
      <c r="J9" s="52">
        <v>13766.93</v>
      </c>
      <c r="K9" s="53">
        <f>J9/I9%</f>
        <v>105.89946153846154</v>
      </c>
      <c r="L9" s="53">
        <f>D9+H9</f>
        <v>126852700</v>
      </c>
      <c r="M9" s="42">
        <f>E9+I9</f>
        <v>33035837</v>
      </c>
      <c r="N9" s="42">
        <f>F9+J9</f>
        <v>34485277.259999998</v>
      </c>
      <c r="O9" s="80">
        <f>N9/M9%</f>
        <v>104.387478543377</v>
      </c>
    </row>
    <row r="10" spans="1:15" s="3" customFormat="1" ht="27" customHeight="1">
      <c r="A10" s="5" t="s">
        <v>11</v>
      </c>
      <c r="B10" s="14" t="s">
        <v>0</v>
      </c>
      <c r="C10" s="69" t="s">
        <v>12</v>
      </c>
      <c r="D10" s="50">
        <v>61861700</v>
      </c>
      <c r="E10" s="71">
        <v>16748420</v>
      </c>
      <c r="F10" s="50">
        <v>17358825.699999999</v>
      </c>
      <c r="G10" s="51">
        <f t="shared" ref="G10:G72" si="0">F10/E10%</f>
        <v>103.64455691939895</v>
      </c>
      <c r="H10" s="50">
        <v>0</v>
      </c>
      <c r="I10" s="63">
        <v>0</v>
      </c>
      <c r="J10" s="50">
        <v>0</v>
      </c>
      <c r="K10" s="50">
        <v>0</v>
      </c>
      <c r="L10" s="53">
        <f t="shared" ref="L10:L73" si="1">D10+H10</f>
        <v>61861700</v>
      </c>
      <c r="M10" s="42">
        <f t="shared" ref="M10:M73" si="2">E10+I10</f>
        <v>16748420</v>
      </c>
      <c r="N10" s="42">
        <f t="shared" ref="N10:N73" si="3">F10+J10</f>
        <v>17358825.699999999</v>
      </c>
      <c r="O10" s="80">
        <f t="shared" ref="O10:O72" si="4">N10/M10%</f>
        <v>103.64455691939895</v>
      </c>
    </row>
    <row r="11" spans="1:15" s="3" customFormat="1" ht="17.25" customHeight="1">
      <c r="A11" s="6" t="s">
        <v>13</v>
      </c>
      <c r="B11" s="21" t="s">
        <v>0</v>
      </c>
      <c r="C11" s="21" t="s">
        <v>14</v>
      </c>
      <c r="D11" s="72">
        <v>61860700</v>
      </c>
      <c r="E11" s="73">
        <v>16748170</v>
      </c>
      <c r="F11" s="72">
        <v>17358825.699999999</v>
      </c>
      <c r="G11" s="74">
        <f t="shared" si="0"/>
        <v>103.64610402211106</v>
      </c>
      <c r="H11" s="72">
        <v>0</v>
      </c>
      <c r="I11" s="75">
        <v>0</v>
      </c>
      <c r="J11" s="72">
        <v>0</v>
      </c>
      <c r="K11" s="72">
        <v>0</v>
      </c>
      <c r="L11" s="76">
        <f t="shared" si="1"/>
        <v>61860700</v>
      </c>
      <c r="M11" s="77">
        <f t="shared" si="2"/>
        <v>16748170</v>
      </c>
      <c r="N11" s="77">
        <f t="shared" si="3"/>
        <v>17358825.699999999</v>
      </c>
      <c r="O11" s="81">
        <f t="shared" si="4"/>
        <v>103.64610402211106</v>
      </c>
    </row>
    <row r="12" spans="1:15" s="3" customFormat="1" ht="36" customHeight="1">
      <c r="A12" s="7" t="s">
        <v>15</v>
      </c>
      <c r="B12" s="22" t="s">
        <v>0</v>
      </c>
      <c r="C12" s="22" t="s">
        <v>16</v>
      </c>
      <c r="D12" s="15">
        <v>56149700</v>
      </c>
      <c r="E12" s="70">
        <v>14968914</v>
      </c>
      <c r="F12" s="15">
        <v>14565516.57</v>
      </c>
      <c r="G12" s="16">
        <f t="shared" si="0"/>
        <v>97.30509888693328</v>
      </c>
      <c r="H12" s="15">
        <v>0</v>
      </c>
      <c r="I12" s="62">
        <v>0</v>
      </c>
      <c r="J12" s="15">
        <v>0</v>
      </c>
      <c r="K12" s="15">
        <v>0</v>
      </c>
      <c r="L12" s="18">
        <f t="shared" si="1"/>
        <v>56149700</v>
      </c>
      <c r="M12" s="19">
        <f t="shared" si="2"/>
        <v>14968914</v>
      </c>
      <c r="N12" s="19">
        <f t="shared" si="3"/>
        <v>14565516.57</v>
      </c>
      <c r="O12" s="82">
        <f t="shared" si="4"/>
        <v>97.30509888693328</v>
      </c>
    </row>
    <row r="13" spans="1:15" s="3" customFormat="1" ht="62.25" customHeight="1">
      <c r="A13" s="7" t="s">
        <v>17</v>
      </c>
      <c r="B13" s="22" t="s">
        <v>0</v>
      </c>
      <c r="C13" s="22" t="s">
        <v>18</v>
      </c>
      <c r="D13" s="15">
        <v>3100000</v>
      </c>
      <c r="E13" s="70">
        <v>775003</v>
      </c>
      <c r="F13" s="15">
        <v>686991.89</v>
      </c>
      <c r="G13" s="16">
        <f t="shared" si="0"/>
        <v>88.643771701528905</v>
      </c>
      <c r="H13" s="15">
        <v>0</v>
      </c>
      <c r="I13" s="62">
        <v>0</v>
      </c>
      <c r="J13" s="15">
        <v>0</v>
      </c>
      <c r="K13" s="15">
        <v>0</v>
      </c>
      <c r="L13" s="18">
        <f t="shared" si="1"/>
        <v>3100000</v>
      </c>
      <c r="M13" s="19">
        <f t="shared" si="2"/>
        <v>775003</v>
      </c>
      <c r="N13" s="19">
        <f t="shared" si="3"/>
        <v>686991.89</v>
      </c>
      <c r="O13" s="82">
        <f t="shared" si="4"/>
        <v>88.643771701528905</v>
      </c>
    </row>
    <row r="14" spans="1:15" s="3" customFormat="1" ht="39" customHeight="1">
      <c r="A14" s="7" t="s">
        <v>19</v>
      </c>
      <c r="B14" s="22" t="s">
        <v>0</v>
      </c>
      <c r="C14" s="22" t="s">
        <v>20</v>
      </c>
      <c r="D14" s="15">
        <v>2190000</v>
      </c>
      <c r="E14" s="70">
        <v>872000</v>
      </c>
      <c r="F14" s="15">
        <v>2024618.71</v>
      </c>
      <c r="G14" s="16">
        <f t="shared" si="0"/>
        <v>232.18104472477063</v>
      </c>
      <c r="H14" s="15">
        <v>0</v>
      </c>
      <c r="I14" s="62">
        <v>0</v>
      </c>
      <c r="J14" s="15">
        <v>0</v>
      </c>
      <c r="K14" s="15">
        <v>0</v>
      </c>
      <c r="L14" s="18">
        <f t="shared" si="1"/>
        <v>2190000</v>
      </c>
      <c r="M14" s="19">
        <f t="shared" si="2"/>
        <v>872000</v>
      </c>
      <c r="N14" s="19">
        <f t="shared" si="3"/>
        <v>2024618.71</v>
      </c>
      <c r="O14" s="82">
        <f t="shared" si="4"/>
        <v>232.18104472477063</v>
      </c>
    </row>
    <row r="15" spans="1:15" s="3" customFormat="1" ht="33" customHeight="1">
      <c r="A15" s="7" t="s">
        <v>21</v>
      </c>
      <c r="B15" s="22" t="s">
        <v>0</v>
      </c>
      <c r="C15" s="22" t="s">
        <v>22</v>
      </c>
      <c r="D15" s="15">
        <v>421000</v>
      </c>
      <c r="E15" s="70">
        <v>132253</v>
      </c>
      <c r="F15" s="15">
        <v>81698.53</v>
      </c>
      <c r="G15" s="16">
        <f t="shared" si="0"/>
        <v>61.774424776753648</v>
      </c>
      <c r="H15" s="15">
        <v>0</v>
      </c>
      <c r="I15" s="62">
        <v>0</v>
      </c>
      <c r="J15" s="15">
        <v>0</v>
      </c>
      <c r="K15" s="15">
        <v>0</v>
      </c>
      <c r="L15" s="18">
        <f t="shared" si="1"/>
        <v>421000</v>
      </c>
      <c r="M15" s="19">
        <f t="shared" si="2"/>
        <v>132253</v>
      </c>
      <c r="N15" s="19">
        <f t="shared" si="3"/>
        <v>81698.53</v>
      </c>
      <c r="O15" s="82">
        <f t="shared" si="4"/>
        <v>61.774424776753648</v>
      </c>
    </row>
    <row r="16" spans="1:15" s="3" customFormat="1" ht="18" customHeight="1">
      <c r="A16" s="6" t="s">
        <v>23</v>
      </c>
      <c r="B16" s="21" t="s">
        <v>0</v>
      </c>
      <c r="C16" s="21" t="s">
        <v>24</v>
      </c>
      <c r="D16" s="72">
        <v>1000</v>
      </c>
      <c r="E16" s="73">
        <v>250</v>
      </c>
      <c r="F16" s="72">
        <v>0</v>
      </c>
      <c r="G16" s="74">
        <f t="shared" si="0"/>
        <v>0</v>
      </c>
      <c r="H16" s="72">
        <v>0</v>
      </c>
      <c r="I16" s="75">
        <v>0</v>
      </c>
      <c r="J16" s="72">
        <v>0</v>
      </c>
      <c r="K16" s="72">
        <v>0</v>
      </c>
      <c r="L16" s="76">
        <f t="shared" si="1"/>
        <v>1000</v>
      </c>
      <c r="M16" s="77">
        <f t="shared" si="2"/>
        <v>250</v>
      </c>
      <c r="N16" s="77">
        <f t="shared" si="3"/>
        <v>0</v>
      </c>
      <c r="O16" s="79">
        <v>0</v>
      </c>
    </row>
    <row r="17" spans="1:15" s="3" customFormat="1" ht="34.5" customHeight="1">
      <c r="A17" s="7" t="s">
        <v>25</v>
      </c>
      <c r="B17" s="22" t="s">
        <v>0</v>
      </c>
      <c r="C17" s="22" t="s">
        <v>26</v>
      </c>
      <c r="D17" s="15">
        <v>1000</v>
      </c>
      <c r="E17" s="70">
        <v>250</v>
      </c>
      <c r="F17" s="15">
        <v>0</v>
      </c>
      <c r="G17" s="16">
        <f t="shared" si="0"/>
        <v>0</v>
      </c>
      <c r="H17" s="15">
        <v>0</v>
      </c>
      <c r="I17" s="62">
        <v>0</v>
      </c>
      <c r="J17" s="15">
        <v>0</v>
      </c>
      <c r="K17" s="15">
        <v>0</v>
      </c>
      <c r="L17" s="18">
        <f t="shared" si="1"/>
        <v>1000</v>
      </c>
      <c r="M17" s="19">
        <f t="shared" si="2"/>
        <v>250</v>
      </c>
      <c r="N17" s="19">
        <f t="shared" si="3"/>
        <v>0</v>
      </c>
      <c r="O17" s="58">
        <v>0</v>
      </c>
    </row>
    <row r="18" spans="1:15" s="3" customFormat="1" ht="25.5" customHeight="1">
      <c r="A18" s="5" t="s">
        <v>27</v>
      </c>
      <c r="B18" s="14" t="s">
        <v>0</v>
      </c>
      <c r="C18" s="69" t="s">
        <v>28</v>
      </c>
      <c r="D18" s="50">
        <v>27390500</v>
      </c>
      <c r="E18" s="71">
        <v>7413361</v>
      </c>
      <c r="F18" s="50">
        <v>5888185.4000000004</v>
      </c>
      <c r="G18" s="51">
        <f t="shared" si="0"/>
        <v>79.426664909478987</v>
      </c>
      <c r="H18" s="50">
        <v>0</v>
      </c>
      <c r="I18" s="63">
        <v>0</v>
      </c>
      <c r="J18" s="50">
        <v>0</v>
      </c>
      <c r="K18" s="50">
        <v>0</v>
      </c>
      <c r="L18" s="53">
        <f t="shared" si="1"/>
        <v>27390500</v>
      </c>
      <c r="M18" s="42">
        <f t="shared" si="2"/>
        <v>7413361</v>
      </c>
      <c r="N18" s="42">
        <f t="shared" si="3"/>
        <v>5888185.4000000004</v>
      </c>
      <c r="O18" s="80">
        <f t="shared" si="4"/>
        <v>79.426664909478987</v>
      </c>
    </row>
    <row r="19" spans="1:15" s="3" customFormat="1" ht="11.25" customHeight="1">
      <c r="A19" s="6" t="s">
        <v>29</v>
      </c>
      <c r="B19" s="21" t="s">
        <v>0</v>
      </c>
      <c r="C19" s="21" t="s">
        <v>30</v>
      </c>
      <c r="D19" s="72">
        <v>27385000</v>
      </c>
      <c r="E19" s="73">
        <v>7410661</v>
      </c>
      <c r="F19" s="72">
        <v>5860498.9699999997</v>
      </c>
      <c r="G19" s="74">
        <f t="shared" si="0"/>
        <v>79.082000512504891</v>
      </c>
      <c r="H19" s="72">
        <v>0</v>
      </c>
      <c r="I19" s="75">
        <v>0</v>
      </c>
      <c r="J19" s="72">
        <v>0</v>
      </c>
      <c r="K19" s="72">
        <v>0</v>
      </c>
      <c r="L19" s="76">
        <f t="shared" si="1"/>
        <v>27385000</v>
      </c>
      <c r="M19" s="77">
        <f t="shared" si="2"/>
        <v>7410661</v>
      </c>
      <c r="N19" s="77">
        <f t="shared" si="3"/>
        <v>5860498.9699999997</v>
      </c>
      <c r="O19" s="81">
        <f t="shared" si="4"/>
        <v>79.082000512504891</v>
      </c>
    </row>
    <row r="20" spans="1:15" s="3" customFormat="1" ht="47.25" customHeight="1">
      <c r="A20" s="7" t="s">
        <v>31</v>
      </c>
      <c r="B20" s="22" t="s">
        <v>0</v>
      </c>
      <c r="C20" s="22" t="s">
        <v>32</v>
      </c>
      <c r="D20" s="15">
        <v>8585000</v>
      </c>
      <c r="E20" s="70">
        <v>2146251</v>
      </c>
      <c r="F20" s="15">
        <v>1946693.27</v>
      </c>
      <c r="G20" s="16">
        <f t="shared" si="0"/>
        <v>90.70203205496469</v>
      </c>
      <c r="H20" s="15">
        <v>0</v>
      </c>
      <c r="I20" s="62">
        <v>0</v>
      </c>
      <c r="J20" s="15">
        <v>0</v>
      </c>
      <c r="K20" s="15">
        <v>0</v>
      </c>
      <c r="L20" s="18">
        <f t="shared" si="1"/>
        <v>8585000</v>
      </c>
      <c r="M20" s="19">
        <f t="shared" si="2"/>
        <v>2146251</v>
      </c>
      <c r="N20" s="19">
        <f t="shared" si="3"/>
        <v>1946693.27</v>
      </c>
      <c r="O20" s="82">
        <f t="shared" si="4"/>
        <v>90.70203205496469</v>
      </c>
    </row>
    <row r="21" spans="1:15" s="3" customFormat="1" ht="57.75" customHeight="1">
      <c r="A21" s="7" t="s">
        <v>33</v>
      </c>
      <c r="B21" s="22" t="s">
        <v>0</v>
      </c>
      <c r="C21" s="22" t="s">
        <v>34</v>
      </c>
      <c r="D21" s="15">
        <v>18800000</v>
      </c>
      <c r="E21" s="70">
        <v>5264410</v>
      </c>
      <c r="F21" s="15">
        <v>3913805.7</v>
      </c>
      <c r="G21" s="16">
        <f t="shared" si="0"/>
        <v>74.344621714494124</v>
      </c>
      <c r="H21" s="15">
        <v>0</v>
      </c>
      <c r="I21" s="62">
        <v>0</v>
      </c>
      <c r="J21" s="15">
        <v>0</v>
      </c>
      <c r="K21" s="15">
        <v>0</v>
      </c>
      <c r="L21" s="18">
        <f t="shared" si="1"/>
        <v>18800000</v>
      </c>
      <c r="M21" s="19">
        <f t="shared" si="2"/>
        <v>5264410</v>
      </c>
      <c r="N21" s="19">
        <f t="shared" si="3"/>
        <v>3913805.7</v>
      </c>
      <c r="O21" s="82">
        <f t="shared" si="4"/>
        <v>74.344621714494124</v>
      </c>
    </row>
    <row r="22" spans="1:15" s="3" customFormat="1" ht="31.5" customHeight="1">
      <c r="A22" s="6" t="s">
        <v>35</v>
      </c>
      <c r="B22" s="21" t="s">
        <v>0</v>
      </c>
      <c r="C22" s="21" t="s">
        <v>36</v>
      </c>
      <c r="D22" s="15">
        <v>5500</v>
      </c>
      <c r="E22" s="70">
        <v>2700</v>
      </c>
      <c r="F22" s="15">
        <v>27686.43</v>
      </c>
      <c r="G22" s="16">
        <f t="shared" si="0"/>
        <v>1025.4233333333334</v>
      </c>
      <c r="H22" s="15">
        <v>0</v>
      </c>
      <c r="I22" s="62">
        <v>0</v>
      </c>
      <c r="J22" s="15">
        <v>0</v>
      </c>
      <c r="K22" s="15">
        <v>0</v>
      </c>
      <c r="L22" s="18">
        <f t="shared" si="1"/>
        <v>5500</v>
      </c>
      <c r="M22" s="19">
        <f t="shared" si="2"/>
        <v>2700</v>
      </c>
      <c r="N22" s="19">
        <f t="shared" si="3"/>
        <v>27686.43</v>
      </c>
      <c r="O22" s="82">
        <f t="shared" si="4"/>
        <v>1025.4233333333334</v>
      </c>
    </row>
    <row r="23" spans="1:15" s="3" customFormat="1" ht="30.75" customHeight="1">
      <c r="A23" s="7" t="s">
        <v>38</v>
      </c>
      <c r="B23" s="22" t="s">
        <v>0</v>
      </c>
      <c r="C23" s="22" t="s">
        <v>39</v>
      </c>
      <c r="D23" s="15">
        <v>5500</v>
      </c>
      <c r="E23" s="70">
        <v>2700</v>
      </c>
      <c r="F23" s="15">
        <v>636.91999999999996</v>
      </c>
      <c r="G23" s="16">
        <f t="shared" si="0"/>
        <v>23.589629629629627</v>
      </c>
      <c r="H23" s="15">
        <v>0</v>
      </c>
      <c r="I23" s="62">
        <v>0</v>
      </c>
      <c r="J23" s="15">
        <v>0</v>
      </c>
      <c r="K23" s="15">
        <v>0</v>
      </c>
      <c r="L23" s="18">
        <f t="shared" si="1"/>
        <v>5500</v>
      </c>
      <c r="M23" s="19">
        <f t="shared" si="2"/>
        <v>2700</v>
      </c>
      <c r="N23" s="19">
        <f t="shared" si="3"/>
        <v>636.91999999999996</v>
      </c>
      <c r="O23" s="82">
        <f t="shared" si="4"/>
        <v>23.589629629629627</v>
      </c>
    </row>
    <row r="24" spans="1:15" s="3" customFormat="1" ht="29.25" customHeight="1">
      <c r="A24" s="7" t="s">
        <v>40</v>
      </c>
      <c r="B24" s="22" t="s">
        <v>0</v>
      </c>
      <c r="C24" s="22" t="s">
        <v>41</v>
      </c>
      <c r="D24" s="15">
        <v>0</v>
      </c>
      <c r="E24" s="70">
        <v>0</v>
      </c>
      <c r="F24" s="15">
        <v>27049.51</v>
      </c>
      <c r="G24" s="15">
        <v>0</v>
      </c>
      <c r="H24" s="15">
        <v>0</v>
      </c>
      <c r="I24" s="62">
        <v>0</v>
      </c>
      <c r="J24" s="15">
        <v>0</v>
      </c>
      <c r="K24" s="15">
        <v>0</v>
      </c>
      <c r="L24" s="18">
        <f t="shared" si="1"/>
        <v>0</v>
      </c>
      <c r="M24" s="19">
        <f t="shared" si="2"/>
        <v>0</v>
      </c>
      <c r="N24" s="19">
        <f t="shared" si="3"/>
        <v>27049.51</v>
      </c>
      <c r="O24" s="58">
        <v>0</v>
      </c>
    </row>
    <row r="25" spans="1:15" s="3" customFormat="1" ht="19.5" customHeight="1">
      <c r="A25" s="5" t="s">
        <v>42</v>
      </c>
      <c r="B25" s="14" t="s">
        <v>0</v>
      </c>
      <c r="C25" s="14" t="s">
        <v>43</v>
      </c>
      <c r="D25" s="50">
        <v>4930000</v>
      </c>
      <c r="E25" s="71">
        <v>1046000</v>
      </c>
      <c r="F25" s="50">
        <v>1839803.95</v>
      </c>
      <c r="G25" s="51">
        <f t="shared" si="0"/>
        <v>175.88947896749522</v>
      </c>
      <c r="H25" s="50">
        <v>0</v>
      </c>
      <c r="I25" s="63">
        <v>0</v>
      </c>
      <c r="J25" s="50">
        <v>0</v>
      </c>
      <c r="K25" s="50">
        <v>0</v>
      </c>
      <c r="L25" s="53">
        <f t="shared" si="1"/>
        <v>4930000</v>
      </c>
      <c r="M25" s="42">
        <f t="shared" si="2"/>
        <v>1046000</v>
      </c>
      <c r="N25" s="42">
        <f t="shared" si="3"/>
        <v>1839803.95</v>
      </c>
      <c r="O25" s="80">
        <f t="shared" si="4"/>
        <v>175.88947896749522</v>
      </c>
    </row>
    <row r="26" spans="1:15" s="3" customFormat="1" ht="27" customHeight="1">
      <c r="A26" s="6" t="s">
        <v>44</v>
      </c>
      <c r="B26" s="21" t="s">
        <v>0</v>
      </c>
      <c r="C26" s="21" t="s">
        <v>45</v>
      </c>
      <c r="D26" s="72">
        <v>830000</v>
      </c>
      <c r="E26" s="73">
        <v>166000</v>
      </c>
      <c r="F26" s="72">
        <v>346528.26</v>
      </c>
      <c r="G26" s="74">
        <f t="shared" si="0"/>
        <v>208.75196385542168</v>
      </c>
      <c r="H26" s="72">
        <v>0</v>
      </c>
      <c r="I26" s="75">
        <v>0</v>
      </c>
      <c r="J26" s="72">
        <v>0</v>
      </c>
      <c r="K26" s="72">
        <v>0</v>
      </c>
      <c r="L26" s="76">
        <f t="shared" si="1"/>
        <v>830000</v>
      </c>
      <c r="M26" s="77">
        <f t="shared" si="2"/>
        <v>166000</v>
      </c>
      <c r="N26" s="77">
        <f t="shared" si="3"/>
        <v>346528.26</v>
      </c>
      <c r="O26" s="81">
        <f t="shared" si="4"/>
        <v>208.75196385542168</v>
      </c>
    </row>
    <row r="27" spans="1:15" s="3" customFormat="1" ht="18" customHeight="1">
      <c r="A27" s="7" t="s">
        <v>46</v>
      </c>
      <c r="B27" s="22" t="s">
        <v>0</v>
      </c>
      <c r="C27" s="22" t="s">
        <v>47</v>
      </c>
      <c r="D27" s="15">
        <v>830000</v>
      </c>
      <c r="E27" s="70">
        <v>166000</v>
      </c>
      <c r="F27" s="15">
        <v>346528.26</v>
      </c>
      <c r="G27" s="16">
        <f t="shared" si="0"/>
        <v>208.75196385542168</v>
      </c>
      <c r="H27" s="15">
        <v>0</v>
      </c>
      <c r="I27" s="62">
        <v>0</v>
      </c>
      <c r="J27" s="15">
        <v>0</v>
      </c>
      <c r="K27" s="15">
        <v>0</v>
      </c>
      <c r="L27" s="18">
        <f t="shared" si="1"/>
        <v>830000</v>
      </c>
      <c r="M27" s="19">
        <f t="shared" si="2"/>
        <v>166000</v>
      </c>
      <c r="N27" s="19">
        <f t="shared" si="3"/>
        <v>346528.26</v>
      </c>
      <c r="O27" s="82">
        <f t="shared" si="4"/>
        <v>208.75196385542168</v>
      </c>
    </row>
    <row r="28" spans="1:15" s="3" customFormat="1" ht="39" customHeight="1">
      <c r="A28" s="6" t="s">
        <v>48</v>
      </c>
      <c r="B28" s="21" t="s">
        <v>0</v>
      </c>
      <c r="C28" s="21" t="s">
        <v>49</v>
      </c>
      <c r="D28" s="72">
        <v>2900000</v>
      </c>
      <c r="E28" s="73">
        <v>580000</v>
      </c>
      <c r="F28" s="72">
        <v>1167506.68</v>
      </c>
      <c r="G28" s="74">
        <f t="shared" si="0"/>
        <v>201.29425517241378</v>
      </c>
      <c r="H28" s="72">
        <v>0</v>
      </c>
      <c r="I28" s="75">
        <v>0</v>
      </c>
      <c r="J28" s="72">
        <v>0</v>
      </c>
      <c r="K28" s="72">
        <v>0</v>
      </c>
      <c r="L28" s="76">
        <f t="shared" si="1"/>
        <v>2900000</v>
      </c>
      <c r="M28" s="77">
        <f t="shared" si="2"/>
        <v>580000</v>
      </c>
      <c r="N28" s="77">
        <f t="shared" si="3"/>
        <v>1167506.68</v>
      </c>
      <c r="O28" s="81">
        <f t="shared" si="4"/>
        <v>201.29425517241378</v>
      </c>
    </row>
    <row r="29" spans="1:15" s="3" customFormat="1" ht="15.75" customHeight="1">
      <c r="A29" s="7" t="s">
        <v>46</v>
      </c>
      <c r="B29" s="22" t="s">
        <v>0</v>
      </c>
      <c r="C29" s="22" t="s">
        <v>50</v>
      </c>
      <c r="D29" s="15">
        <v>2900000</v>
      </c>
      <c r="E29" s="70">
        <v>580000</v>
      </c>
      <c r="F29" s="15">
        <v>1167506.68</v>
      </c>
      <c r="G29" s="16">
        <f t="shared" si="0"/>
        <v>201.29425517241378</v>
      </c>
      <c r="H29" s="15">
        <v>0</v>
      </c>
      <c r="I29" s="62">
        <v>0</v>
      </c>
      <c r="J29" s="15">
        <v>0</v>
      </c>
      <c r="K29" s="15">
        <v>0</v>
      </c>
      <c r="L29" s="18">
        <f t="shared" si="1"/>
        <v>2900000</v>
      </c>
      <c r="M29" s="19">
        <f t="shared" si="2"/>
        <v>580000</v>
      </c>
      <c r="N29" s="19">
        <f t="shared" si="3"/>
        <v>1167506.68</v>
      </c>
      <c r="O29" s="82">
        <f t="shared" si="4"/>
        <v>201.29425517241378</v>
      </c>
    </row>
    <row r="30" spans="1:15" s="3" customFormat="1" ht="33" customHeight="1">
      <c r="A30" s="6" t="s">
        <v>51</v>
      </c>
      <c r="B30" s="21" t="s">
        <v>0</v>
      </c>
      <c r="C30" s="21" t="s">
        <v>52</v>
      </c>
      <c r="D30" s="72">
        <v>1200000</v>
      </c>
      <c r="E30" s="73">
        <v>300000</v>
      </c>
      <c r="F30" s="72">
        <v>325769.01</v>
      </c>
      <c r="G30" s="74">
        <f t="shared" si="0"/>
        <v>108.58967</v>
      </c>
      <c r="H30" s="72">
        <v>0</v>
      </c>
      <c r="I30" s="75">
        <v>0</v>
      </c>
      <c r="J30" s="72">
        <v>0</v>
      </c>
      <c r="K30" s="72">
        <v>0</v>
      </c>
      <c r="L30" s="76">
        <f t="shared" si="1"/>
        <v>1200000</v>
      </c>
      <c r="M30" s="77">
        <f t="shared" si="2"/>
        <v>300000</v>
      </c>
      <c r="N30" s="77">
        <f t="shared" si="3"/>
        <v>325769.01</v>
      </c>
      <c r="O30" s="81">
        <f t="shared" si="4"/>
        <v>108.58967</v>
      </c>
    </row>
    <row r="31" spans="1:15" s="3" customFormat="1" ht="31.5" customHeight="1">
      <c r="A31" s="5" t="s">
        <v>53</v>
      </c>
      <c r="B31" s="14" t="s">
        <v>0</v>
      </c>
      <c r="C31" s="14" t="s">
        <v>54</v>
      </c>
      <c r="D31" s="50">
        <v>32615500</v>
      </c>
      <c r="E31" s="71">
        <v>7815056</v>
      </c>
      <c r="F31" s="50">
        <v>9384695.2799999993</v>
      </c>
      <c r="G31" s="51">
        <f t="shared" si="0"/>
        <v>120.08481167633347</v>
      </c>
      <c r="H31" s="50">
        <v>0</v>
      </c>
      <c r="I31" s="63">
        <v>0</v>
      </c>
      <c r="J31" s="50">
        <v>0</v>
      </c>
      <c r="K31" s="50">
        <v>0</v>
      </c>
      <c r="L31" s="53">
        <f t="shared" si="1"/>
        <v>32615500</v>
      </c>
      <c r="M31" s="42">
        <f t="shared" si="2"/>
        <v>7815056</v>
      </c>
      <c r="N31" s="42">
        <f t="shared" si="3"/>
        <v>9384695.2799999993</v>
      </c>
      <c r="O31" s="80">
        <f t="shared" si="4"/>
        <v>120.08481167633347</v>
      </c>
    </row>
    <row r="32" spans="1:15" s="3" customFormat="1" ht="20.25" customHeight="1">
      <c r="A32" s="6" t="s">
        <v>55</v>
      </c>
      <c r="B32" s="21" t="s">
        <v>0</v>
      </c>
      <c r="C32" s="21" t="s">
        <v>56</v>
      </c>
      <c r="D32" s="72">
        <v>12912600</v>
      </c>
      <c r="E32" s="73">
        <v>3255325</v>
      </c>
      <c r="F32" s="72">
        <v>4754459.66</v>
      </c>
      <c r="G32" s="74">
        <f t="shared" si="0"/>
        <v>146.05176625989725</v>
      </c>
      <c r="H32" s="72">
        <v>0</v>
      </c>
      <c r="I32" s="75">
        <v>0</v>
      </c>
      <c r="J32" s="72">
        <v>0</v>
      </c>
      <c r="K32" s="72">
        <v>0</v>
      </c>
      <c r="L32" s="76">
        <f t="shared" si="1"/>
        <v>12912600</v>
      </c>
      <c r="M32" s="77">
        <f t="shared" si="2"/>
        <v>3255325</v>
      </c>
      <c r="N32" s="77">
        <f t="shared" si="3"/>
        <v>4754459.66</v>
      </c>
      <c r="O32" s="81">
        <f t="shared" si="4"/>
        <v>146.05176625989725</v>
      </c>
    </row>
    <row r="33" spans="1:15" s="3" customFormat="1" ht="42.75" customHeight="1">
      <c r="A33" s="7" t="s">
        <v>57</v>
      </c>
      <c r="B33" s="22" t="s">
        <v>0</v>
      </c>
      <c r="C33" s="22" t="s">
        <v>58</v>
      </c>
      <c r="D33" s="15">
        <v>22600</v>
      </c>
      <c r="E33" s="70">
        <v>8852</v>
      </c>
      <c r="F33" s="15">
        <v>8040.16</v>
      </c>
      <c r="G33" s="16">
        <f t="shared" si="0"/>
        <v>90.82873926796205</v>
      </c>
      <c r="H33" s="15">
        <v>0</v>
      </c>
      <c r="I33" s="62">
        <v>0</v>
      </c>
      <c r="J33" s="15">
        <v>0</v>
      </c>
      <c r="K33" s="15">
        <v>0</v>
      </c>
      <c r="L33" s="18">
        <f t="shared" si="1"/>
        <v>22600</v>
      </c>
      <c r="M33" s="19">
        <f t="shared" si="2"/>
        <v>8852</v>
      </c>
      <c r="N33" s="19">
        <f t="shared" si="3"/>
        <v>8040.16</v>
      </c>
      <c r="O33" s="82">
        <f t="shared" si="4"/>
        <v>90.82873926796205</v>
      </c>
    </row>
    <row r="34" spans="1:15" s="3" customFormat="1" ht="34.5" customHeight="1">
      <c r="A34" s="7" t="s">
        <v>59</v>
      </c>
      <c r="B34" s="22" t="s">
        <v>0</v>
      </c>
      <c r="C34" s="22" t="s">
        <v>60</v>
      </c>
      <c r="D34" s="15">
        <v>160000</v>
      </c>
      <c r="E34" s="70">
        <v>40002</v>
      </c>
      <c r="F34" s="15">
        <v>2532.3200000000002</v>
      </c>
      <c r="G34" s="16">
        <f t="shared" si="0"/>
        <v>6.3304834758262096</v>
      </c>
      <c r="H34" s="15">
        <v>0</v>
      </c>
      <c r="I34" s="62">
        <v>0</v>
      </c>
      <c r="J34" s="15">
        <v>0</v>
      </c>
      <c r="K34" s="15">
        <v>0</v>
      </c>
      <c r="L34" s="18">
        <f t="shared" si="1"/>
        <v>160000</v>
      </c>
      <c r="M34" s="19">
        <f t="shared" si="2"/>
        <v>40002</v>
      </c>
      <c r="N34" s="19">
        <f t="shared" si="3"/>
        <v>2532.3200000000002</v>
      </c>
      <c r="O34" s="82">
        <f t="shared" si="4"/>
        <v>6.3304834758262096</v>
      </c>
    </row>
    <row r="35" spans="1:15" s="3" customFormat="1" ht="36.75" customHeight="1">
      <c r="A35" s="7" t="s">
        <v>61</v>
      </c>
      <c r="B35" s="22" t="s">
        <v>0</v>
      </c>
      <c r="C35" s="22" t="s">
        <v>62</v>
      </c>
      <c r="D35" s="15">
        <v>300000</v>
      </c>
      <c r="E35" s="70">
        <v>75000</v>
      </c>
      <c r="F35" s="15">
        <v>0</v>
      </c>
      <c r="G35" s="16">
        <f t="shared" si="0"/>
        <v>0</v>
      </c>
      <c r="H35" s="15">
        <v>0</v>
      </c>
      <c r="I35" s="62">
        <v>0</v>
      </c>
      <c r="J35" s="15">
        <v>0</v>
      </c>
      <c r="K35" s="15">
        <v>0</v>
      </c>
      <c r="L35" s="18">
        <f t="shared" si="1"/>
        <v>300000</v>
      </c>
      <c r="M35" s="19">
        <f t="shared" si="2"/>
        <v>75000</v>
      </c>
      <c r="N35" s="19">
        <f t="shared" si="3"/>
        <v>0</v>
      </c>
      <c r="O35" s="58">
        <v>0</v>
      </c>
    </row>
    <row r="36" spans="1:15" s="3" customFormat="1" ht="42.75" customHeight="1">
      <c r="A36" s="7" t="s">
        <v>63</v>
      </c>
      <c r="B36" s="22" t="s">
        <v>0</v>
      </c>
      <c r="C36" s="22" t="s">
        <v>64</v>
      </c>
      <c r="D36" s="15">
        <v>800000</v>
      </c>
      <c r="E36" s="70">
        <v>223901</v>
      </c>
      <c r="F36" s="15">
        <v>213030.11</v>
      </c>
      <c r="G36" s="16">
        <f t="shared" si="0"/>
        <v>95.14477827254008</v>
      </c>
      <c r="H36" s="15">
        <v>0</v>
      </c>
      <c r="I36" s="62">
        <v>0</v>
      </c>
      <c r="J36" s="15">
        <v>0</v>
      </c>
      <c r="K36" s="15">
        <v>0</v>
      </c>
      <c r="L36" s="18">
        <f t="shared" si="1"/>
        <v>800000</v>
      </c>
      <c r="M36" s="19">
        <f t="shared" si="2"/>
        <v>223901</v>
      </c>
      <c r="N36" s="19">
        <f t="shared" si="3"/>
        <v>213030.11</v>
      </c>
      <c r="O36" s="82">
        <f t="shared" si="4"/>
        <v>95.14477827254008</v>
      </c>
    </row>
    <row r="37" spans="1:15" s="3" customFormat="1" ht="18" customHeight="1">
      <c r="A37" s="7" t="s">
        <v>65</v>
      </c>
      <c r="B37" s="22" t="s">
        <v>0</v>
      </c>
      <c r="C37" s="22" t="s">
        <v>66</v>
      </c>
      <c r="D37" s="15">
        <v>5500000</v>
      </c>
      <c r="E37" s="70">
        <v>1375050</v>
      </c>
      <c r="F37" s="15">
        <v>2673330.1800000002</v>
      </c>
      <c r="G37" s="16">
        <f t="shared" si="0"/>
        <v>194.41694338387697</v>
      </c>
      <c r="H37" s="15">
        <v>0</v>
      </c>
      <c r="I37" s="62">
        <v>0</v>
      </c>
      <c r="J37" s="15">
        <v>0</v>
      </c>
      <c r="K37" s="15">
        <v>0</v>
      </c>
      <c r="L37" s="18">
        <f t="shared" si="1"/>
        <v>5500000</v>
      </c>
      <c r="M37" s="19">
        <f t="shared" si="2"/>
        <v>1375050</v>
      </c>
      <c r="N37" s="19">
        <f t="shared" si="3"/>
        <v>2673330.1800000002</v>
      </c>
      <c r="O37" s="82">
        <f t="shared" si="4"/>
        <v>194.41694338387697</v>
      </c>
    </row>
    <row r="38" spans="1:15" s="3" customFormat="1" ht="20.25" customHeight="1">
      <c r="A38" s="7" t="s">
        <v>67</v>
      </c>
      <c r="B38" s="22" t="s">
        <v>0</v>
      </c>
      <c r="C38" s="22" t="s">
        <v>68</v>
      </c>
      <c r="D38" s="15">
        <v>5200000</v>
      </c>
      <c r="E38" s="70">
        <v>1300050</v>
      </c>
      <c r="F38" s="15">
        <v>1593404.76</v>
      </c>
      <c r="G38" s="16">
        <f t="shared" si="0"/>
        <v>122.56488288911964</v>
      </c>
      <c r="H38" s="15">
        <v>0</v>
      </c>
      <c r="I38" s="62">
        <v>0</v>
      </c>
      <c r="J38" s="15">
        <v>0</v>
      </c>
      <c r="K38" s="15">
        <v>0</v>
      </c>
      <c r="L38" s="18">
        <f t="shared" si="1"/>
        <v>5200000</v>
      </c>
      <c r="M38" s="19">
        <f t="shared" si="2"/>
        <v>1300050</v>
      </c>
      <c r="N38" s="19">
        <f t="shared" si="3"/>
        <v>1593404.76</v>
      </c>
      <c r="O38" s="82">
        <f t="shared" si="4"/>
        <v>122.56488288911964</v>
      </c>
    </row>
    <row r="39" spans="1:15" s="3" customFormat="1" ht="18" customHeight="1">
      <c r="A39" s="7" t="s">
        <v>69</v>
      </c>
      <c r="B39" s="22" t="s">
        <v>0</v>
      </c>
      <c r="C39" s="22" t="s">
        <v>70</v>
      </c>
      <c r="D39" s="15">
        <v>5000</v>
      </c>
      <c r="E39" s="70">
        <v>1230</v>
      </c>
      <c r="F39" s="15">
        <v>1615.71</v>
      </c>
      <c r="G39" s="16">
        <f t="shared" si="0"/>
        <v>131.35853658536584</v>
      </c>
      <c r="H39" s="15">
        <v>0</v>
      </c>
      <c r="I39" s="62">
        <v>0</v>
      </c>
      <c r="J39" s="15">
        <v>0</v>
      </c>
      <c r="K39" s="15">
        <v>0</v>
      </c>
      <c r="L39" s="18">
        <f t="shared" si="1"/>
        <v>5000</v>
      </c>
      <c r="M39" s="19">
        <f t="shared" si="2"/>
        <v>1230</v>
      </c>
      <c r="N39" s="19">
        <f t="shared" si="3"/>
        <v>1615.71</v>
      </c>
      <c r="O39" s="82">
        <f t="shared" si="4"/>
        <v>131.35853658536584</v>
      </c>
    </row>
    <row r="40" spans="1:15" s="3" customFormat="1" ht="15.75" customHeight="1">
      <c r="A40" s="7" t="s">
        <v>71</v>
      </c>
      <c r="B40" s="22" t="s">
        <v>0</v>
      </c>
      <c r="C40" s="22" t="s">
        <v>72</v>
      </c>
      <c r="D40" s="15">
        <v>925000</v>
      </c>
      <c r="E40" s="70">
        <v>231240</v>
      </c>
      <c r="F40" s="15">
        <v>252046.42</v>
      </c>
      <c r="G40" s="16">
        <f t="shared" si="0"/>
        <v>108.99775990313094</v>
      </c>
      <c r="H40" s="15">
        <v>0</v>
      </c>
      <c r="I40" s="62">
        <v>0</v>
      </c>
      <c r="J40" s="15">
        <v>0</v>
      </c>
      <c r="K40" s="15">
        <v>0</v>
      </c>
      <c r="L40" s="18">
        <f t="shared" si="1"/>
        <v>925000</v>
      </c>
      <c r="M40" s="19">
        <f t="shared" si="2"/>
        <v>231240</v>
      </c>
      <c r="N40" s="19">
        <f t="shared" si="3"/>
        <v>252046.42</v>
      </c>
      <c r="O40" s="82">
        <f t="shared" si="4"/>
        <v>108.99775990313094</v>
      </c>
    </row>
    <row r="41" spans="1:15" s="3" customFormat="1" ht="21" customHeight="1">
      <c r="A41" s="7" t="s">
        <v>73</v>
      </c>
      <c r="B41" s="22" t="s">
        <v>0</v>
      </c>
      <c r="C41" s="22" t="s">
        <v>74</v>
      </c>
      <c r="D41" s="15">
        <v>0</v>
      </c>
      <c r="E41" s="70">
        <v>0</v>
      </c>
      <c r="F41" s="15">
        <v>10460</v>
      </c>
      <c r="G41" s="15">
        <v>0</v>
      </c>
      <c r="H41" s="15">
        <v>0</v>
      </c>
      <c r="I41" s="62">
        <v>0</v>
      </c>
      <c r="J41" s="15">
        <v>0</v>
      </c>
      <c r="K41" s="15">
        <v>0</v>
      </c>
      <c r="L41" s="18">
        <f t="shared" si="1"/>
        <v>0</v>
      </c>
      <c r="M41" s="19">
        <f t="shared" si="2"/>
        <v>0</v>
      </c>
      <c r="N41" s="19">
        <f t="shared" si="3"/>
        <v>10460</v>
      </c>
      <c r="O41" s="58">
        <v>0</v>
      </c>
    </row>
    <row r="42" spans="1:15" s="3" customFormat="1" ht="18" customHeight="1">
      <c r="A42" s="6" t="s">
        <v>75</v>
      </c>
      <c r="B42" s="21" t="s">
        <v>0</v>
      </c>
      <c r="C42" s="21" t="s">
        <v>76</v>
      </c>
      <c r="D42" s="72">
        <v>2900</v>
      </c>
      <c r="E42" s="73">
        <v>800</v>
      </c>
      <c r="F42" s="72">
        <v>583.61</v>
      </c>
      <c r="G42" s="74">
        <f t="shared" si="0"/>
        <v>72.951250000000002</v>
      </c>
      <c r="H42" s="72">
        <v>0</v>
      </c>
      <c r="I42" s="75">
        <v>0</v>
      </c>
      <c r="J42" s="72">
        <v>0</v>
      </c>
      <c r="K42" s="72">
        <v>0</v>
      </c>
      <c r="L42" s="76">
        <f t="shared" si="1"/>
        <v>2900</v>
      </c>
      <c r="M42" s="77">
        <f t="shared" si="2"/>
        <v>800</v>
      </c>
      <c r="N42" s="77">
        <f t="shared" si="3"/>
        <v>583.61</v>
      </c>
      <c r="O42" s="81">
        <f t="shared" si="4"/>
        <v>72.951250000000002</v>
      </c>
    </row>
    <row r="43" spans="1:15" s="3" customFormat="1" ht="22.5" customHeight="1">
      <c r="A43" s="7" t="s">
        <v>77</v>
      </c>
      <c r="B43" s="22" t="s">
        <v>0</v>
      </c>
      <c r="C43" s="22" t="s">
        <v>78</v>
      </c>
      <c r="D43" s="15">
        <v>800</v>
      </c>
      <c r="E43" s="70">
        <v>250</v>
      </c>
      <c r="F43" s="15">
        <v>165</v>
      </c>
      <c r="G43" s="16">
        <f t="shared" si="0"/>
        <v>66</v>
      </c>
      <c r="H43" s="15">
        <v>0</v>
      </c>
      <c r="I43" s="62">
        <v>0</v>
      </c>
      <c r="J43" s="15">
        <v>0</v>
      </c>
      <c r="K43" s="15">
        <v>0</v>
      </c>
      <c r="L43" s="18">
        <f t="shared" si="1"/>
        <v>800</v>
      </c>
      <c r="M43" s="19">
        <f t="shared" si="2"/>
        <v>250</v>
      </c>
      <c r="N43" s="19">
        <f t="shared" si="3"/>
        <v>165</v>
      </c>
      <c r="O43" s="82">
        <f t="shared" si="4"/>
        <v>66</v>
      </c>
    </row>
    <row r="44" spans="1:15" s="3" customFormat="1" ht="18" customHeight="1">
      <c r="A44" s="7" t="s">
        <v>79</v>
      </c>
      <c r="B44" s="22" t="s">
        <v>0</v>
      </c>
      <c r="C44" s="22" t="s">
        <v>80</v>
      </c>
      <c r="D44" s="15">
        <v>2100</v>
      </c>
      <c r="E44" s="70">
        <v>550</v>
      </c>
      <c r="F44" s="15">
        <v>418.61</v>
      </c>
      <c r="G44" s="16">
        <f t="shared" si="0"/>
        <v>76.11090909090909</v>
      </c>
      <c r="H44" s="15">
        <v>0</v>
      </c>
      <c r="I44" s="62">
        <v>0</v>
      </c>
      <c r="J44" s="15">
        <v>0</v>
      </c>
      <c r="K44" s="15">
        <v>0</v>
      </c>
      <c r="L44" s="18">
        <f t="shared" si="1"/>
        <v>2100</v>
      </c>
      <c r="M44" s="19">
        <f t="shared" si="2"/>
        <v>550</v>
      </c>
      <c r="N44" s="19">
        <f t="shared" si="3"/>
        <v>418.61</v>
      </c>
      <c r="O44" s="82">
        <f t="shared" si="4"/>
        <v>76.11090909090909</v>
      </c>
    </row>
    <row r="45" spans="1:15" s="3" customFormat="1" ht="12">
      <c r="A45" s="6" t="s">
        <v>81</v>
      </c>
      <c r="B45" s="21" t="s">
        <v>0</v>
      </c>
      <c r="C45" s="21" t="s">
        <v>82</v>
      </c>
      <c r="D45" s="72">
        <v>19700000</v>
      </c>
      <c r="E45" s="73">
        <v>4558931</v>
      </c>
      <c r="F45" s="72">
        <v>4629652.01</v>
      </c>
      <c r="G45" s="74">
        <f t="shared" si="0"/>
        <v>101.55126300441924</v>
      </c>
      <c r="H45" s="72">
        <v>0</v>
      </c>
      <c r="I45" s="75">
        <v>0</v>
      </c>
      <c r="J45" s="72">
        <v>0</v>
      </c>
      <c r="K45" s="72">
        <v>0</v>
      </c>
      <c r="L45" s="76">
        <f t="shared" si="1"/>
        <v>19700000</v>
      </c>
      <c r="M45" s="77">
        <f t="shared" si="2"/>
        <v>4558931</v>
      </c>
      <c r="N45" s="77">
        <f t="shared" si="3"/>
        <v>4629652.01</v>
      </c>
      <c r="O45" s="81">
        <f t="shared" si="4"/>
        <v>101.55126300441924</v>
      </c>
    </row>
    <row r="46" spans="1:15" s="3" customFormat="1" ht="19.5" customHeight="1">
      <c r="A46" s="7" t="s">
        <v>83</v>
      </c>
      <c r="B46" s="22" t="s">
        <v>0</v>
      </c>
      <c r="C46" s="22" t="s">
        <v>84</v>
      </c>
      <c r="D46" s="15">
        <v>3000000</v>
      </c>
      <c r="E46" s="70">
        <v>750000</v>
      </c>
      <c r="F46" s="15">
        <v>449675.27</v>
      </c>
      <c r="G46" s="16">
        <f t="shared" si="0"/>
        <v>59.956702666666672</v>
      </c>
      <c r="H46" s="15">
        <v>0</v>
      </c>
      <c r="I46" s="62">
        <v>0</v>
      </c>
      <c r="J46" s="15">
        <v>0</v>
      </c>
      <c r="K46" s="15">
        <v>0</v>
      </c>
      <c r="L46" s="18">
        <f t="shared" si="1"/>
        <v>3000000</v>
      </c>
      <c r="M46" s="19">
        <f t="shared" si="2"/>
        <v>750000</v>
      </c>
      <c r="N46" s="19">
        <f t="shared" si="3"/>
        <v>449675.27</v>
      </c>
      <c r="O46" s="82">
        <f t="shared" si="4"/>
        <v>59.956702666666672</v>
      </c>
    </row>
    <row r="47" spans="1:15" s="3" customFormat="1" ht="15" customHeight="1">
      <c r="A47" s="7" t="s">
        <v>85</v>
      </c>
      <c r="B47" s="22" t="s">
        <v>0</v>
      </c>
      <c r="C47" s="22" t="s">
        <v>86</v>
      </c>
      <c r="D47" s="15">
        <v>16000000</v>
      </c>
      <c r="E47" s="70">
        <v>3605193</v>
      </c>
      <c r="F47" s="15">
        <v>3975422.36</v>
      </c>
      <c r="G47" s="16">
        <f t="shared" si="0"/>
        <v>110.2693353726139</v>
      </c>
      <c r="H47" s="15">
        <v>0</v>
      </c>
      <c r="I47" s="62">
        <v>0</v>
      </c>
      <c r="J47" s="15">
        <v>0</v>
      </c>
      <c r="K47" s="15">
        <v>0</v>
      </c>
      <c r="L47" s="18">
        <f t="shared" si="1"/>
        <v>16000000</v>
      </c>
      <c r="M47" s="19">
        <f t="shared" si="2"/>
        <v>3605193</v>
      </c>
      <c r="N47" s="19">
        <f t="shared" si="3"/>
        <v>3975422.36</v>
      </c>
      <c r="O47" s="82">
        <f t="shared" si="4"/>
        <v>110.2693353726139</v>
      </c>
    </row>
    <row r="48" spans="1:15" s="3" customFormat="1" ht="58.5" customHeight="1">
      <c r="A48" s="7" t="s">
        <v>87</v>
      </c>
      <c r="B48" s="22" t="s">
        <v>0</v>
      </c>
      <c r="C48" s="22" t="s">
        <v>88</v>
      </c>
      <c r="D48" s="15">
        <v>700000</v>
      </c>
      <c r="E48" s="70">
        <v>203738</v>
      </c>
      <c r="F48" s="15">
        <v>204554.38</v>
      </c>
      <c r="G48" s="16">
        <f t="shared" si="0"/>
        <v>100.40070090017571</v>
      </c>
      <c r="H48" s="15">
        <v>0</v>
      </c>
      <c r="I48" s="62">
        <v>0</v>
      </c>
      <c r="J48" s="15">
        <v>0</v>
      </c>
      <c r="K48" s="15">
        <v>0</v>
      </c>
      <c r="L48" s="18">
        <f t="shared" si="1"/>
        <v>700000</v>
      </c>
      <c r="M48" s="19">
        <f t="shared" si="2"/>
        <v>203738</v>
      </c>
      <c r="N48" s="19">
        <f t="shared" si="3"/>
        <v>204554.38</v>
      </c>
      <c r="O48" s="82">
        <f t="shared" si="4"/>
        <v>100.40070090017571</v>
      </c>
    </row>
    <row r="49" spans="1:15" s="3" customFormat="1">
      <c r="A49" s="5" t="s">
        <v>89</v>
      </c>
      <c r="B49" s="14" t="s">
        <v>0</v>
      </c>
      <c r="C49" s="14" t="s">
        <v>90</v>
      </c>
      <c r="D49" s="50">
        <v>0</v>
      </c>
      <c r="E49" s="63">
        <v>0</v>
      </c>
      <c r="F49" s="50">
        <v>0</v>
      </c>
      <c r="G49" s="50">
        <v>0</v>
      </c>
      <c r="H49" s="50">
        <v>55000</v>
      </c>
      <c r="I49" s="71">
        <v>13000</v>
      </c>
      <c r="J49" s="52">
        <v>13766.93</v>
      </c>
      <c r="K49" s="53">
        <f t="shared" ref="K49:K54" si="5">J49/I49%</f>
        <v>105.89946153846154</v>
      </c>
      <c r="L49" s="53">
        <f t="shared" si="1"/>
        <v>55000</v>
      </c>
      <c r="M49" s="42">
        <f t="shared" si="2"/>
        <v>13000</v>
      </c>
      <c r="N49" s="42">
        <f t="shared" si="3"/>
        <v>13766.93</v>
      </c>
      <c r="O49" s="80">
        <f t="shared" si="4"/>
        <v>105.89946153846154</v>
      </c>
    </row>
    <row r="50" spans="1:15" s="3" customFormat="1" ht="17.25" customHeight="1">
      <c r="A50" s="6" t="s">
        <v>91</v>
      </c>
      <c r="B50" s="21" t="s">
        <v>0</v>
      </c>
      <c r="C50" s="21" t="s">
        <v>92</v>
      </c>
      <c r="D50" s="72">
        <v>0</v>
      </c>
      <c r="E50" s="75">
        <v>0</v>
      </c>
      <c r="F50" s="72">
        <v>0</v>
      </c>
      <c r="G50" s="72">
        <v>0</v>
      </c>
      <c r="H50" s="72">
        <v>55000</v>
      </c>
      <c r="I50" s="73">
        <v>13000</v>
      </c>
      <c r="J50" s="87">
        <v>13766.93</v>
      </c>
      <c r="K50" s="76">
        <f t="shared" si="5"/>
        <v>105.89946153846154</v>
      </c>
      <c r="L50" s="76">
        <f t="shared" si="1"/>
        <v>55000</v>
      </c>
      <c r="M50" s="77">
        <f t="shared" si="2"/>
        <v>13000</v>
      </c>
      <c r="N50" s="77">
        <f t="shared" si="3"/>
        <v>13766.93</v>
      </c>
      <c r="O50" s="81">
        <f t="shared" si="4"/>
        <v>105.89946153846154</v>
      </c>
    </row>
    <row r="51" spans="1:15" s="3" customFormat="1" ht="51.75" customHeight="1">
      <c r="A51" s="7" t="s">
        <v>93</v>
      </c>
      <c r="B51" s="22" t="s">
        <v>0</v>
      </c>
      <c r="C51" s="22" t="s">
        <v>94</v>
      </c>
      <c r="D51" s="15">
        <v>0</v>
      </c>
      <c r="E51" s="62">
        <v>0</v>
      </c>
      <c r="F51" s="15">
        <v>0</v>
      </c>
      <c r="G51" s="15">
        <v>0</v>
      </c>
      <c r="H51" s="15">
        <v>22000</v>
      </c>
      <c r="I51" s="70">
        <v>5000</v>
      </c>
      <c r="J51" s="17">
        <v>5857.7</v>
      </c>
      <c r="K51" s="18">
        <f t="shared" si="5"/>
        <v>117.154</v>
      </c>
      <c r="L51" s="18">
        <f t="shared" si="1"/>
        <v>22000</v>
      </c>
      <c r="M51" s="19">
        <f t="shared" si="2"/>
        <v>5000</v>
      </c>
      <c r="N51" s="19">
        <f t="shared" si="3"/>
        <v>5857.7</v>
      </c>
      <c r="O51" s="82">
        <f t="shared" si="4"/>
        <v>117.154</v>
      </c>
    </row>
    <row r="52" spans="1:15" s="3" customFormat="1" ht="31.5" customHeight="1">
      <c r="A52" s="7" t="s">
        <v>95</v>
      </c>
      <c r="B52" s="22" t="s">
        <v>0</v>
      </c>
      <c r="C52" s="22" t="s">
        <v>96</v>
      </c>
      <c r="D52" s="15">
        <v>0</v>
      </c>
      <c r="E52" s="62">
        <v>0</v>
      </c>
      <c r="F52" s="15">
        <v>0</v>
      </c>
      <c r="G52" s="15">
        <v>0</v>
      </c>
      <c r="H52" s="15">
        <v>1000</v>
      </c>
      <c r="I52" s="70">
        <v>0</v>
      </c>
      <c r="J52" s="17">
        <v>1080.31</v>
      </c>
      <c r="K52" s="15">
        <v>0</v>
      </c>
      <c r="L52" s="18">
        <f t="shared" si="1"/>
        <v>1000</v>
      </c>
      <c r="M52" s="19">
        <f t="shared" si="2"/>
        <v>0</v>
      </c>
      <c r="N52" s="19">
        <f t="shared" si="3"/>
        <v>1080.31</v>
      </c>
      <c r="O52" s="58">
        <v>0</v>
      </c>
    </row>
    <row r="53" spans="1:15" s="3" customFormat="1" ht="42.75" customHeight="1">
      <c r="A53" s="7" t="s">
        <v>97</v>
      </c>
      <c r="B53" s="22" t="s">
        <v>0</v>
      </c>
      <c r="C53" s="22" t="s">
        <v>98</v>
      </c>
      <c r="D53" s="15">
        <v>0</v>
      </c>
      <c r="E53" s="62">
        <v>0</v>
      </c>
      <c r="F53" s="15">
        <v>0</v>
      </c>
      <c r="G53" s="15">
        <v>0</v>
      </c>
      <c r="H53" s="15">
        <v>32000</v>
      </c>
      <c r="I53" s="70">
        <v>8000</v>
      </c>
      <c r="J53" s="17">
        <v>6828.92</v>
      </c>
      <c r="K53" s="18">
        <f t="shared" si="5"/>
        <v>85.361500000000007</v>
      </c>
      <c r="L53" s="18">
        <f t="shared" si="1"/>
        <v>32000</v>
      </c>
      <c r="M53" s="19">
        <f t="shared" si="2"/>
        <v>8000</v>
      </c>
      <c r="N53" s="19">
        <f t="shared" si="3"/>
        <v>6828.92</v>
      </c>
      <c r="O53" s="82">
        <f t="shared" si="4"/>
        <v>85.361500000000007</v>
      </c>
    </row>
    <row r="54" spans="1:15" s="3" customFormat="1" ht="23.25" customHeight="1">
      <c r="A54" s="4" t="s">
        <v>99</v>
      </c>
      <c r="B54" s="14" t="s">
        <v>0</v>
      </c>
      <c r="C54" s="14" t="s">
        <v>100</v>
      </c>
      <c r="D54" s="50">
        <v>2019000</v>
      </c>
      <c r="E54" s="71">
        <v>504980</v>
      </c>
      <c r="F54" s="50">
        <v>565249.78</v>
      </c>
      <c r="G54" s="51">
        <f t="shared" si="0"/>
        <v>111.93508257752782</v>
      </c>
      <c r="H54" s="50">
        <v>2529700</v>
      </c>
      <c r="I54" s="71">
        <v>2529700</v>
      </c>
      <c r="J54" s="52">
        <v>2096990.79</v>
      </c>
      <c r="K54" s="53">
        <f t="shared" si="5"/>
        <v>82.894840890224145</v>
      </c>
      <c r="L54" s="53">
        <f t="shared" si="1"/>
        <v>4548700</v>
      </c>
      <c r="M54" s="42">
        <f t="shared" si="2"/>
        <v>3034680</v>
      </c>
      <c r="N54" s="42">
        <f t="shared" si="3"/>
        <v>2662240.5700000003</v>
      </c>
      <c r="O54" s="80">
        <f t="shared" si="4"/>
        <v>87.727225605335661</v>
      </c>
    </row>
    <row r="55" spans="1:15" s="3" customFormat="1" ht="25.5" customHeight="1">
      <c r="A55" s="5" t="s">
        <v>101</v>
      </c>
      <c r="B55" s="14" t="s">
        <v>0</v>
      </c>
      <c r="C55" s="14" t="s">
        <v>102</v>
      </c>
      <c r="D55" s="50">
        <v>0</v>
      </c>
      <c r="E55" s="71">
        <v>0</v>
      </c>
      <c r="F55" s="50">
        <v>75630.460000000006</v>
      </c>
      <c r="G55" s="50">
        <v>0</v>
      </c>
      <c r="H55" s="50">
        <v>0</v>
      </c>
      <c r="I55" s="63">
        <v>0</v>
      </c>
      <c r="J55" s="50">
        <v>0</v>
      </c>
      <c r="K55" s="50">
        <v>0</v>
      </c>
      <c r="L55" s="53">
        <f t="shared" si="1"/>
        <v>0</v>
      </c>
      <c r="M55" s="42">
        <f t="shared" si="2"/>
        <v>0</v>
      </c>
      <c r="N55" s="42">
        <f t="shared" si="3"/>
        <v>75630.460000000006</v>
      </c>
      <c r="O55" s="78">
        <v>0</v>
      </c>
    </row>
    <row r="56" spans="1:15" s="3" customFormat="1" ht="12">
      <c r="A56" s="6" t="s">
        <v>103</v>
      </c>
      <c r="B56" s="21" t="s">
        <v>0</v>
      </c>
      <c r="C56" s="21" t="s">
        <v>104</v>
      </c>
      <c r="D56" s="72">
        <v>0</v>
      </c>
      <c r="E56" s="73">
        <v>0</v>
      </c>
      <c r="F56" s="72">
        <v>75630.460000000006</v>
      </c>
      <c r="G56" s="72">
        <v>0</v>
      </c>
      <c r="H56" s="72">
        <v>0</v>
      </c>
      <c r="I56" s="75">
        <v>0</v>
      </c>
      <c r="J56" s="72">
        <v>0</v>
      </c>
      <c r="K56" s="72">
        <v>0</v>
      </c>
      <c r="L56" s="76">
        <f t="shared" si="1"/>
        <v>0</v>
      </c>
      <c r="M56" s="77">
        <f t="shared" si="2"/>
        <v>0</v>
      </c>
      <c r="N56" s="77">
        <f t="shared" si="3"/>
        <v>75630.460000000006</v>
      </c>
      <c r="O56" s="79">
        <v>0</v>
      </c>
    </row>
    <row r="57" spans="1:15" s="3" customFormat="1" ht="20.25" customHeight="1">
      <c r="A57" s="7" t="s">
        <v>105</v>
      </c>
      <c r="B57" s="22" t="s">
        <v>0</v>
      </c>
      <c r="C57" s="22" t="s">
        <v>106</v>
      </c>
      <c r="D57" s="15">
        <v>0</v>
      </c>
      <c r="E57" s="70">
        <v>0</v>
      </c>
      <c r="F57" s="15">
        <v>16116</v>
      </c>
      <c r="G57" s="15">
        <v>0</v>
      </c>
      <c r="H57" s="15">
        <v>0</v>
      </c>
      <c r="I57" s="62">
        <v>0</v>
      </c>
      <c r="J57" s="15">
        <v>0</v>
      </c>
      <c r="K57" s="15">
        <v>0</v>
      </c>
      <c r="L57" s="18">
        <f t="shared" si="1"/>
        <v>0</v>
      </c>
      <c r="M57" s="19">
        <f t="shared" si="2"/>
        <v>0</v>
      </c>
      <c r="N57" s="19">
        <f t="shared" si="3"/>
        <v>16116</v>
      </c>
      <c r="O57" s="58">
        <v>0</v>
      </c>
    </row>
    <row r="58" spans="1:15" s="3" customFormat="1" ht="39.75" customHeight="1">
      <c r="A58" s="7" t="s">
        <v>107</v>
      </c>
      <c r="B58" s="22" t="s">
        <v>0</v>
      </c>
      <c r="C58" s="22" t="s">
        <v>108</v>
      </c>
      <c r="D58" s="15">
        <v>0</v>
      </c>
      <c r="E58" s="70">
        <v>0</v>
      </c>
      <c r="F58" s="15">
        <v>53846.86</v>
      </c>
      <c r="G58" s="15">
        <v>0</v>
      </c>
      <c r="H58" s="15">
        <v>0</v>
      </c>
      <c r="I58" s="62">
        <v>0</v>
      </c>
      <c r="J58" s="15">
        <v>0</v>
      </c>
      <c r="K58" s="15">
        <v>0</v>
      </c>
      <c r="L58" s="18">
        <f t="shared" si="1"/>
        <v>0</v>
      </c>
      <c r="M58" s="19">
        <f t="shared" si="2"/>
        <v>0</v>
      </c>
      <c r="N58" s="19">
        <f t="shared" si="3"/>
        <v>53846.86</v>
      </c>
      <c r="O58" s="58">
        <v>0</v>
      </c>
    </row>
    <row r="59" spans="1:15" s="3" customFormat="1" ht="66.75" customHeight="1">
      <c r="A59" s="7" t="s">
        <v>109</v>
      </c>
      <c r="B59" s="22" t="s">
        <v>0</v>
      </c>
      <c r="C59" s="22" t="s">
        <v>110</v>
      </c>
      <c r="D59" s="15">
        <v>0</v>
      </c>
      <c r="E59" s="70">
        <v>0</v>
      </c>
      <c r="F59" s="15">
        <v>5667.6</v>
      </c>
      <c r="G59" s="15">
        <v>0</v>
      </c>
      <c r="H59" s="15">
        <v>0</v>
      </c>
      <c r="I59" s="62">
        <v>0</v>
      </c>
      <c r="J59" s="15">
        <v>0</v>
      </c>
      <c r="K59" s="15">
        <v>0</v>
      </c>
      <c r="L59" s="18">
        <f t="shared" si="1"/>
        <v>0</v>
      </c>
      <c r="M59" s="19">
        <f t="shared" si="2"/>
        <v>0</v>
      </c>
      <c r="N59" s="19">
        <f t="shared" si="3"/>
        <v>5667.6</v>
      </c>
      <c r="O59" s="58">
        <v>0</v>
      </c>
    </row>
    <row r="60" spans="1:15" s="3" customFormat="1" ht="30" customHeight="1">
      <c r="A60" s="5" t="s">
        <v>111</v>
      </c>
      <c r="B60" s="14" t="s">
        <v>0</v>
      </c>
      <c r="C60" s="14" t="s">
        <v>112</v>
      </c>
      <c r="D60" s="50">
        <v>1982000</v>
      </c>
      <c r="E60" s="71">
        <v>495480</v>
      </c>
      <c r="F60" s="50">
        <v>476318.37</v>
      </c>
      <c r="G60" s="51">
        <f t="shared" si="0"/>
        <v>96.132713732138527</v>
      </c>
      <c r="H60" s="50">
        <v>0</v>
      </c>
      <c r="I60" s="63">
        <v>0</v>
      </c>
      <c r="J60" s="50">
        <v>0</v>
      </c>
      <c r="K60" s="50">
        <v>0</v>
      </c>
      <c r="L60" s="53">
        <f t="shared" si="1"/>
        <v>1982000</v>
      </c>
      <c r="M60" s="42">
        <f t="shared" si="2"/>
        <v>495480</v>
      </c>
      <c r="N60" s="42">
        <f t="shared" si="3"/>
        <v>476318.37</v>
      </c>
      <c r="O60" s="80">
        <f t="shared" si="4"/>
        <v>96.132713732138527</v>
      </c>
    </row>
    <row r="61" spans="1:15" s="3" customFormat="1" ht="19.5" customHeight="1">
      <c r="A61" s="6" t="s">
        <v>113</v>
      </c>
      <c r="B61" s="21" t="s">
        <v>0</v>
      </c>
      <c r="C61" s="21" t="s">
        <v>114</v>
      </c>
      <c r="D61" s="72">
        <v>1401000</v>
      </c>
      <c r="E61" s="73">
        <v>350160</v>
      </c>
      <c r="F61" s="72">
        <v>319722.55</v>
      </c>
      <c r="G61" s="74">
        <f t="shared" si="0"/>
        <v>91.307559401416498</v>
      </c>
      <c r="H61" s="72">
        <v>0</v>
      </c>
      <c r="I61" s="75">
        <v>0</v>
      </c>
      <c r="J61" s="72">
        <v>0</v>
      </c>
      <c r="K61" s="72">
        <v>0</v>
      </c>
      <c r="L61" s="76">
        <f t="shared" si="1"/>
        <v>1401000</v>
      </c>
      <c r="M61" s="77">
        <f t="shared" si="2"/>
        <v>350160</v>
      </c>
      <c r="N61" s="77">
        <f t="shared" si="3"/>
        <v>319722.55</v>
      </c>
      <c r="O61" s="81">
        <f t="shared" si="4"/>
        <v>91.307559401416498</v>
      </c>
    </row>
    <row r="62" spans="1:15" s="3" customFormat="1" ht="39" customHeight="1">
      <c r="A62" s="7" t="s">
        <v>115</v>
      </c>
      <c r="B62" s="22" t="s">
        <v>0</v>
      </c>
      <c r="C62" s="22" t="s">
        <v>116</v>
      </c>
      <c r="D62" s="15">
        <v>41000</v>
      </c>
      <c r="E62" s="70">
        <v>10260</v>
      </c>
      <c r="F62" s="15">
        <v>15740</v>
      </c>
      <c r="G62" s="16">
        <f t="shared" si="0"/>
        <v>153.411306042885</v>
      </c>
      <c r="H62" s="15">
        <v>0</v>
      </c>
      <c r="I62" s="62">
        <v>0</v>
      </c>
      <c r="J62" s="15">
        <v>0</v>
      </c>
      <c r="K62" s="15">
        <v>0</v>
      </c>
      <c r="L62" s="18">
        <f t="shared" si="1"/>
        <v>41000</v>
      </c>
      <c r="M62" s="19">
        <f t="shared" si="2"/>
        <v>10260</v>
      </c>
      <c r="N62" s="19">
        <f t="shared" si="3"/>
        <v>15740</v>
      </c>
      <c r="O62" s="82">
        <f t="shared" si="4"/>
        <v>153.411306042885</v>
      </c>
    </row>
    <row r="63" spans="1:15" s="3" customFormat="1" ht="29.25" customHeight="1">
      <c r="A63" s="7" t="s">
        <v>117</v>
      </c>
      <c r="B63" s="22" t="s">
        <v>0</v>
      </c>
      <c r="C63" s="22" t="s">
        <v>118</v>
      </c>
      <c r="D63" s="15">
        <v>840000</v>
      </c>
      <c r="E63" s="70">
        <v>210000</v>
      </c>
      <c r="F63" s="15">
        <v>188518.55</v>
      </c>
      <c r="G63" s="16">
        <f t="shared" si="0"/>
        <v>89.770738095238087</v>
      </c>
      <c r="H63" s="15">
        <v>0</v>
      </c>
      <c r="I63" s="62">
        <v>0</v>
      </c>
      <c r="J63" s="15">
        <v>0</v>
      </c>
      <c r="K63" s="15">
        <v>0</v>
      </c>
      <c r="L63" s="18">
        <f t="shared" si="1"/>
        <v>840000</v>
      </c>
      <c r="M63" s="19">
        <f t="shared" si="2"/>
        <v>210000</v>
      </c>
      <c r="N63" s="19">
        <f t="shared" si="3"/>
        <v>188518.55</v>
      </c>
      <c r="O63" s="82">
        <f t="shared" si="4"/>
        <v>89.770738095238087</v>
      </c>
    </row>
    <row r="64" spans="1:15" s="3" customFormat="1" ht="31.5" customHeight="1">
      <c r="A64" s="7" t="s">
        <v>119</v>
      </c>
      <c r="B64" s="22" t="s">
        <v>0</v>
      </c>
      <c r="C64" s="22" t="s">
        <v>120</v>
      </c>
      <c r="D64" s="15">
        <v>520000</v>
      </c>
      <c r="E64" s="70">
        <v>129900</v>
      </c>
      <c r="F64" s="15">
        <v>115464</v>
      </c>
      <c r="G64" s="16">
        <f t="shared" si="0"/>
        <v>88.886836027713628</v>
      </c>
      <c r="H64" s="15">
        <v>0</v>
      </c>
      <c r="I64" s="62">
        <v>0</v>
      </c>
      <c r="J64" s="15">
        <v>0</v>
      </c>
      <c r="K64" s="15">
        <v>0</v>
      </c>
      <c r="L64" s="18">
        <f t="shared" si="1"/>
        <v>520000</v>
      </c>
      <c r="M64" s="19">
        <f t="shared" si="2"/>
        <v>129900</v>
      </c>
      <c r="N64" s="19">
        <f t="shared" si="3"/>
        <v>115464</v>
      </c>
      <c r="O64" s="82">
        <f t="shared" si="4"/>
        <v>88.886836027713628</v>
      </c>
    </row>
    <row r="65" spans="1:15" s="3" customFormat="1" ht="37.5" customHeight="1">
      <c r="A65" s="6" t="s">
        <v>121</v>
      </c>
      <c r="B65" s="21" t="s">
        <v>0</v>
      </c>
      <c r="C65" s="21" t="s">
        <v>122</v>
      </c>
      <c r="D65" s="72">
        <v>550000</v>
      </c>
      <c r="E65" s="73">
        <v>137520</v>
      </c>
      <c r="F65" s="72">
        <v>149850.93</v>
      </c>
      <c r="G65" s="74">
        <f t="shared" si="0"/>
        <v>108.96664485165793</v>
      </c>
      <c r="H65" s="72">
        <v>0</v>
      </c>
      <c r="I65" s="75">
        <v>0</v>
      </c>
      <c r="J65" s="72">
        <v>0</v>
      </c>
      <c r="K65" s="72">
        <v>0</v>
      </c>
      <c r="L65" s="76">
        <f t="shared" si="1"/>
        <v>550000</v>
      </c>
      <c r="M65" s="77">
        <f t="shared" si="2"/>
        <v>137520</v>
      </c>
      <c r="N65" s="77">
        <f t="shared" si="3"/>
        <v>149850.93</v>
      </c>
      <c r="O65" s="81">
        <f t="shared" si="4"/>
        <v>108.96664485165793</v>
      </c>
    </row>
    <row r="66" spans="1:15" s="3" customFormat="1" ht="48.75" customHeight="1">
      <c r="A66" s="7" t="s">
        <v>123</v>
      </c>
      <c r="B66" s="22" t="s">
        <v>0</v>
      </c>
      <c r="C66" s="22" t="s">
        <v>124</v>
      </c>
      <c r="D66" s="15">
        <v>550000</v>
      </c>
      <c r="E66" s="70">
        <v>137520</v>
      </c>
      <c r="F66" s="15">
        <v>149850.93</v>
      </c>
      <c r="G66" s="16">
        <f t="shared" si="0"/>
        <v>108.96664485165793</v>
      </c>
      <c r="H66" s="15">
        <v>0</v>
      </c>
      <c r="I66" s="62">
        <v>0</v>
      </c>
      <c r="J66" s="15">
        <v>0</v>
      </c>
      <c r="K66" s="15">
        <v>0</v>
      </c>
      <c r="L66" s="18">
        <f t="shared" si="1"/>
        <v>550000</v>
      </c>
      <c r="M66" s="19">
        <f t="shared" si="2"/>
        <v>137520</v>
      </c>
      <c r="N66" s="19">
        <f t="shared" si="3"/>
        <v>149850.93</v>
      </c>
      <c r="O66" s="82">
        <f t="shared" si="4"/>
        <v>108.96664485165793</v>
      </c>
    </row>
    <row r="67" spans="1:15" s="3" customFormat="1" ht="15" customHeight="1">
      <c r="A67" s="6" t="s">
        <v>125</v>
      </c>
      <c r="B67" s="21" t="s">
        <v>0</v>
      </c>
      <c r="C67" s="21" t="s">
        <v>126</v>
      </c>
      <c r="D67" s="72">
        <v>31000</v>
      </c>
      <c r="E67" s="73">
        <v>7800</v>
      </c>
      <c r="F67" s="72">
        <v>6744.89</v>
      </c>
      <c r="G67" s="74">
        <f t="shared" si="0"/>
        <v>86.472948717948725</v>
      </c>
      <c r="H67" s="72">
        <v>0</v>
      </c>
      <c r="I67" s="75">
        <v>0</v>
      </c>
      <c r="J67" s="72">
        <v>0</v>
      </c>
      <c r="K67" s="72">
        <v>0</v>
      </c>
      <c r="L67" s="76">
        <f t="shared" si="1"/>
        <v>31000</v>
      </c>
      <c r="M67" s="77">
        <f t="shared" si="2"/>
        <v>7800</v>
      </c>
      <c r="N67" s="77">
        <f t="shared" si="3"/>
        <v>6744.89</v>
      </c>
      <c r="O67" s="81">
        <f t="shared" si="4"/>
        <v>86.472948717948725</v>
      </c>
    </row>
    <row r="68" spans="1:15" s="3" customFormat="1" ht="44.25" customHeight="1">
      <c r="A68" s="7" t="s">
        <v>127</v>
      </c>
      <c r="B68" s="22" t="s">
        <v>0</v>
      </c>
      <c r="C68" s="22" t="s">
        <v>128</v>
      </c>
      <c r="D68" s="15">
        <v>27000</v>
      </c>
      <c r="E68" s="70">
        <v>6750</v>
      </c>
      <c r="F68" s="15">
        <v>5520.89</v>
      </c>
      <c r="G68" s="16">
        <f t="shared" si="0"/>
        <v>81.790962962962965</v>
      </c>
      <c r="H68" s="15">
        <v>0</v>
      </c>
      <c r="I68" s="62">
        <v>0</v>
      </c>
      <c r="J68" s="15">
        <v>0</v>
      </c>
      <c r="K68" s="15">
        <v>0</v>
      </c>
      <c r="L68" s="18">
        <f t="shared" si="1"/>
        <v>27000</v>
      </c>
      <c r="M68" s="19">
        <f t="shared" si="2"/>
        <v>6750</v>
      </c>
      <c r="N68" s="19">
        <f t="shared" si="3"/>
        <v>5520.89</v>
      </c>
      <c r="O68" s="82">
        <f t="shared" si="4"/>
        <v>81.790962962962965</v>
      </c>
    </row>
    <row r="69" spans="1:15" s="3" customFormat="1" ht="35.25" customHeight="1">
      <c r="A69" s="7" t="s">
        <v>129</v>
      </c>
      <c r="B69" s="22" t="s">
        <v>0</v>
      </c>
      <c r="C69" s="22" t="s">
        <v>130</v>
      </c>
      <c r="D69" s="15">
        <v>4000</v>
      </c>
      <c r="E69" s="70">
        <v>1050</v>
      </c>
      <c r="F69" s="15">
        <v>1224</v>
      </c>
      <c r="G69" s="16">
        <f t="shared" si="0"/>
        <v>116.57142857142857</v>
      </c>
      <c r="H69" s="15">
        <v>0</v>
      </c>
      <c r="I69" s="62">
        <v>0</v>
      </c>
      <c r="J69" s="15">
        <v>0</v>
      </c>
      <c r="K69" s="15">
        <v>0</v>
      </c>
      <c r="L69" s="18">
        <f t="shared" si="1"/>
        <v>4000</v>
      </c>
      <c r="M69" s="19">
        <f t="shared" si="2"/>
        <v>1050</v>
      </c>
      <c r="N69" s="19">
        <f t="shared" si="3"/>
        <v>1224</v>
      </c>
      <c r="O69" s="82">
        <f t="shared" si="4"/>
        <v>116.57142857142857</v>
      </c>
    </row>
    <row r="70" spans="1:15" s="3" customFormat="1">
      <c r="A70" s="5" t="s">
        <v>131</v>
      </c>
      <c r="B70" s="14" t="s">
        <v>0</v>
      </c>
      <c r="C70" s="14" t="s">
        <v>132</v>
      </c>
      <c r="D70" s="50">
        <v>37000</v>
      </c>
      <c r="E70" s="71">
        <v>9500</v>
      </c>
      <c r="F70" s="50">
        <v>13300.95</v>
      </c>
      <c r="G70" s="51">
        <f t="shared" si="0"/>
        <v>140.01000000000002</v>
      </c>
      <c r="H70" s="50">
        <v>0</v>
      </c>
      <c r="I70" s="71">
        <v>0</v>
      </c>
      <c r="J70" s="52">
        <v>19403.72</v>
      </c>
      <c r="K70" s="50">
        <v>0</v>
      </c>
      <c r="L70" s="53">
        <f t="shared" si="1"/>
        <v>37000</v>
      </c>
      <c r="M70" s="42">
        <f t="shared" si="2"/>
        <v>9500</v>
      </c>
      <c r="N70" s="42">
        <f t="shared" si="3"/>
        <v>32704.670000000002</v>
      </c>
      <c r="O70" s="80">
        <f t="shared" si="4"/>
        <v>344.25968421052636</v>
      </c>
    </row>
    <row r="71" spans="1:15" s="3" customFormat="1" ht="12">
      <c r="A71" s="6" t="s">
        <v>103</v>
      </c>
      <c r="B71" s="21" t="s">
        <v>0</v>
      </c>
      <c r="C71" s="21" t="s">
        <v>133</v>
      </c>
      <c r="D71" s="72">
        <v>37000</v>
      </c>
      <c r="E71" s="73">
        <v>9500</v>
      </c>
      <c r="F71" s="72">
        <v>13300.95</v>
      </c>
      <c r="G71" s="74">
        <f t="shared" si="0"/>
        <v>140.01000000000002</v>
      </c>
      <c r="H71" s="72">
        <v>0</v>
      </c>
      <c r="I71" s="73">
        <v>0</v>
      </c>
      <c r="J71" s="87">
        <v>19403.72</v>
      </c>
      <c r="K71" s="72">
        <v>0</v>
      </c>
      <c r="L71" s="76">
        <f t="shared" si="1"/>
        <v>37000</v>
      </c>
      <c r="M71" s="77">
        <f t="shared" si="2"/>
        <v>9500</v>
      </c>
      <c r="N71" s="77">
        <f t="shared" si="3"/>
        <v>32704.670000000002</v>
      </c>
      <c r="O71" s="81">
        <f t="shared" si="4"/>
        <v>344.25968421052636</v>
      </c>
    </row>
    <row r="72" spans="1:15" s="3" customFormat="1">
      <c r="A72" s="7" t="s">
        <v>103</v>
      </c>
      <c r="B72" s="22" t="s">
        <v>0</v>
      </c>
      <c r="C72" s="22" t="s">
        <v>134</v>
      </c>
      <c r="D72" s="15">
        <v>37000</v>
      </c>
      <c r="E72" s="70">
        <v>9500</v>
      </c>
      <c r="F72" s="15">
        <v>7673.4</v>
      </c>
      <c r="G72" s="16">
        <f t="shared" si="0"/>
        <v>80.772631578947369</v>
      </c>
      <c r="H72" s="15">
        <v>0</v>
      </c>
      <c r="I72" s="70">
        <v>0</v>
      </c>
      <c r="J72" s="17" t="s">
        <v>0</v>
      </c>
      <c r="K72" s="15">
        <v>0</v>
      </c>
      <c r="L72" s="18">
        <f t="shared" si="1"/>
        <v>37000</v>
      </c>
      <c r="M72" s="19">
        <f t="shared" si="2"/>
        <v>9500</v>
      </c>
      <c r="N72" s="19">
        <v>0</v>
      </c>
      <c r="O72" s="82">
        <f t="shared" si="4"/>
        <v>0</v>
      </c>
    </row>
    <row r="73" spans="1:15" s="3" customFormat="1" ht="48.75" customHeight="1">
      <c r="A73" s="7" t="s">
        <v>135</v>
      </c>
      <c r="B73" s="22" t="s">
        <v>0</v>
      </c>
      <c r="C73" s="22" t="s">
        <v>136</v>
      </c>
      <c r="D73" s="15">
        <v>0</v>
      </c>
      <c r="E73" s="62">
        <v>0</v>
      </c>
      <c r="F73" s="15">
        <v>0</v>
      </c>
      <c r="G73" s="15">
        <v>0</v>
      </c>
      <c r="H73" s="15">
        <v>0</v>
      </c>
      <c r="I73" s="64">
        <v>0</v>
      </c>
      <c r="J73" s="17">
        <v>19403.72</v>
      </c>
      <c r="K73" s="15">
        <v>0</v>
      </c>
      <c r="L73" s="18">
        <f t="shared" si="1"/>
        <v>0</v>
      </c>
      <c r="M73" s="19">
        <f t="shared" si="2"/>
        <v>0</v>
      </c>
      <c r="N73" s="19">
        <f t="shared" si="3"/>
        <v>19403.72</v>
      </c>
      <c r="O73" s="58">
        <v>0</v>
      </c>
    </row>
    <row r="74" spans="1:15" s="3" customFormat="1" ht="111.75" customHeight="1">
      <c r="A74" s="7" t="s">
        <v>137</v>
      </c>
      <c r="B74" s="22" t="s">
        <v>0</v>
      </c>
      <c r="C74" s="22" t="s">
        <v>138</v>
      </c>
      <c r="D74" s="15">
        <v>0</v>
      </c>
      <c r="E74" s="70">
        <v>0</v>
      </c>
      <c r="F74" s="15">
        <v>5627.55</v>
      </c>
      <c r="G74" s="15">
        <v>0</v>
      </c>
      <c r="H74" s="15">
        <v>0</v>
      </c>
      <c r="I74" s="64">
        <v>0</v>
      </c>
      <c r="J74" s="15">
        <v>0</v>
      </c>
      <c r="K74" s="15">
        <v>0</v>
      </c>
      <c r="L74" s="18">
        <f t="shared" ref="L74:L137" si="6">D74+H74</f>
        <v>0</v>
      </c>
      <c r="M74" s="19">
        <f t="shared" ref="M74:M137" si="7">E74+I74</f>
        <v>0</v>
      </c>
      <c r="N74" s="19">
        <f t="shared" ref="N74:N104" si="8">F74+J74</f>
        <v>5627.55</v>
      </c>
      <c r="O74" s="58">
        <v>0</v>
      </c>
    </row>
    <row r="75" spans="1:15" s="3" customFormat="1" ht="22.5" customHeight="1">
      <c r="A75" s="5" t="s">
        <v>139</v>
      </c>
      <c r="B75" s="14" t="s">
        <v>0</v>
      </c>
      <c r="C75" s="14" t="s">
        <v>140</v>
      </c>
      <c r="D75" s="50">
        <v>0</v>
      </c>
      <c r="E75" s="63">
        <v>0</v>
      </c>
      <c r="F75" s="50">
        <v>0</v>
      </c>
      <c r="G75" s="50">
        <v>0</v>
      </c>
      <c r="H75" s="50">
        <v>2529700</v>
      </c>
      <c r="I75" s="71">
        <v>2529700</v>
      </c>
      <c r="J75" s="52">
        <v>2077587.07</v>
      </c>
      <c r="K75" s="53">
        <f t="shared" ref="K75:K137" si="9">J75/I75%</f>
        <v>82.127804482744992</v>
      </c>
      <c r="L75" s="53">
        <f t="shared" si="6"/>
        <v>2529700</v>
      </c>
      <c r="M75" s="42">
        <f t="shared" si="7"/>
        <v>2529700</v>
      </c>
      <c r="N75" s="42">
        <f t="shared" si="8"/>
        <v>2077587.07</v>
      </c>
      <c r="O75" s="80">
        <f t="shared" ref="O75:O137" si="10">N75/M75%</f>
        <v>82.127804482744992</v>
      </c>
    </row>
    <row r="76" spans="1:15" s="3" customFormat="1" ht="31.5" customHeight="1">
      <c r="A76" s="6" t="s">
        <v>141</v>
      </c>
      <c r="B76" s="21" t="s">
        <v>0</v>
      </c>
      <c r="C76" s="21" t="s">
        <v>142</v>
      </c>
      <c r="D76" s="72">
        <v>0</v>
      </c>
      <c r="E76" s="75">
        <v>0</v>
      </c>
      <c r="F76" s="72">
        <v>0</v>
      </c>
      <c r="G76" s="72">
        <v>0</v>
      </c>
      <c r="H76" s="72">
        <v>2529700</v>
      </c>
      <c r="I76" s="73">
        <v>2529700</v>
      </c>
      <c r="J76" s="87">
        <v>691896.57</v>
      </c>
      <c r="K76" s="76">
        <f t="shared" si="9"/>
        <v>27.350933707554255</v>
      </c>
      <c r="L76" s="76">
        <f t="shared" si="6"/>
        <v>2529700</v>
      </c>
      <c r="M76" s="77">
        <f t="shared" si="7"/>
        <v>2529700</v>
      </c>
      <c r="N76" s="77">
        <f t="shared" si="8"/>
        <v>691896.57</v>
      </c>
      <c r="O76" s="81">
        <f t="shared" si="10"/>
        <v>27.350933707554255</v>
      </c>
    </row>
    <row r="77" spans="1:15" s="3" customFormat="1" ht="28.5" customHeight="1">
      <c r="A77" s="7" t="s">
        <v>143</v>
      </c>
      <c r="B77" s="22" t="s">
        <v>0</v>
      </c>
      <c r="C77" s="22" t="s">
        <v>144</v>
      </c>
      <c r="D77" s="15">
        <v>0</v>
      </c>
      <c r="E77" s="62">
        <v>0</v>
      </c>
      <c r="F77" s="15">
        <v>0</v>
      </c>
      <c r="G77" s="15">
        <v>0</v>
      </c>
      <c r="H77" s="15">
        <v>2440200</v>
      </c>
      <c r="I77" s="70">
        <v>2440200</v>
      </c>
      <c r="J77" s="17">
        <v>642315.31000000006</v>
      </c>
      <c r="K77" s="18">
        <f t="shared" si="9"/>
        <v>26.322240390131959</v>
      </c>
      <c r="L77" s="18">
        <f t="shared" si="6"/>
        <v>2440200</v>
      </c>
      <c r="M77" s="19">
        <f t="shared" si="7"/>
        <v>2440200</v>
      </c>
      <c r="N77" s="19">
        <f t="shared" si="8"/>
        <v>642315.31000000006</v>
      </c>
      <c r="O77" s="82">
        <f t="shared" si="10"/>
        <v>26.322240390131959</v>
      </c>
    </row>
    <row r="78" spans="1:15" s="3" customFormat="1" ht="37.5" customHeight="1">
      <c r="A78" s="7" t="s">
        <v>145</v>
      </c>
      <c r="B78" s="22" t="s">
        <v>0</v>
      </c>
      <c r="C78" s="22" t="s">
        <v>146</v>
      </c>
      <c r="D78" s="15">
        <v>0</v>
      </c>
      <c r="E78" s="62">
        <v>0</v>
      </c>
      <c r="F78" s="15">
        <v>0</v>
      </c>
      <c r="G78" s="15">
        <v>0</v>
      </c>
      <c r="H78" s="15">
        <v>89500</v>
      </c>
      <c r="I78" s="70">
        <v>89500</v>
      </c>
      <c r="J78" s="17">
        <v>46595.26</v>
      </c>
      <c r="K78" s="18">
        <f t="shared" si="9"/>
        <v>52.061743016759777</v>
      </c>
      <c r="L78" s="18">
        <f t="shared" si="6"/>
        <v>89500</v>
      </c>
      <c r="M78" s="19">
        <f t="shared" si="7"/>
        <v>89500</v>
      </c>
      <c r="N78" s="19">
        <f t="shared" si="8"/>
        <v>46595.26</v>
      </c>
      <c r="O78" s="82">
        <f t="shared" si="10"/>
        <v>52.061743016759777</v>
      </c>
    </row>
    <row r="79" spans="1:15" s="3" customFormat="1" ht="34.5" customHeight="1">
      <c r="A79" s="7" t="s">
        <v>147</v>
      </c>
      <c r="B79" s="22" t="s">
        <v>0</v>
      </c>
      <c r="C79" s="22" t="s">
        <v>148</v>
      </c>
      <c r="D79" s="15">
        <v>0</v>
      </c>
      <c r="E79" s="62">
        <v>0</v>
      </c>
      <c r="F79" s="15">
        <v>0</v>
      </c>
      <c r="G79" s="15">
        <v>0</v>
      </c>
      <c r="H79" s="15">
        <v>0</v>
      </c>
      <c r="I79" s="70">
        <v>0</v>
      </c>
      <c r="J79" s="17">
        <v>2986</v>
      </c>
      <c r="K79" s="15">
        <v>0</v>
      </c>
      <c r="L79" s="18">
        <f t="shared" si="6"/>
        <v>0</v>
      </c>
      <c r="M79" s="19">
        <f t="shared" si="7"/>
        <v>0</v>
      </c>
      <c r="N79" s="19">
        <f t="shared" si="8"/>
        <v>2986</v>
      </c>
      <c r="O79" s="58">
        <v>0</v>
      </c>
    </row>
    <row r="80" spans="1:15" s="3" customFormat="1" ht="24.75" customHeight="1">
      <c r="A80" s="6" t="s">
        <v>149</v>
      </c>
      <c r="B80" s="21" t="s">
        <v>0</v>
      </c>
      <c r="C80" s="21" t="s">
        <v>150</v>
      </c>
      <c r="D80" s="72">
        <v>0</v>
      </c>
      <c r="E80" s="75">
        <v>0</v>
      </c>
      <c r="F80" s="72">
        <v>0</v>
      </c>
      <c r="G80" s="72">
        <v>0</v>
      </c>
      <c r="H80" s="72">
        <v>0</v>
      </c>
      <c r="I80" s="75">
        <v>0</v>
      </c>
      <c r="J80" s="87">
        <v>1385690.5</v>
      </c>
      <c r="K80" s="72">
        <v>0</v>
      </c>
      <c r="L80" s="76">
        <f t="shared" si="6"/>
        <v>0</v>
      </c>
      <c r="M80" s="77">
        <f t="shared" si="7"/>
        <v>0</v>
      </c>
      <c r="N80" s="77">
        <f t="shared" si="8"/>
        <v>1385690.5</v>
      </c>
      <c r="O80" s="79">
        <v>0</v>
      </c>
    </row>
    <row r="81" spans="1:15" s="3" customFormat="1" ht="19.5" customHeight="1">
      <c r="A81" s="7" t="s">
        <v>151</v>
      </c>
      <c r="B81" s="22" t="s">
        <v>0</v>
      </c>
      <c r="C81" s="22" t="s">
        <v>152</v>
      </c>
      <c r="D81" s="15">
        <v>0</v>
      </c>
      <c r="E81" s="62">
        <v>0</v>
      </c>
      <c r="F81" s="15">
        <v>0</v>
      </c>
      <c r="G81" s="15">
        <v>0</v>
      </c>
      <c r="H81" s="15">
        <v>0</v>
      </c>
      <c r="I81" s="62">
        <v>0</v>
      </c>
      <c r="J81" s="17">
        <v>1360278.4</v>
      </c>
      <c r="K81" s="15">
        <v>0</v>
      </c>
      <c r="L81" s="18">
        <f t="shared" si="6"/>
        <v>0</v>
      </c>
      <c r="M81" s="19">
        <f t="shared" si="7"/>
        <v>0</v>
      </c>
      <c r="N81" s="19">
        <f t="shared" si="8"/>
        <v>1360278.4</v>
      </c>
      <c r="O81" s="58">
        <v>0</v>
      </c>
    </row>
    <row r="82" spans="1:15" s="3" customFormat="1" ht="80.25" customHeight="1">
      <c r="A82" s="7" t="s">
        <v>153</v>
      </c>
      <c r="B82" s="22" t="s">
        <v>0</v>
      </c>
      <c r="C82" s="22" t="s">
        <v>154</v>
      </c>
      <c r="D82" s="15">
        <v>0</v>
      </c>
      <c r="E82" s="62">
        <v>0</v>
      </c>
      <c r="F82" s="15">
        <v>0</v>
      </c>
      <c r="G82" s="15">
        <v>0</v>
      </c>
      <c r="H82" s="15">
        <v>0</v>
      </c>
      <c r="I82" s="62">
        <v>0</v>
      </c>
      <c r="J82" s="17">
        <v>25412.1</v>
      </c>
      <c r="K82" s="15">
        <v>0</v>
      </c>
      <c r="L82" s="18">
        <f t="shared" si="6"/>
        <v>0</v>
      </c>
      <c r="M82" s="19">
        <f t="shared" si="7"/>
        <v>0</v>
      </c>
      <c r="N82" s="19">
        <f t="shared" si="8"/>
        <v>25412.1</v>
      </c>
      <c r="O82" s="58">
        <v>0</v>
      </c>
    </row>
    <row r="83" spans="1:15" s="3" customFormat="1">
      <c r="A83" s="4" t="s">
        <v>155</v>
      </c>
      <c r="B83" s="14" t="s">
        <v>0</v>
      </c>
      <c r="C83" s="14" t="s">
        <v>156</v>
      </c>
      <c r="D83" s="50">
        <v>0</v>
      </c>
      <c r="E83" s="63">
        <v>0</v>
      </c>
      <c r="F83" s="50">
        <v>0</v>
      </c>
      <c r="G83" s="50">
        <v>0</v>
      </c>
      <c r="H83" s="50">
        <v>500000</v>
      </c>
      <c r="I83" s="63">
        <v>0</v>
      </c>
      <c r="J83" s="52">
        <v>11.6</v>
      </c>
      <c r="K83" s="50">
        <v>0</v>
      </c>
      <c r="L83" s="53">
        <f t="shared" si="6"/>
        <v>500000</v>
      </c>
      <c r="M83" s="42">
        <f t="shared" si="7"/>
        <v>0</v>
      </c>
      <c r="N83" s="42">
        <f t="shared" si="8"/>
        <v>11.6</v>
      </c>
      <c r="O83" s="78">
        <v>0</v>
      </c>
    </row>
    <row r="84" spans="1:15" s="3" customFormat="1" ht="16.5" customHeight="1">
      <c r="A84" s="5" t="s">
        <v>157</v>
      </c>
      <c r="B84" s="14" t="s">
        <v>0</v>
      </c>
      <c r="C84" s="14" t="s">
        <v>158</v>
      </c>
      <c r="D84" s="50">
        <v>0</v>
      </c>
      <c r="E84" s="63">
        <v>0</v>
      </c>
      <c r="F84" s="50">
        <v>0</v>
      </c>
      <c r="G84" s="50">
        <v>0</v>
      </c>
      <c r="H84" s="50">
        <v>0</v>
      </c>
      <c r="I84" s="63">
        <v>0</v>
      </c>
      <c r="J84" s="52">
        <v>11.6</v>
      </c>
      <c r="K84" s="50">
        <v>0</v>
      </c>
      <c r="L84" s="53">
        <f t="shared" si="6"/>
        <v>0</v>
      </c>
      <c r="M84" s="42">
        <f t="shared" si="7"/>
        <v>0</v>
      </c>
      <c r="N84" s="42">
        <f t="shared" si="8"/>
        <v>11.6</v>
      </c>
      <c r="O84" s="78">
        <v>0</v>
      </c>
    </row>
    <row r="85" spans="1:15" s="3" customFormat="1" ht="37.5" customHeight="1">
      <c r="A85" s="6" t="s">
        <v>159</v>
      </c>
      <c r="B85" s="21" t="s">
        <v>0</v>
      </c>
      <c r="C85" s="21" t="s">
        <v>160</v>
      </c>
      <c r="D85" s="72">
        <v>0</v>
      </c>
      <c r="E85" s="75">
        <v>0</v>
      </c>
      <c r="F85" s="72">
        <v>0</v>
      </c>
      <c r="G85" s="72">
        <v>0</v>
      </c>
      <c r="H85" s="72">
        <v>0</v>
      </c>
      <c r="I85" s="75">
        <v>0</v>
      </c>
      <c r="J85" s="87">
        <v>11.6</v>
      </c>
      <c r="K85" s="72">
        <v>0</v>
      </c>
      <c r="L85" s="76">
        <f t="shared" si="6"/>
        <v>0</v>
      </c>
      <c r="M85" s="77">
        <f t="shared" si="7"/>
        <v>0</v>
      </c>
      <c r="N85" s="77">
        <f t="shared" si="8"/>
        <v>11.6</v>
      </c>
      <c r="O85" s="79">
        <v>0</v>
      </c>
    </row>
    <row r="86" spans="1:15" s="3" customFormat="1" ht="19.5" customHeight="1">
      <c r="A86" s="5" t="s">
        <v>161</v>
      </c>
      <c r="B86" s="14" t="s">
        <v>0</v>
      </c>
      <c r="C86" s="14" t="s">
        <v>162</v>
      </c>
      <c r="D86" s="50">
        <v>0</v>
      </c>
      <c r="E86" s="63">
        <v>0</v>
      </c>
      <c r="F86" s="50">
        <v>0</v>
      </c>
      <c r="G86" s="50">
        <v>0</v>
      </c>
      <c r="H86" s="50">
        <v>500000</v>
      </c>
      <c r="I86" s="63">
        <v>0</v>
      </c>
      <c r="J86" s="50">
        <v>0</v>
      </c>
      <c r="K86" s="50">
        <v>0</v>
      </c>
      <c r="L86" s="53">
        <f t="shared" si="6"/>
        <v>500000</v>
      </c>
      <c r="M86" s="42">
        <f t="shared" si="7"/>
        <v>0</v>
      </c>
      <c r="N86" s="42">
        <f t="shared" si="8"/>
        <v>0</v>
      </c>
      <c r="O86" s="78">
        <v>0</v>
      </c>
    </row>
    <row r="87" spans="1:15" s="3" customFormat="1" ht="12">
      <c r="A87" s="6" t="s">
        <v>163</v>
      </c>
      <c r="B87" s="21" t="s">
        <v>0</v>
      </c>
      <c r="C87" s="21" t="s">
        <v>164</v>
      </c>
      <c r="D87" s="72">
        <v>0</v>
      </c>
      <c r="E87" s="75">
        <v>0</v>
      </c>
      <c r="F87" s="72">
        <v>0</v>
      </c>
      <c r="G87" s="72">
        <v>0</v>
      </c>
      <c r="H87" s="72">
        <v>500000</v>
      </c>
      <c r="I87" s="75">
        <v>0</v>
      </c>
      <c r="J87" s="72">
        <v>0</v>
      </c>
      <c r="K87" s="72">
        <v>0</v>
      </c>
      <c r="L87" s="76">
        <f t="shared" si="6"/>
        <v>500000</v>
      </c>
      <c r="M87" s="77">
        <f t="shared" si="7"/>
        <v>0</v>
      </c>
      <c r="N87" s="77">
        <f t="shared" si="8"/>
        <v>0</v>
      </c>
      <c r="O87" s="79">
        <v>0</v>
      </c>
    </row>
    <row r="88" spans="1:15" s="3" customFormat="1" ht="11.25" customHeight="1">
      <c r="A88" s="7" t="s">
        <v>165</v>
      </c>
      <c r="B88" s="22" t="s">
        <v>0</v>
      </c>
      <c r="C88" s="22" t="s">
        <v>166</v>
      </c>
      <c r="D88" s="15">
        <v>0</v>
      </c>
      <c r="E88" s="62">
        <v>0</v>
      </c>
      <c r="F88" s="15">
        <v>0</v>
      </c>
      <c r="G88" s="15">
        <v>0</v>
      </c>
      <c r="H88" s="15">
        <v>500000</v>
      </c>
      <c r="I88" s="62">
        <v>0</v>
      </c>
      <c r="J88" s="15">
        <v>0</v>
      </c>
      <c r="K88" s="15">
        <v>0</v>
      </c>
      <c r="L88" s="18">
        <f t="shared" si="6"/>
        <v>500000</v>
      </c>
      <c r="M88" s="19">
        <f t="shared" si="7"/>
        <v>0</v>
      </c>
      <c r="N88" s="19">
        <f t="shared" si="8"/>
        <v>0</v>
      </c>
      <c r="O88" s="58">
        <v>0</v>
      </c>
    </row>
    <row r="89" spans="1:15" s="3" customFormat="1" ht="36" customHeight="1">
      <c r="A89" s="4" t="s">
        <v>167</v>
      </c>
      <c r="B89" s="14" t="s">
        <v>0</v>
      </c>
      <c r="C89" s="14" t="s">
        <v>168</v>
      </c>
      <c r="D89" s="50">
        <v>128816700</v>
      </c>
      <c r="E89" s="63">
        <f>E9+E54</f>
        <v>33527817</v>
      </c>
      <c r="F89" s="50">
        <v>35036760.109999999</v>
      </c>
      <c r="G89" s="51">
        <f t="shared" ref="G89:G137" si="11">F89/E89%</f>
        <v>104.50057070521473</v>
      </c>
      <c r="H89" s="50">
        <v>3084700</v>
      </c>
      <c r="I89" s="63">
        <v>2542700</v>
      </c>
      <c r="J89" s="52">
        <v>2110769.3199999998</v>
      </c>
      <c r="K89" s="53">
        <f t="shared" si="9"/>
        <v>83.01291225862272</v>
      </c>
      <c r="L89" s="53">
        <f t="shared" si="6"/>
        <v>131901400</v>
      </c>
      <c r="M89" s="42">
        <f t="shared" si="7"/>
        <v>36070517</v>
      </c>
      <c r="N89" s="42">
        <f t="shared" si="8"/>
        <v>37147529.43</v>
      </c>
      <c r="O89" s="80">
        <f t="shared" si="10"/>
        <v>102.98585248999898</v>
      </c>
    </row>
    <row r="90" spans="1:15" s="3" customFormat="1">
      <c r="A90" s="4" t="s">
        <v>169</v>
      </c>
      <c r="B90" s="14" t="s">
        <v>0</v>
      </c>
      <c r="C90" s="14" t="s">
        <v>170</v>
      </c>
      <c r="D90" s="50">
        <v>180612200</v>
      </c>
      <c r="E90" s="63">
        <f>E91</f>
        <v>39584100</v>
      </c>
      <c r="F90" s="50">
        <v>39584100</v>
      </c>
      <c r="G90" s="51">
        <f t="shared" si="11"/>
        <v>100</v>
      </c>
      <c r="H90" s="50">
        <v>0</v>
      </c>
      <c r="I90" s="63">
        <v>0</v>
      </c>
      <c r="J90" s="50">
        <v>0</v>
      </c>
      <c r="K90" s="50">
        <v>0</v>
      </c>
      <c r="L90" s="53">
        <f t="shared" si="6"/>
        <v>180612200</v>
      </c>
      <c r="M90" s="42">
        <f t="shared" si="7"/>
        <v>39584100</v>
      </c>
      <c r="N90" s="42">
        <f t="shared" si="8"/>
        <v>39584100</v>
      </c>
      <c r="O90" s="80">
        <f t="shared" si="10"/>
        <v>100</v>
      </c>
    </row>
    <row r="91" spans="1:15" s="3" customFormat="1">
      <c r="A91" s="5" t="s">
        <v>171</v>
      </c>
      <c r="B91" s="14" t="s">
        <v>0</v>
      </c>
      <c r="C91" s="14" t="s">
        <v>172</v>
      </c>
      <c r="D91" s="50">
        <v>180612200</v>
      </c>
      <c r="E91" s="63">
        <f>E93+E95</f>
        <v>39584100</v>
      </c>
      <c r="F91" s="50">
        <v>39584100</v>
      </c>
      <c r="G91" s="51">
        <f t="shared" si="11"/>
        <v>100</v>
      </c>
      <c r="H91" s="50">
        <v>0</v>
      </c>
      <c r="I91" s="63">
        <v>0</v>
      </c>
      <c r="J91" s="50">
        <v>0</v>
      </c>
      <c r="K91" s="50">
        <v>0</v>
      </c>
      <c r="L91" s="53">
        <f t="shared" si="6"/>
        <v>180612200</v>
      </c>
      <c r="M91" s="42">
        <f t="shared" si="7"/>
        <v>39584100</v>
      </c>
      <c r="N91" s="42">
        <f t="shared" si="8"/>
        <v>39584100</v>
      </c>
      <c r="O91" s="80">
        <f t="shared" si="10"/>
        <v>100</v>
      </c>
    </row>
    <row r="92" spans="1:15" s="3" customFormat="1" ht="12">
      <c r="A92" s="6" t="s">
        <v>173</v>
      </c>
      <c r="B92" s="21" t="s">
        <v>0</v>
      </c>
      <c r="C92" s="21" t="s">
        <v>174</v>
      </c>
      <c r="D92" s="72">
        <v>37093000</v>
      </c>
      <c r="E92" s="73">
        <v>9273300</v>
      </c>
      <c r="F92" s="72">
        <v>9273300</v>
      </c>
      <c r="G92" s="74">
        <f t="shared" si="11"/>
        <v>100</v>
      </c>
      <c r="H92" s="72">
        <v>0</v>
      </c>
      <c r="I92" s="75">
        <v>0</v>
      </c>
      <c r="J92" s="72">
        <v>0</v>
      </c>
      <c r="K92" s="72">
        <v>0</v>
      </c>
      <c r="L92" s="76">
        <f t="shared" si="6"/>
        <v>37093000</v>
      </c>
      <c r="M92" s="77">
        <f t="shared" si="7"/>
        <v>9273300</v>
      </c>
      <c r="N92" s="77">
        <f t="shared" si="8"/>
        <v>9273300</v>
      </c>
      <c r="O92" s="81">
        <f t="shared" si="10"/>
        <v>100</v>
      </c>
    </row>
    <row r="93" spans="1:15" s="3" customFormat="1">
      <c r="A93" s="7" t="s">
        <v>175</v>
      </c>
      <c r="B93" s="22" t="s">
        <v>0</v>
      </c>
      <c r="C93" s="22" t="s">
        <v>176</v>
      </c>
      <c r="D93" s="15">
        <v>37093000</v>
      </c>
      <c r="E93" s="70">
        <v>9273300</v>
      </c>
      <c r="F93" s="15">
        <v>9273300</v>
      </c>
      <c r="G93" s="16">
        <f t="shared" si="11"/>
        <v>100</v>
      </c>
      <c r="H93" s="15">
        <v>0</v>
      </c>
      <c r="I93" s="62">
        <v>0</v>
      </c>
      <c r="J93" s="15">
        <v>0</v>
      </c>
      <c r="K93" s="15">
        <v>0</v>
      </c>
      <c r="L93" s="18">
        <f t="shared" si="6"/>
        <v>37093000</v>
      </c>
      <c r="M93" s="19">
        <f t="shared" si="7"/>
        <v>9273300</v>
      </c>
      <c r="N93" s="19">
        <f t="shared" si="8"/>
        <v>9273300</v>
      </c>
      <c r="O93" s="82">
        <f t="shared" si="10"/>
        <v>100</v>
      </c>
    </row>
    <row r="94" spans="1:15" s="3" customFormat="1" ht="12">
      <c r="A94" s="6" t="s">
        <v>177</v>
      </c>
      <c r="B94" s="21" t="s">
        <v>0</v>
      </c>
      <c r="C94" s="21" t="s">
        <v>178</v>
      </c>
      <c r="D94" s="72">
        <v>143519200</v>
      </c>
      <c r="E94" s="89">
        <f>E95</f>
        <v>30310800</v>
      </c>
      <c r="F94" s="72">
        <v>30310800</v>
      </c>
      <c r="G94" s="74">
        <f t="shared" si="11"/>
        <v>100</v>
      </c>
      <c r="H94" s="72">
        <v>0</v>
      </c>
      <c r="I94" s="75">
        <v>0</v>
      </c>
      <c r="J94" s="72">
        <v>0</v>
      </c>
      <c r="K94" s="72">
        <v>0</v>
      </c>
      <c r="L94" s="76">
        <f t="shared" si="6"/>
        <v>143519200</v>
      </c>
      <c r="M94" s="77">
        <f t="shared" si="7"/>
        <v>30310800</v>
      </c>
      <c r="N94" s="77">
        <f t="shared" si="8"/>
        <v>30310800</v>
      </c>
      <c r="O94" s="81">
        <f t="shared" si="10"/>
        <v>100</v>
      </c>
    </row>
    <row r="95" spans="1:15" s="3" customFormat="1" ht="18" customHeight="1">
      <c r="A95" s="7" t="s">
        <v>179</v>
      </c>
      <c r="B95" s="22" t="s">
        <v>0</v>
      </c>
      <c r="C95" s="22" t="s">
        <v>180</v>
      </c>
      <c r="D95" s="15">
        <v>143519200</v>
      </c>
      <c r="E95" s="70">
        <v>30310800</v>
      </c>
      <c r="F95" s="15">
        <v>30310800</v>
      </c>
      <c r="G95" s="16">
        <f t="shared" si="11"/>
        <v>100</v>
      </c>
      <c r="H95" s="15">
        <v>0</v>
      </c>
      <c r="I95" s="62">
        <v>0</v>
      </c>
      <c r="J95" s="15">
        <v>0</v>
      </c>
      <c r="K95" s="15">
        <v>0</v>
      </c>
      <c r="L95" s="18">
        <f t="shared" si="6"/>
        <v>143519200</v>
      </c>
      <c r="M95" s="19">
        <f t="shared" si="7"/>
        <v>30310800</v>
      </c>
      <c r="N95" s="19">
        <f t="shared" si="8"/>
        <v>30310800</v>
      </c>
      <c r="O95" s="82">
        <f t="shared" si="10"/>
        <v>100</v>
      </c>
    </row>
    <row r="96" spans="1:15" s="3" customFormat="1" ht="30" customHeight="1">
      <c r="A96" s="4" t="s">
        <v>181</v>
      </c>
      <c r="B96" s="14" t="s">
        <v>0</v>
      </c>
      <c r="C96" s="14" t="s">
        <v>182</v>
      </c>
      <c r="D96" s="50">
        <v>309428900</v>
      </c>
      <c r="E96" s="88">
        <f>E95+E93+E89</f>
        <v>73111917</v>
      </c>
      <c r="F96" s="50">
        <v>74620860.109999999</v>
      </c>
      <c r="G96" s="51">
        <f t="shared" si="11"/>
        <v>102.06388120010585</v>
      </c>
      <c r="H96" s="50">
        <v>3084700</v>
      </c>
      <c r="I96" s="63">
        <v>2542700</v>
      </c>
      <c r="J96" s="52">
        <v>2110769.3199999998</v>
      </c>
      <c r="K96" s="53">
        <f t="shared" si="9"/>
        <v>83.01291225862272</v>
      </c>
      <c r="L96" s="53">
        <f t="shared" si="6"/>
        <v>312513600</v>
      </c>
      <c r="M96" s="42">
        <f t="shared" si="7"/>
        <v>75654617</v>
      </c>
      <c r="N96" s="42">
        <f t="shared" si="8"/>
        <v>76731629.429999992</v>
      </c>
      <c r="O96" s="80">
        <f t="shared" si="10"/>
        <v>101.42359114712059</v>
      </c>
    </row>
    <row r="97" spans="1:15" s="3" customFormat="1" ht="24" customHeight="1">
      <c r="A97" s="6" t="s">
        <v>183</v>
      </c>
      <c r="B97" s="21" t="s">
        <v>0</v>
      </c>
      <c r="C97" s="21" t="s">
        <v>184</v>
      </c>
      <c r="D97" s="72">
        <v>3478755</v>
      </c>
      <c r="E97" s="89">
        <f>E98</f>
        <v>870600</v>
      </c>
      <c r="F97" s="72">
        <v>870600</v>
      </c>
      <c r="G97" s="74">
        <f t="shared" si="11"/>
        <v>100</v>
      </c>
      <c r="H97" s="72">
        <v>0</v>
      </c>
      <c r="I97" s="75">
        <v>0</v>
      </c>
      <c r="J97" s="72">
        <v>0</v>
      </c>
      <c r="K97" s="72">
        <v>0</v>
      </c>
      <c r="L97" s="76">
        <f t="shared" si="6"/>
        <v>3478755</v>
      </c>
      <c r="M97" s="77">
        <f t="shared" si="7"/>
        <v>870600</v>
      </c>
      <c r="N97" s="77">
        <f t="shared" si="8"/>
        <v>870600</v>
      </c>
      <c r="O97" s="81">
        <f t="shared" si="10"/>
        <v>100</v>
      </c>
    </row>
    <row r="98" spans="1:15" s="3" customFormat="1" ht="53.25" customHeight="1">
      <c r="A98" s="7" t="s">
        <v>185</v>
      </c>
      <c r="B98" s="22" t="s">
        <v>0</v>
      </c>
      <c r="C98" s="22" t="s">
        <v>186</v>
      </c>
      <c r="D98" s="15">
        <v>3478755</v>
      </c>
      <c r="E98" s="70">
        <v>870600</v>
      </c>
      <c r="F98" s="15">
        <v>870600</v>
      </c>
      <c r="G98" s="16">
        <f t="shared" si="11"/>
        <v>100</v>
      </c>
      <c r="H98" s="15">
        <v>0</v>
      </c>
      <c r="I98" s="62">
        <v>0</v>
      </c>
      <c r="J98" s="15">
        <v>0</v>
      </c>
      <c r="K98" s="15">
        <v>0</v>
      </c>
      <c r="L98" s="18">
        <f t="shared" si="6"/>
        <v>3478755</v>
      </c>
      <c r="M98" s="19">
        <f t="shared" si="7"/>
        <v>870600</v>
      </c>
      <c r="N98" s="19">
        <f t="shared" si="8"/>
        <v>870600</v>
      </c>
      <c r="O98" s="82">
        <f t="shared" si="10"/>
        <v>100</v>
      </c>
    </row>
    <row r="99" spans="1:15" s="3" customFormat="1" ht="29.25" customHeight="1">
      <c r="A99" s="6" t="s">
        <v>187</v>
      </c>
      <c r="B99" s="21" t="s">
        <v>0</v>
      </c>
      <c r="C99" s="21" t="s">
        <v>188</v>
      </c>
      <c r="D99" s="72">
        <v>4911087</v>
      </c>
      <c r="E99" s="89">
        <f>E100+E101+E102+E103</f>
        <v>1203122</v>
      </c>
      <c r="F99" s="72">
        <v>1163532</v>
      </c>
      <c r="G99" s="74">
        <f t="shared" si="11"/>
        <v>96.709394392256158</v>
      </c>
      <c r="H99" s="72">
        <v>1700000</v>
      </c>
      <c r="I99" s="75">
        <v>500000</v>
      </c>
      <c r="J99" s="87">
        <v>500000</v>
      </c>
      <c r="K99" s="76">
        <f t="shared" si="9"/>
        <v>100</v>
      </c>
      <c r="L99" s="76">
        <f t="shared" si="6"/>
        <v>6611087</v>
      </c>
      <c r="M99" s="77">
        <f t="shared" si="7"/>
        <v>1703122</v>
      </c>
      <c r="N99" s="77">
        <f t="shared" si="8"/>
        <v>1663532</v>
      </c>
      <c r="O99" s="81">
        <f t="shared" si="10"/>
        <v>97.675445446656198</v>
      </c>
    </row>
    <row r="100" spans="1:15" s="3" customFormat="1" ht="34.5" customHeight="1">
      <c r="A100" s="7" t="s">
        <v>189</v>
      </c>
      <c r="B100" s="22" t="s">
        <v>0</v>
      </c>
      <c r="C100" s="22" t="s">
        <v>190</v>
      </c>
      <c r="D100" s="15">
        <v>1499000</v>
      </c>
      <c r="E100" s="70">
        <v>316289</v>
      </c>
      <c r="F100" s="15">
        <v>316289</v>
      </c>
      <c r="G100" s="16">
        <f t="shared" si="11"/>
        <v>100</v>
      </c>
      <c r="H100" s="15">
        <v>0</v>
      </c>
      <c r="I100" s="62">
        <v>0</v>
      </c>
      <c r="J100" s="15">
        <v>0</v>
      </c>
      <c r="K100" s="15">
        <v>0</v>
      </c>
      <c r="L100" s="18">
        <f t="shared" si="6"/>
        <v>1499000</v>
      </c>
      <c r="M100" s="19">
        <f t="shared" si="7"/>
        <v>316289</v>
      </c>
      <c r="N100" s="19">
        <f t="shared" si="8"/>
        <v>316289</v>
      </c>
      <c r="O100" s="82">
        <f t="shared" si="10"/>
        <v>100</v>
      </c>
    </row>
    <row r="101" spans="1:15" s="3" customFormat="1" ht="35.25" customHeight="1">
      <c r="A101" s="7" t="s">
        <v>191</v>
      </c>
      <c r="B101" s="22" t="s">
        <v>0</v>
      </c>
      <c r="C101" s="22" t="s">
        <v>192</v>
      </c>
      <c r="D101" s="15">
        <v>844534</v>
      </c>
      <c r="E101" s="70">
        <v>125943</v>
      </c>
      <c r="F101" s="15">
        <v>125943</v>
      </c>
      <c r="G101" s="16">
        <f t="shared" si="11"/>
        <v>100</v>
      </c>
      <c r="H101" s="15">
        <v>0</v>
      </c>
      <c r="I101" s="62">
        <v>0</v>
      </c>
      <c r="J101" s="15">
        <v>0</v>
      </c>
      <c r="K101" s="15">
        <v>0</v>
      </c>
      <c r="L101" s="18">
        <f t="shared" si="6"/>
        <v>844534</v>
      </c>
      <c r="M101" s="19">
        <f t="shared" si="7"/>
        <v>125943</v>
      </c>
      <c r="N101" s="19">
        <f t="shared" si="8"/>
        <v>125943</v>
      </c>
      <c r="O101" s="82">
        <f t="shared" si="10"/>
        <v>100</v>
      </c>
    </row>
    <row r="102" spans="1:15" s="3" customFormat="1" ht="14.25" customHeight="1">
      <c r="A102" s="7" t="s">
        <v>193</v>
      </c>
      <c r="B102" s="22" t="s">
        <v>0</v>
      </c>
      <c r="C102" s="22" t="s">
        <v>194</v>
      </c>
      <c r="D102" s="15">
        <v>2006553</v>
      </c>
      <c r="E102" s="70">
        <v>480090</v>
      </c>
      <c r="F102" s="15">
        <v>440500</v>
      </c>
      <c r="G102" s="16">
        <f t="shared" si="11"/>
        <v>91.753629527796875</v>
      </c>
      <c r="H102" s="15">
        <v>1700000</v>
      </c>
      <c r="I102" s="62">
        <v>500000</v>
      </c>
      <c r="J102" s="17">
        <v>500000</v>
      </c>
      <c r="K102" s="18">
        <f t="shared" si="9"/>
        <v>100</v>
      </c>
      <c r="L102" s="18">
        <f t="shared" si="6"/>
        <v>3706553</v>
      </c>
      <c r="M102" s="19">
        <f t="shared" si="7"/>
        <v>980090</v>
      </c>
      <c r="N102" s="19">
        <f t="shared" si="8"/>
        <v>940500</v>
      </c>
      <c r="O102" s="82">
        <f t="shared" si="10"/>
        <v>95.960575049230172</v>
      </c>
    </row>
    <row r="103" spans="1:15" s="3" customFormat="1" ht="36.75" customHeight="1">
      <c r="A103" s="7" t="s">
        <v>195</v>
      </c>
      <c r="B103" s="22" t="s">
        <v>0</v>
      </c>
      <c r="C103" s="22" t="s">
        <v>196</v>
      </c>
      <c r="D103" s="15">
        <v>561000</v>
      </c>
      <c r="E103" s="70">
        <v>280800</v>
      </c>
      <c r="F103" s="15">
        <v>280800</v>
      </c>
      <c r="G103" s="16">
        <f t="shared" si="11"/>
        <v>100</v>
      </c>
      <c r="H103" s="15">
        <v>0</v>
      </c>
      <c r="I103" s="62">
        <v>0</v>
      </c>
      <c r="J103" s="15">
        <v>0</v>
      </c>
      <c r="K103" s="15">
        <v>0</v>
      </c>
      <c r="L103" s="18">
        <f t="shared" si="6"/>
        <v>561000</v>
      </c>
      <c r="M103" s="19">
        <f t="shared" si="7"/>
        <v>280800</v>
      </c>
      <c r="N103" s="19">
        <f t="shared" si="8"/>
        <v>280800</v>
      </c>
      <c r="O103" s="82">
        <f t="shared" si="10"/>
        <v>100</v>
      </c>
    </row>
    <row r="104" spans="1:15" s="3" customFormat="1">
      <c r="A104" s="4" t="s">
        <v>197</v>
      </c>
      <c r="B104" s="14" t="s">
        <v>0</v>
      </c>
      <c r="C104" s="14" t="s">
        <v>198</v>
      </c>
      <c r="D104" s="39">
        <v>317818742</v>
      </c>
      <c r="E104" s="63">
        <f>E96+E97+E99</f>
        <v>75185639</v>
      </c>
      <c r="F104" s="50">
        <v>76654992.109999999</v>
      </c>
      <c r="G104" s="51">
        <f t="shared" si="11"/>
        <v>101.95430022214748</v>
      </c>
      <c r="H104" s="50">
        <v>4784700</v>
      </c>
      <c r="I104" s="63">
        <f>I96+I99</f>
        <v>3042700</v>
      </c>
      <c r="J104" s="52">
        <v>2610769.3199999998</v>
      </c>
      <c r="K104" s="53">
        <f t="shared" si="9"/>
        <v>85.804361915404073</v>
      </c>
      <c r="L104" s="53">
        <f t="shared" si="6"/>
        <v>322603442</v>
      </c>
      <c r="M104" s="53">
        <f t="shared" si="7"/>
        <v>78228339</v>
      </c>
      <c r="N104" s="42">
        <f t="shared" si="8"/>
        <v>79265761.429999992</v>
      </c>
      <c r="O104" s="83">
        <f t="shared" si="10"/>
        <v>101.32614656435437</v>
      </c>
    </row>
    <row r="105" spans="1:15" s="3" customFormat="1">
      <c r="A105" s="4" t="s">
        <v>199</v>
      </c>
      <c r="B105" s="14" t="s">
        <v>0</v>
      </c>
      <c r="C105" s="29" t="s">
        <v>0</v>
      </c>
      <c r="D105" s="30" t="s">
        <v>0</v>
      </c>
      <c r="E105" s="61"/>
      <c r="F105" s="48" t="s">
        <v>0</v>
      </c>
      <c r="G105" s="16"/>
      <c r="H105" s="48"/>
      <c r="I105" s="61"/>
      <c r="J105" s="17"/>
      <c r="K105" s="18"/>
      <c r="L105" s="18"/>
      <c r="M105" s="18"/>
      <c r="N105" s="49"/>
      <c r="O105" s="84"/>
    </row>
    <row r="106" spans="1:15" s="3" customFormat="1" ht="14.25" customHeight="1">
      <c r="A106" s="4" t="s">
        <v>200</v>
      </c>
      <c r="B106" s="14" t="s">
        <v>201</v>
      </c>
      <c r="C106" s="14" t="s">
        <v>0</v>
      </c>
      <c r="D106" s="39">
        <v>30278658</v>
      </c>
      <c r="E106" s="63">
        <v>6533553</v>
      </c>
      <c r="F106" s="39">
        <v>5856473.6799999997</v>
      </c>
      <c r="G106" s="40">
        <f t="shared" si="11"/>
        <v>89.636889453563782</v>
      </c>
      <c r="H106" s="39">
        <v>200000</v>
      </c>
      <c r="I106" s="63">
        <v>165000</v>
      </c>
      <c r="J106" s="41">
        <v>773466.69</v>
      </c>
      <c r="K106" s="42">
        <f t="shared" si="9"/>
        <v>468.7676909090909</v>
      </c>
      <c r="L106" s="42">
        <f>D106+H106</f>
        <v>30478658</v>
      </c>
      <c r="M106" s="42">
        <f>E106+I106</f>
        <v>6698553</v>
      </c>
      <c r="N106" s="42">
        <f>F106+J106</f>
        <v>6629940.3699999992</v>
      </c>
      <c r="O106" s="80">
        <f t="shared" si="10"/>
        <v>98.975709679388956</v>
      </c>
    </row>
    <row r="107" spans="1:15" s="3" customFormat="1" ht="56.25" customHeight="1">
      <c r="A107" s="11" t="s">
        <v>202</v>
      </c>
      <c r="B107" s="14" t="s">
        <v>203</v>
      </c>
      <c r="C107" s="14" t="s">
        <v>204</v>
      </c>
      <c r="D107" s="36">
        <v>25780420</v>
      </c>
      <c r="E107" s="62">
        <v>5727250</v>
      </c>
      <c r="F107" s="36">
        <v>5156698.79</v>
      </c>
      <c r="G107" s="37">
        <f t="shared" si="11"/>
        <v>90.037955214107996</v>
      </c>
      <c r="H107" s="36">
        <v>125000</v>
      </c>
      <c r="I107" s="62">
        <v>125000</v>
      </c>
      <c r="J107" s="38">
        <v>752570.27</v>
      </c>
      <c r="K107" s="19">
        <f t="shared" si="9"/>
        <v>602.05621600000006</v>
      </c>
      <c r="L107" s="19">
        <f t="shared" si="6"/>
        <v>25905420</v>
      </c>
      <c r="M107" s="19">
        <f t="shared" si="7"/>
        <v>5852250</v>
      </c>
      <c r="N107" s="19">
        <f t="shared" ref="N107:N166" si="12">F107+J107</f>
        <v>5909269.0600000005</v>
      </c>
      <c r="O107" s="82">
        <f t="shared" si="10"/>
        <v>100.97431005168953</v>
      </c>
    </row>
    <row r="108" spans="1:15" s="3" customFormat="1" ht="31.5" customHeight="1">
      <c r="A108" s="11" t="s">
        <v>205</v>
      </c>
      <c r="B108" s="14" t="s">
        <v>206</v>
      </c>
      <c r="C108" s="14" t="s">
        <v>207</v>
      </c>
      <c r="D108" s="36">
        <v>912960</v>
      </c>
      <c r="E108" s="62">
        <v>212955</v>
      </c>
      <c r="F108" s="36">
        <v>206027</v>
      </c>
      <c r="G108" s="37">
        <f t="shared" si="11"/>
        <v>96.74673052992415</v>
      </c>
      <c r="H108" s="36">
        <v>0</v>
      </c>
      <c r="I108" s="62">
        <v>0</v>
      </c>
      <c r="J108" s="36">
        <v>0</v>
      </c>
      <c r="K108" s="19">
        <v>0</v>
      </c>
      <c r="L108" s="19">
        <f t="shared" si="6"/>
        <v>912960</v>
      </c>
      <c r="M108" s="19">
        <f t="shared" si="7"/>
        <v>212955</v>
      </c>
      <c r="N108" s="19">
        <f t="shared" si="12"/>
        <v>206027</v>
      </c>
      <c r="O108" s="82">
        <f t="shared" si="10"/>
        <v>96.74673052992415</v>
      </c>
    </row>
    <row r="109" spans="1:15" s="3" customFormat="1" ht="34.5" customHeight="1">
      <c r="A109" s="11" t="s">
        <v>205</v>
      </c>
      <c r="B109" s="14" t="s">
        <v>206</v>
      </c>
      <c r="C109" s="14" t="s">
        <v>208</v>
      </c>
      <c r="D109" s="36">
        <v>789382</v>
      </c>
      <c r="E109" s="62">
        <v>92934</v>
      </c>
      <c r="F109" s="36">
        <v>66870.09</v>
      </c>
      <c r="G109" s="37">
        <f t="shared" si="11"/>
        <v>71.954386984311441</v>
      </c>
      <c r="H109" s="36">
        <v>0</v>
      </c>
      <c r="I109" s="62">
        <v>0</v>
      </c>
      <c r="J109" s="36">
        <v>0</v>
      </c>
      <c r="K109" s="19">
        <v>0</v>
      </c>
      <c r="L109" s="19">
        <f t="shared" si="6"/>
        <v>789382</v>
      </c>
      <c r="M109" s="19">
        <f t="shared" si="7"/>
        <v>92934</v>
      </c>
      <c r="N109" s="19">
        <f t="shared" si="12"/>
        <v>66870.09</v>
      </c>
      <c r="O109" s="82">
        <f t="shared" si="10"/>
        <v>71.954386984311441</v>
      </c>
    </row>
    <row r="110" spans="1:15" s="3" customFormat="1" ht="30.75" customHeight="1">
      <c r="A110" s="11" t="s">
        <v>205</v>
      </c>
      <c r="B110" s="14" t="s">
        <v>206</v>
      </c>
      <c r="C110" s="14" t="s">
        <v>209</v>
      </c>
      <c r="D110" s="36">
        <v>776839</v>
      </c>
      <c r="E110" s="62">
        <v>183317</v>
      </c>
      <c r="F110" s="36">
        <v>171123.79</v>
      </c>
      <c r="G110" s="37">
        <f t="shared" si="11"/>
        <v>93.348565599480679</v>
      </c>
      <c r="H110" s="36">
        <v>0</v>
      </c>
      <c r="I110" s="62">
        <v>0</v>
      </c>
      <c r="J110" s="36">
        <v>0</v>
      </c>
      <c r="K110" s="19">
        <v>0</v>
      </c>
      <c r="L110" s="19">
        <f t="shared" si="6"/>
        <v>776839</v>
      </c>
      <c r="M110" s="19">
        <f t="shared" si="7"/>
        <v>183317</v>
      </c>
      <c r="N110" s="19">
        <f t="shared" si="12"/>
        <v>171123.79</v>
      </c>
      <c r="O110" s="82">
        <f t="shared" si="10"/>
        <v>93.348565599480679</v>
      </c>
    </row>
    <row r="111" spans="1:15" s="3" customFormat="1" ht="31.5" customHeight="1">
      <c r="A111" s="11" t="s">
        <v>205</v>
      </c>
      <c r="B111" s="14" t="s">
        <v>206</v>
      </c>
      <c r="C111" s="14" t="s">
        <v>210</v>
      </c>
      <c r="D111" s="36">
        <v>1612170</v>
      </c>
      <c r="E111" s="62">
        <v>211215</v>
      </c>
      <c r="F111" s="36">
        <v>160214.99</v>
      </c>
      <c r="G111" s="37">
        <f t="shared" si="11"/>
        <v>75.853982908410856</v>
      </c>
      <c r="H111" s="36">
        <v>75000</v>
      </c>
      <c r="I111" s="62">
        <v>40000</v>
      </c>
      <c r="J111" s="36">
        <v>0</v>
      </c>
      <c r="K111" s="19">
        <f t="shared" si="9"/>
        <v>0</v>
      </c>
      <c r="L111" s="19">
        <f t="shared" si="6"/>
        <v>1687170</v>
      </c>
      <c r="M111" s="19">
        <f t="shared" si="7"/>
        <v>251215</v>
      </c>
      <c r="N111" s="19">
        <f t="shared" si="12"/>
        <v>160214.99</v>
      </c>
      <c r="O111" s="82">
        <f t="shared" si="10"/>
        <v>63.77604442409887</v>
      </c>
    </row>
    <row r="112" spans="1:15" s="3" customFormat="1" ht="15.75" customHeight="1">
      <c r="A112" s="11" t="s">
        <v>211</v>
      </c>
      <c r="B112" s="14" t="s">
        <v>212</v>
      </c>
      <c r="C112" s="14" t="s">
        <v>213</v>
      </c>
      <c r="D112" s="36">
        <v>406887</v>
      </c>
      <c r="E112" s="62">
        <v>105882</v>
      </c>
      <c r="F112" s="36">
        <v>95539.02</v>
      </c>
      <c r="G112" s="37">
        <f t="shared" si="11"/>
        <v>90.231597438658142</v>
      </c>
      <c r="H112" s="36">
        <v>0</v>
      </c>
      <c r="I112" s="62">
        <v>0</v>
      </c>
      <c r="J112" s="38">
        <v>20896.419999999998</v>
      </c>
      <c r="K112" s="19">
        <v>0</v>
      </c>
      <c r="L112" s="19">
        <f t="shared" si="6"/>
        <v>406887</v>
      </c>
      <c r="M112" s="19">
        <f t="shared" si="7"/>
        <v>105882</v>
      </c>
      <c r="N112" s="19">
        <f t="shared" si="12"/>
        <v>116435.44</v>
      </c>
      <c r="O112" s="82">
        <f t="shared" si="10"/>
        <v>109.96717100168112</v>
      </c>
    </row>
    <row r="113" spans="1:15" s="3" customFormat="1">
      <c r="A113" s="4" t="s">
        <v>214</v>
      </c>
      <c r="B113" s="14" t="s">
        <v>215</v>
      </c>
      <c r="C113" s="14" t="s">
        <v>0</v>
      </c>
      <c r="D113" s="39">
        <v>244777370</v>
      </c>
      <c r="E113" s="63">
        <v>57378946</v>
      </c>
      <c r="F113" s="39">
        <v>48439052.090000004</v>
      </c>
      <c r="G113" s="40">
        <f t="shared" si="11"/>
        <v>84.419557114207024</v>
      </c>
      <c r="H113" s="39">
        <v>1908587</v>
      </c>
      <c r="I113" s="63">
        <v>1624300</v>
      </c>
      <c r="J113" s="41">
        <v>1270931.3700000001</v>
      </c>
      <c r="K113" s="42">
        <f t="shared" si="9"/>
        <v>78.244866711814325</v>
      </c>
      <c r="L113" s="42">
        <f t="shared" si="6"/>
        <v>246685957</v>
      </c>
      <c r="M113" s="42">
        <f t="shared" si="7"/>
        <v>59003246</v>
      </c>
      <c r="N113" s="42">
        <f t="shared" si="12"/>
        <v>49709983.460000001</v>
      </c>
      <c r="O113" s="80">
        <f t="shared" si="10"/>
        <v>84.249574099702926</v>
      </c>
    </row>
    <row r="114" spans="1:15" s="3" customFormat="1" ht="16.5" customHeight="1">
      <c r="A114" s="11" t="s">
        <v>216</v>
      </c>
      <c r="B114" s="14" t="s">
        <v>217</v>
      </c>
      <c r="C114" s="14" t="s">
        <v>218</v>
      </c>
      <c r="D114" s="36">
        <v>50161123</v>
      </c>
      <c r="E114" s="62">
        <v>13206534</v>
      </c>
      <c r="F114" s="36">
        <v>9593026.9600000009</v>
      </c>
      <c r="G114" s="37">
        <f t="shared" si="11"/>
        <v>72.638490613812834</v>
      </c>
      <c r="H114" s="36">
        <v>1522000</v>
      </c>
      <c r="I114" s="62">
        <v>1522000</v>
      </c>
      <c r="J114" s="38">
        <v>531747.55000000005</v>
      </c>
      <c r="K114" s="19">
        <f t="shared" si="9"/>
        <v>34.937421156373198</v>
      </c>
      <c r="L114" s="19">
        <f t="shared" si="6"/>
        <v>51683123</v>
      </c>
      <c r="M114" s="19">
        <f t="shared" si="7"/>
        <v>14728534</v>
      </c>
      <c r="N114" s="42">
        <f t="shared" si="12"/>
        <v>10124774.510000002</v>
      </c>
      <c r="O114" s="82">
        <f t="shared" si="10"/>
        <v>68.74258164458189</v>
      </c>
    </row>
    <row r="115" spans="1:15" s="3" customFormat="1" ht="25.5" customHeight="1">
      <c r="A115" s="12" t="s">
        <v>219</v>
      </c>
      <c r="B115" s="14" t="s">
        <v>220</v>
      </c>
      <c r="C115" s="14" t="s">
        <v>0</v>
      </c>
      <c r="D115" s="36">
        <v>36176612</v>
      </c>
      <c r="E115" s="62">
        <v>10063576</v>
      </c>
      <c r="F115" s="36">
        <v>7954484.6200000001</v>
      </c>
      <c r="G115" s="37">
        <f t="shared" si="11"/>
        <v>79.042326703748259</v>
      </c>
      <c r="H115" s="36">
        <v>37100</v>
      </c>
      <c r="I115" s="62">
        <v>37100</v>
      </c>
      <c r="J115" s="38">
        <v>712003.35</v>
      </c>
      <c r="K115" s="19">
        <f t="shared" si="9"/>
        <v>1919.1464959568732</v>
      </c>
      <c r="L115" s="19">
        <f t="shared" si="6"/>
        <v>36213712</v>
      </c>
      <c r="M115" s="19">
        <f t="shared" si="7"/>
        <v>10100676</v>
      </c>
      <c r="N115" s="19">
        <f t="shared" si="12"/>
        <v>8666487.9700000007</v>
      </c>
      <c r="O115" s="82">
        <f t="shared" si="10"/>
        <v>85.801068859153602</v>
      </c>
    </row>
    <row r="116" spans="1:15" s="3" customFormat="1" ht="30" customHeight="1">
      <c r="A116" s="13" t="s">
        <v>221</v>
      </c>
      <c r="B116" s="21" t="s">
        <v>222</v>
      </c>
      <c r="C116" s="21" t="s">
        <v>223</v>
      </c>
      <c r="D116" s="36">
        <v>36176612</v>
      </c>
      <c r="E116" s="62">
        <v>10063576</v>
      </c>
      <c r="F116" s="36">
        <v>7954484.6200000001</v>
      </c>
      <c r="G116" s="37">
        <f t="shared" si="11"/>
        <v>79.042326703748259</v>
      </c>
      <c r="H116" s="36">
        <v>37100</v>
      </c>
      <c r="I116" s="62">
        <v>37100</v>
      </c>
      <c r="J116" s="38">
        <v>712003.35</v>
      </c>
      <c r="K116" s="19">
        <f t="shared" si="9"/>
        <v>1919.1464959568732</v>
      </c>
      <c r="L116" s="19">
        <f t="shared" si="6"/>
        <v>36213712</v>
      </c>
      <c r="M116" s="19">
        <f t="shared" si="7"/>
        <v>10100676</v>
      </c>
      <c r="N116" s="19">
        <f>F116+J116</f>
        <v>8666487.9700000007</v>
      </c>
      <c r="O116" s="82">
        <f t="shared" si="10"/>
        <v>85.801068859153602</v>
      </c>
    </row>
    <row r="117" spans="1:15" s="3" customFormat="1" ht="24" customHeight="1">
      <c r="A117" s="12" t="s">
        <v>224</v>
      </c>
      <c r="B117" s="14" t="s">
        <v>225</v>
      </c>
      <c r="C117" s="14" t="s">
        <v>0</v>
      </c>
      <c r="D117" s="36">
        <v>143519200</v>
      </c>
      <c r="E117" s="62">
        <v>30310800</v>
      </c>
      <c r="F117" s="36">
        <v>27454055.870000001</v>
      </c>
      <c r="G117" s="37">
        <f t="shared" si="11"/>
        <v>90.575160899745313</v>
      </c>
      <c r="H117" s="36">
        <v>0</v>
      </c>
      <c r="I117" s="62">
        <v>0</v>
      </c>
      <c r="J117" s="36">
        <v>0</v>
      </c>
      <c r="K117" s="19">
        <v>0</v>
      </c>
      <c r="L117" s="19">
        <f t="shared" si="6"/>
        <v>143519200</v>
      </c>
      <c r="M117" s="19">
        <f t="shared" si="7"/>
        <v>30310800</v>
      </c>
      <c r="N117" s="19">
        <f t="shared" si="12"/>
        <v>27454055.870000001</v>
      </c>
      <c r="O117" s="82">
        <f t="shared" si="10"/>
        <v>90.575160899745313</v>
      </c>
    </row>
    <row r="118" spans="1:15" s="3" customFormat="1" ht="24.75" customHeight="1">
      <c r="A118" s="13" t="s">
        <v>221</v>
      </c>
      <c r="B118" s="21" t="s">
        <v>226</v>
      </c>
      <c r="C118" s="21" t="s">
        <v>227</v>
      </c>
      <c r="D118" s="36">
        <v>143519200</v>
      </c>
      <c r="E118" s="62">
        <v>30310800</v>
      </c>
      <c r="F118" s="36">
        <v>27454055.870000001</v>
      </c>
      <c r="G118" s="37">
        <f t="shared" si="11"/>
        <v>90.575160899745313</v>
      </c>
      <c r="H118" s="36">
        <v>0</v>
      </c>
      <c r="I118" s="62">
        <v>0</v>
      </c>
      <c r="J118" s="36">
        <v>0</v>
      </c>
      <c r="K118" s="19">
        <v>0</v>
      </c>
      <c r="L118" s="19">
        <f t="shared" si="6"/>
        <v>143519200</v>
      </c>
      <c r="M118" s="19">
        <f t="shared" si="7"/>
        <v>30310800</v>
      </c>
      <c r="N118" s="19">
        <f t="shared" si="12"/>
        <v>27454055.870000001</v>
      </c>
      <c r="O118" s="82">
        <f t="shared" si="10"/>
        <v>90.575160899745313</v>
      </c>
    </row>
    <row r="119" spans="1:15" s="3" customFormat="1" ht="21">
      <c r="A119" s="11" t="s">
        <v>228</v>
      </c>
      <c r="B119" s="14" t="s">
        <v>229</v>
      </c>
      <c r="C119" s="14" t="s">
        <v>230</v>
      </c>
      <c r="D119" s="36">
        <v>2081120</v>
      </c>
      <c r="E119" s="62">
        <v>566760</v>
      </c>
      <c r="F119" s="36">
        <v>465889.75</v>
      </c>
      <c r="G119" s="37">
        <f t="shared" si="11"/>
        <v>82.202299033100431</v>
      </c>
      <c r="H119" s="36">
        <v>3000</v>
      </c>
      <c r="I119" s="62">
        <v>3000</v>
      </c>
      <c r="J119" s="38">
        <v>10300</v>
      </c>
      <c r="K119" s="19">
        <f t="shared" si="9"/>
        <v>343.33333333333331</v>
      </c>
      <c r="L119" s="19">
        <f t="shared" si="6"/>
        <v>2084120</v>
      </c>
      <c r="M119" s="19">
        <f t="shared" si="7"/>
        <v>569760</v>
      </c>
      <c r="N119" s="19">
        <f t="shared" si="12"/>
        <v>476189.75</v>
      </c>
      <c r="O119" s="82">
        <f t="shared" si="10"/>
        <v>83.577251825329952</v>
      </c>
    </row>
    <row r="120" spans="1:15" s="3" customFormat="1" ht="18" customHeight="1">
      <c r="A120" s="11" t="s">
        <v>231</v>
      </c>
      <c r="B120" s="14" t="s">
        <v>232</v>
      </c>
      <c r="C120" s="14" t="s">
        <v>233</v>
      </c>
      <c r="D120" s="36">
        <v>3442790</v>
      </c>
      <c r="E120" s="62">
        <v>875468</v>
      </c>
      <c r="F120" s="36">
        <v>842444.29</v>
      </c>
      <c r="G120" s="37">
        <f t="shared" si="11"/>
        <v>96.227879260007214</v>
      </c>
      <c r="H120" s="36">
        <v>37200</v>
      </c>
      <c r="I120" s="62">
        <v>37200</v>
      </c>
      <c r="J120" s="38">
        <v>3595.64</v>
      </c>
      <c r="K120" s="19">
        <f t="shared" si="9"/>
        <v>9.6656989247311831</v>
      </c>
      <c r="L120" s="19">
        <f t="shared" si="6"/>
        <v>3479990</v>
      </c>
      <c r="M120" s="19">
        <f t="shared" si="7"/>
        <v>912668</v>
      </c>
      <c r="N120" s="19">
        <f t="shared" si="12"/>
        <v>846039.93</v>
      </c>
      <c r="O120" s="82">
        <f t="shared" si="10"/>
        <v>92.699637765321015</v>
      </c>
    </row>
    <row r="121" spans="1:15" s="3" customFormat="1" ht="15" customHeight="1">
      <c r="A121" s="12" t="s">
        <v>234</v>
      </c>
      <c r="B121" s="14" t="s">
        <v>235</v>
      </c>
      <c r="C121" s="14" t="s">
        <v>0</v>
      </c>
      <c r="D121" s="36">
        <v>7143692</v>
      </c>
      <c r="E121" s="62">
        <f>E122+E123</f>
        <v>1865416</v>
      </c>
      <c r="F121" s="36">
        <v>1750228.17</v>
      </c>
      <c r="G121" s="37">
        <f t="shared" si="11"/>
        <v>93.825086200611551</v>
      </c>
      <c r="H121" s="36">
        <v>25000</v>
      </c>
      <c r="I121" s="62">
        <v>25000</v>
      </c>
      <c r="J121" s="38">
        <v>13284.83</v>
      </c>
      <c r="K121" s="19">
        <f t="shared" si="9"/>
        <v>53.139319999999998</v>
      </c>
      <c r="L121" s="19">
        <f t="shared" si="6"/>
        <v>7168692</v>
      </c>
      <c r="M121" s="19">
        <f t="shared" si="7"/>
        <v>1890416</v>
      </c>
      <c r="N121" s="19">
        <f t="shared" si="12"/>
        <v>1763513</v>
      </c>
      <c r="O121" s="82">
        <f t="shared" si="10"/>
        <v>93.287033118636316</v>
      </c>
    </row>
    <row r="122" spans="1:15" s="3" customFormat="1" ht="21" customHeight="1">
      <c r="A122" s="13" t="s">
        <v>236</v>
      </c>
      <c r="B122" s="21" t="s">
        <v>237</v>
      </c>
      <c r="C122" s="21" t="s">
        <v>238</v>
      </c>
      <c r="D122" s="36">
        <v>7118352</v>
      </c>
      <c r="E122" s="62">
        <v>1856366</v>
      </c>
      <c r="F122" s="36">
        <v>1748418.17</v>
      </c>
      <c r="G122" s="37">
        <f t="shared" si="11"/>
        <v>94.184992075916057</v>
      </c>
      <c r="H122" s="36">
        <v>25000</v>
      </c>
      <c r="I122" s="62">
        <v>25000</v>
      </c>
      <c r="J122" s="38">
        <v>13284.83</v>
      </c>
      <c r="K122" s="19">
        <f t="shared" si="9"/>
        <v>53.139319999999998</v>
      </c>
      <c r="L122" s="19">
        <f t="shared" si="6"/>
        <v>7143352</v>
      </c>
      <c r="M122" s="19">
        <f t="shared" si="7"/>
        <v>1881366</v>
      </c>
      <c r="N122" s="19">
        <f t="shared" si="12"/>
        <v>1761703</v>
      </c>
      <c r="O122" s="82">
        <f t="shared" si="10"/>
        <v>93.639568271139169</v>
      </c>
    </row>
    <row r="123" spans="1:15" s="3" customFormat="1" ht="18" customHeight="1">
      <c r="A123" s="13" t="s">
        <v>239</v>
      </c>
      <c r="B123" s="21" t="s">
        <v>240</v>
      </c>
      <c r="C123" s="21" t="s">
        <v>241</v>
      </c>
      <c r="D123" s="36">
        <v>25340</v>
      </c>
      <c r="E123" s="62">
        <v>9050</v>
      </c>
      <c r="F123" s="36">
        <v>1810</v>
      </c>
      <c r="G123" s="37">
        <f t="shared" si="11"/>
        <v>20</v>
      </c>
      <c r="H123" s="36">
        <v>0</v>
      </c>
      <c r="I123" s="62">
        <v>0</v>
      </c>
      <c r="J123" s="36">
        <v>0</v>
      </c>
      <c r="K123" s="19">
        <v>0</v>
      </c>
      <c r="L123" s="19">
        <f t="shared" si="6"/>
        <v>25340</v>
      </c>
      <c r="M123" s="19">
        <f t="shared" si="7"/>
        <v>9050</v>
      </c>
      <c r="N123" s="19">
        <f t="shared" si="12"/>
        <v>1810</v>
      </c>
      <c r="O123" s="82">
        <f t="shared" si="10"/>
        <v>20</v>
      </c>
    </row>
    <row r="124" spans="1:15" s="3" customFormat="1" ht="24.75" customHeight="1">
      <c r="A124" s="12" t="s">
        <v>242</v>
      </c>
      <c r="B124" s="14" t="s">
        <v>243</v>
      </c>
      <c r="C124" s="14" t="s">
        <v>0</v>
      </c>
      <c r="D124" s="36">
        <v>1692586</v>
      </c>
      <c r="E124" s="62">
        <f>E125+E126</f>
        <v>364449</v>
      </c>
      <c r="F124" s="36">
        <v>260034.72</v>
      </c>
      <c r="G124" s="37">
        <f t="shared" si="11"/>
        <v>71.350098367672842</v>
      </c>
      <c r="H124" s="36">
        <v>0</v>
      </c>
      <c r="I124" s="62">
        <v>0</v>
      </c>
      <c r="J124" s="36">
        <v>0</v>
      </c>
      <c r="K124" s="19">
        <v>0</v>
      </c>
      <c r="L124" s="19">
        <f t="shared" si="6"/>
        <v>1692586</v>
      </c>
      <c r="M124" s="19">
        <f t="shared" si="7"/>
        <v>364449</v>
      </c>
      <c r="N124" s="19">
        <f>F124+J124</f>
        <v>260034.72</v>
      </c>
      <c r="O124" s="82">
        <f t="shared" si="10"/>
        <v>71.350098367672842</v>
      </c>
    </row>
    <row r="125" spans="1:15" s="3" customFormat="1" ht="33" customHeight="1">
      <c r="A125" s="13" t="s">
        <v>244</v>
      </c>
      <c r="B125" s="21" t="s">
        <v>245</v>
      </c>
      <c r="C125" s="21" t="s">
        <v>246</v>
      </c>
      <c r="D125" s="36">
        <v>193586</v>
      </c>
      <c r="E125" s="62">
        <v>48160</v>
      </c>
      <c r="F125" s="36">
        <v>26580.18</v>
      </c>
      <c r="G125" s="37">
        <f t="shared" si="11"/>
        <v>55.19140365448505</v>
      </c>
      <c r="H125" s="36">
        <v>0</v>
      </c>
      <c r="I125" s="62">
        <v>0</v>
      </c>
      <c r="J125" s="36">
        <v>0</v>
      </c>
      <c r="K125" s="19">
        <v>0</v>
      </c>
      <c r="L125" s="19">
        <f t="shared" si="6"/>
        <v>193586</v>
      </c>
      <c r="M125" s="19">
        <f t="shared" si="7"/>
        <v>48160</v>
      </c>
      <c r="N125" s="19">
        <f t="shared" si="12"/>
        <v>26580.18</v>
      </c>
      <c r="O125" s="82">
        <f t="shared" si="10"/>
        <v>55.19140365448505</v>
      </c>
    </row>
    <row r="126" spans="1:15" s="3" customFormat="1" ht="28.5" customHeight="1">
      <c r="A126" s="13" t="s">
        <v>247</v>
      </c>
      <c r="B126" s="21" t="s">
        <v>248</v>
      </c>
      <c r="C126" s="21" t="s">
        <v>249</v>
      </c>
      <c r="D126" s="36">
        <v>1499000</v>
      </c>
      <c r="E126" s="62">
        <v>316289</v>
      </c>
      <c r="F126" s="36">
        <v>233454.54</v>
      </c>
      <c r="G126" s="37">
        <f t="shared" si="11"/>
        <v>73.810515066916651</v>
      </c>
      <c r="H126" s="36">
        <v>0</v>
      </c>
      <c r="I126" s="62">
        <v>0</v>
      </c>
      <c r="J126" s="36">
        <v>0</v>
      </c>
      <c r="K126" s="19">
        <v>0</v>
      </c>
      <c r="L126" s="19">
        <f t="shared" si="6"/>
        <v>1499000</v>
      </c>
      <c r="M126" s="19">
        <f t="shared" si="7"/>
        <v>316289</v>
      </c>
      <c r="N126" s="19">
        <f t="shared" si="12"/>
        <v>233454.54</v>
      </c>
      <c r="O126" s="82">
        <f t="shared" si="10"/>
        <v>73.810515066916651</v>
      </c>
    </row>
    <row r="127" spans="1:15" s="3" customFormat="1" ht="36" customHeight="1">
      <c r="A127" s="11" t="s">
        <v>250</v>
      </c>
      <c r="B127" s="14" t="s">
        <v>251</v>
      </c>
      <c r="C127" s="14" t="s">
        <v>252</v>
      </c>
      <c r="D127" s="36">
        <v>127776</v>
      </c>
      <c r="E127" s="62">
        <v>28638</v>
      </c>
      <c r="F127" s="36">
        <v>21585.91</v>
      </c>
      <c r="G127" s="37">
        <f t="shared" si="11"/>
        <v>75.375061107619246</v>
      </c>
      <c r="H127" s="36">
        <v>64837</v>
      </c>
      <c r="I127" s="62">
        <v>0</v>
      </c>
      <c r="J127" s="36">
        <v>0</v>
      </c>
      <c r="K127" s="19" t="e">
        <f t="shared" si="9"/>
        <v>#DIV/0!</v>
      </c>
      <c r="L127" s="19">
        <f t="shared" si="6"/>
        <v>192613</v>
      </c>
      <c r="M127" s="19">
        <f t="shared" si="7"/>
        <v>28638</v>
      </c>
      <c r="N127" s="19">
        <f t="shared" si="12"/>
        <v>21585.91</v>
      </c>
      <c r="O127" s="82">
        <f t="shared" si="10"/>
        <v>75.375061107619246</v>
      </c>
    </row>
    <row r="128" spans="1:15" s="3" customFormat="1" ht="40.5" customHeight="1">
      <c r="A128" s="11" t="s">
        <v>250</v>
      </c>
      <c r="B128" s="14" t="s">
        <v>251</v>
      </c>
      <c r="C128" s="14" t="s">
        <v>253</v>
      </c>
      <c r="D128" s="36">
        <v>432471</v>
      </c>
      <c r="E128" s="62">
        <v>97305</v>
      </c>
      <c r="F128" s="36">
        <v>97301.8</v>
      </c>
      <c r="G128" s="37">
        <f t="shared" si="11"/>
        <v>99.996711371460876</v>
      </c>
      <c r="H128" s="36">
        <v>219450</v>
      </c>
      <c r="I128" s="62">
        <v>0</v>
      </c>
      <c r="J128" s="36">
        <v>0</v>
      </c>
      <c r="K128" s="19" t="e">
        <f t="shared" si="9"/>
        <v>#DIV/0!</v>
      </c>
      <c r="L128" s="19">
        <f t="shared" si="6"/>
        <v>651921</v>
      </c>
      <c r="M128" s="19">
        <f t="shared" si="7"/>
        <v>97305</v>
      </c>
      <c r="N128" s="19">
        <f t="shared" si="12"/>
        <v>97301.8</v>
      </c>
      <c r="O128" s="82">
        <f t="shared" si="10"/>
        <v>99.996711371460876</v>
      </c>
    </row>
    <row r="129" spans="1:15" s="3" customFormat="1" ht="18" customHeight="1">
      <c r="A129" s="4" t="s">
        <v>254</v>
      </c>
      <c r="B129" s="14" t="s">
        <v>255</v>
      </c>
      <c r="C129" s="14" t="s">
        <v>0</v>
      </c>
      <c r="D129" s="39">
        <v>5411374</v>
      </c>
      <c r="E129" s="63">
        <v>2533428</v>
      </c>
      <c r="F129" s="39">
        <v>761568.78</v>
      </c>
      <c r="G129" s="40">
        <f t="shared" si="11"/>
        <v>30.060802201601941</v>
      </c>
      <c r="H129" s="39">
        <v>600000</v>
      </c>
      <c r="I129" s="63">
        <v>600000</v>
      </c>
      <c r="J129" s="39">
        <v>0</v>
      </c>
      <c r="K129" s="42">
        <f t="shared" si="9"/>
        <v>0</v>
      </c>
      <c r="L129" s="42">
        <f t="shared" si="6"/>
        <v>6011374</v>
      </c>
      <c r="M129" s="42">
        <f t="shared" si="7"/>
        <v>3133428</v>
      </c>
      <c r="N129" s="42">
        <f t="shared" si="12"/>
        <v>761568.78</v>
      </c>
      <c r="O129" s="80">
        <f t="shared" si="10"/>
        <v>24.304652284973521</v>
      </c>
    </row>
    <row r="130" spans="1:15" s="3" customFormat="1" ht="25.5" customHeight="1">
      <c r="A130" s="11" t="s">
        <v>256</v>
      </c>
      <c r="B130" s="14" t="s">
        <v>257</v>
      </c>
      <c r="C130" s="14" t="s">
        <v>258</v>
      </c>
      <c r="D130" s="36">
        <v>2410605</v>
      </c>
      <c r="E130" s="62">
        <v>1128360</v>
      </c>
      <c r="F130" s="36">
        <v>207076.65</v>
      </c>
      <c r="G130" s="37">
        <f t="shared" si="11"/>
        <v>18.352002020631712</v>
      </c>
      <c r="H130" s="36">
        <v>500000</v>
      </c>
      <c r="I130" s="62">
        <v>500000</v>
      </c>
      <c r="J130" s="36">
        <v>0</v>
      </c>
      <c r="K130" s="19">
        <f t="shared" si="9"/>
        <v>0</v>
      </c>
      <c r="L130" s="19">
        <f t="shared" si="6"/>
        <v>2910605</v>
      </c>
      <c r="M130" s="19">
        <f t="shared" si="7"/>
        <v>1628360</v>
      </c>
      <c r="N130" s="19">
        <f t="shared" si="12"/>
        <v>207076.65</v>
      </c>
      <c r="O130" s="82">
        <f t="shared" si="10"/>
        <v>12.716883858606204</v>
      </c>
    </row>
    <row r="131" spans="1:15" s="3" customFormat="1" ht="21.75" customHeight="1">
      <c r="A131" s="12" t="s">
        <v>259</v>
      </c>
      <c r="B131" s="14" t="s">
        <v>260</v>
      </c>
      <c r="C131" s="14" t="s">
        <v>0</v>
      </c>
      <c r="D131" s="36">
        <v>1975769</v>
      </c>
      <c r="E131" s="62">
        <v>1128360</v>
      </c>
      <c r="F131" s="36">
        <v>334437.88</v>
      </c>
      <c r="G131" s="37">
        <f t="shared" si="11"/>
        <v>29.63928887943564</v>
      </c>
      <c r="H131" s="36">
        <v>100000</v>
      </c>
      <c r="I131" s="62">
        <v>100000</v>
      </c>
      <c r="J131" s="36">
        <v>0</v>
      </c>
      <c r="K131" s="19">
        <f t="shared" si="9"/>
        <v>0</v>
      </c>
      <c r="L131" s="19">
        <f t="shared" si="6"/>
        <v>2075769</v>
      </c>
      <c r="M131" s="19">
        <f t="shared" si="7"/>
        <v>1228360</v>
      </c>
      <c r="N131" s="19">
        <f t="shared" si="12"/>
        <v>334437.88</v>
      </c>
      <c r="O131" s="82">
        <f t="shared" si="10"/>
        <v>27.226373375883291</v>
      </c>
    </row>
    <row r="132" spans="1:15" s="3" customFormat="1" ht="38.25" customHeight="1">
      <c r="A132" s="13" t="s">
        <v>261</v>
      </c>
      <c r="B132" s="21" t="s">
        <v>262</v>
      </c>
      <c r="C132" s="21" t="s">
        <v>263</v>
      </c>
      <c r="D132" s="36">
        <v>1975769</v>
      </c>
      <c r="E132" s="62">
        <v>860268</v>
      </c>
      <c r="F132" s="36">
        <v>334437.88</v>
      </c>
      <c r="G132" s="37">
        <f t="shared" si="11"/>
        <v>38.876010731539473</v>
      </c>
      <c r="H132" s="36">
        <v>100000</v>
      </c>
      <c r="I132" s="62">
        <v>100000</v>
      </c>
      <c r="J132" s="36">
        <v>0</v>
      </c>
      <c r="K132" s="19">
        <f t="shared" si="9"/>
        <v>0</v>
      </c>
      <c r="L132" s="19">
        <f t="shared" si="6"/>
        <v>2075769</v>
      </c>
      <c r="M132" s="19">
        <f t="shared" si="7"/>
        <v>960268</v>
      </c>
      <c r="N132" s="19">
        <f t="shared" si="12"/>
        <v>334437.88</v>
      </c>
      <c r="O132" s="82">
        <f t="shared" si="10"/>
        <v>34.827556473817722</v>
      </c>
    </row>
    <row r="133" spans="1:15" s="3" customFormat="1" ht="21" customHeight="1">
      <c r="A133" s="12" t="s">
        <v>264</v>
      </c>
      <c r="B133" s="14" t="s">
        <v>265</v>
      </c>
      <c r="C133" s="14" t="s">
        <v>0</v>
      </c>
      <c r="D133" s="36">
        <v>576000</v>
      </c>
      <c r="E133" s="62">
        <f>E134</f>
        <v>295800</v>
      </c>
      <c r="F133" s="36">
        <v>165118.31</v>
      </c>
      <c r="G133" s="37">
        <f t="shared" si="11"/>
        <v>55.820929682217717</v>
      </c>
      <c r="H133" s="36">
        <v>0</v>
      </c>
      <c r="I133" s="62">
        <v>0</v>
      </c>
      <c r="J133" s="36">
        <v>0</v>
      </c>
      <c r="K133" s="19">
        <v>0</v>
      </c>
      <c r="L133" s="19">
        <f t="shared" si="6"/>
        <v>576000</v>
      </c>
      <c r="M133" s="19">
        <f t="shared" si="7"/>
        <v>295800</v>
      </c>
      <c r="N133" s="19">
        <f t="shared" si="12"/>
        <v>165118.31</v>
      </c>
      <c r="O133" s="82">
        <f t="shared" si="10"/>
        <v>55.820929682217717</v>
      </c>
    </row>
    <row r="134" spans="1:15" s="3" customFormat="1" ht="24" customHeight="1">
      <c r="A134" s="13" t="s">
        <v>266</v>
      </c>
      <c r="B134" s="21" t="s">
        <v>267</v>
      </c>
      <c r="C134" s="21" t="s">
        <v>268</v>
      </c>
      <c r="D134" s="36">
        <v>576000</v>
      </c>
      <c r="E134" s="62">
        <v>295800</v>
      </c>
      <c r="F134" s="36">
        <v>165118.31</v>
      </c>
      <c r="G134" s="37">
        <f t="shared" si="11"/>
        <v>55.820929682217717</v>
      </c>
      <c r="H134" s="36">
        <v>0</v>
      </c>
      <c r="I134" s="62">
        <v>0</v>
      </c>
      <c r="J134" s="36">
        <v>0</v>
      </c>
      <c r="K134" s="19">
        <v>0</v>
      </c>
      <c r="L134" s="19">
        <f t="shared" si="6"/>
        <v>576000</v>
      </c>
      <c r="M134" s="19">
        <f t="shared" si="7"/>
        <v>295800</v>
      </c>
      <c r="N134" s="19">
        <f>F134+J134</f>
        <v>165118.31</v>
      </c>
      <c r="O134" s="82">
        <f t="shared" si="10"/>
        <v>55.820929682217717</v>
      </c>
    </row>
    <row r="135" spans="1:15" s="3" customFormat="1" ht="19.5" customHeight="1">
      <c r="A135" s="12" t="s">
        <v>269</v>
      </c>
      <c r="B135" s="14" t="s">
        <v>270</v>
      </c>
      <c r="C135" s="14" t="s">
        <v>0</v>
      </c>
      <c r="D135" s="36">
        <v>449000</v>
      </c>
      <c r="E135" s="62">
        <v>249000</v>
      </c>
      <c r="F135" s="36">
        <v>54935.94</v>
      </c>
      <c r="G135" s="37">
        <f t="shared" si="11"/>
        <v>22.062626506024099</v>
      </c>
      <c r="H135" s="36">
        <v>0</v>
      </c>
      <c r="I135" s="62">
        <v>0</v>
      </c>
      <c r="J135" s="36">
        <v>0</v>
      </c>
      <c r="K135" s="19">
        <v>0</v>
      </c>
      <c r="L135" s="19">
        <f t="shared" si="6"/>
        <v>449000</v>
      </c>
      <c r="M135" s="19">
        <f t="shared" si="7"/>
        <v>249000</v>
      </c>
      <c r="N135" s="19">
        <f t="shared" si="12"/>
        <v>54935.94</v>
      </c>
      <c r="O135" s="82">
        <f t="shared" si="10"/>
        <v>22.062626506024099</v>
      </c>
    </row>
    <row r="136" spans="1:15" s="3" customFormat="1" ht="15.75" customHeight="1">
      <c r="A136" s="13" t="s">
        <v>271</v>
      </c>
      <c r="B136" s="21" t="s">
        <v>272</v>
      </c>
      <c r="C136" s="21" t="s">
        <v>273</v>
      </c>
      <c r="D136" s="36">
        <v>449000</v>
      </c>
      <c r="E136" s="62">
        <v>249000</v>
      </c>
      <c r="F136" s="36">
        <v>54935.94</v>
      </c>
      <c r="G136" s="37">
        <f t="shared" si="11"/>
        <v>22.062626506024099</v>
      </c>
      <c r="H136" s="36">
        <v>0</v>
      </c>
      <c r="I136" s="62">
        <v>0</v>
      </c>
      <c r="J136" s="36">
        <v>0</v>
      </c>
      <c r="K136" s="19">
        <v>0</v>
      </c>
      <c r="L136" s="19">
        <f t="shared" si="6"/>
        <v>449000</v>
      </c>
      <c r="M136" s="19">
        <f t="shared" si="7"/>
        <v>249000</v>
      </c>
      <c r="N136" s="19">
        <f t="shared" si="12"/>
        <v>54935.94</v>
      </c>
      <c r="O136" s="82">
        <f t="shared" si="10"/>
        <v>22.062626506024099</v>
      </c>
    </row>
    <row r="137" spans="1:15" s="3" customFormat="1" ht="18.75" customHeight="1">
      <c r="A137" s="4" t="s">
        <v>274</v>
      </c>
      <c r="B137" s="14" t="s">
        <v>275</v>
      </c>
      <c r="C137" s="14" t="s">
        <v>0</v>
      </c>
      <c r="D137" s="39">
        <v>13401427</v>
      </c>
      <c r="E137" s="63">
        <v>3544519</v>
      </c>
      <c r="F137" s="39">
        <v>2628860.98</v>
      </c>
      <c r="G137" s="40">
        <f t="shared" si="11"/>
        <v>74.166931535703426</v>
      </c>
      <c r="H137" s="39">
        <v>899000</v>
      </c>
      <c r="I137" s="63">
        <v>899000</v>
      </c>
      <c r="J137" s="41">
        <v>174566.81</v>
      </c>
      <c r="K137" s="42">
        <f t="shared" si="9"/>
        <v>19.417887652947719</v>
      </c>
      <c r="L137" s="42">
        <f t="shared" si="6"/>
        <v>14300427</v>
      </c>
      <c r="M137" s="42">
        <f t="shared" si="7"/>
        <v>4443519</v>
      </c>
      <c r="N137" s="42">
        <f t="shared" si="12"/>
        <v>2803427.79</v>
      </c>
      <c r="O137" s="80">
        <f t="shared" si="10"/>
        <v>63.090262244855936</v>
      </c>
    </row>
    <row r="138" spans="1:15" s="3" customFormat="1" ht="45.75" customHeight="1">
      <c r="A138" s="12" t="s">
        <v>276</v>
      </c>
      <c r="B138" s="14" t="s">
        <v>277</v>
      </c>
      <c r="C138" s="14" t="s">
        <v>0</v>
      </c>
      <c r="D138" s="36">
        <v>500000</v>
      </c>
      <c r="E138" s="62">
        <f>E139+E140</f>
        <v>227499</v>
      </c>
      <c r="F138" s="36">
        <v>119458.04</v>
      </c>
      <c r="G138" s="37">
        <f t="shared" ref="G138:G200" si="13">F138/E138%</f>
        <v>52.509259381359918</v>
      </c>
      <c r="H138" s="36">
        <v>0</v>
      </c>
      <c r="I138" s="62">
        <v>0</v>
      </c>
      <c r="J138" s="36">
        <v>0</v>
      </c>
      <c r="K138" s="19">
        <v>0</v>
      </c>
      <c r="L138" s="19">
        <f t="shared" ref="L138:L201" si="14">D138+H138</f>
        <v>500000</v>
      </c>
      <c r="M138" s="19">
        <f t="shared" ref="M138:N201" si="15">E138+I138</f>
        <v>227499</v>
      </c>
      <c r="N138" s="19">
        <f>F138+J138</f>
        <v>119458.04</v>
      </c>
      <c r="O138" s="82">
        <f t="shared" ref="O138:O201" si="16">N138/M138%</f>
        <v>52.509259381359918</v>
      </c>
    </row>
    <row r="139" spans="1:15" s="3" customFormat="1" ht="23.25" customHeight="1">
      <c r="A139" s="13" t="s">
        <v>278</v>
      </c>
      <c r="B139" s="21" t="s">
        <v>279</v>
      </c>
      <c r="C139" s="21" t="s">
        <v>280</v>
      </c>
      <c r="D139" s="36">
        <v>430000</v>
      </c>
      <c r="E139" s="62">
        <v>210000</v>
      </c>
      <c r="F139" s="36">
        <v>119458.04</v>
      </c>
      <c r="G139" s="37">
        <f t="shared" si="13"/>
        <v>56.88478095238095</v>
      </c>
      <c r="H139" s="36">
        <v>0</v>
      </c>
      <c r="I139" s="62">
        <v>0</v>
      </c>
      <c r="J139" s="36">
        <v>0</v>
      </c>
      <c r="K139" s="19">
        <v>0</v>
      </c>
      <c r="L139" s="19">
        <f t="shared" si="14"/>
        <v>430000</v>
      </c>
      <c r="M139" s="19">
        <f t="shared" si="15"/>
        <v>210000</v>
      </c>
      <c r="N139" s="19">
        <f t="shared" si="12"/>
        <v>119458.04</v>
      </c>
      <c r="O139" s="82">
        <f t="shared" si="16"/>
        <v>56.88478095238095</v>
      </c>
    </row>
    <row r="140" spans="1:15" s="3" customFormat="1" ht="27.75" customHeight="1">
      <c r="A140" s="13" t="s">
        <v>281</v>
      </c>
      <c r="B140" s="21" t="s">
        <v>282</v>
      </c>
      <c r="C140" s="21" t="s">
        <v>283</v>
      </c>
      <c r="D140" s="36">
        <v>70000</v>
      </c>
      <c r="E140" s="62">
        <v>17499</v>
      </c>
      <c r="F140" s="36">
        <v>0</v>
      </c>
      <c r="G140" s="37">
        <v>0</v>
      </c>
      <c r="H140" s="36">
        <v>0</v>
      </c>
      <c r="I140" s="62">
        <v>0</v>
      </c>
      <c r="J140" s="36">
        <v>0</v>
      </c>
      <c r="K140" s="19">
        <v>0</v>
      </c>
      <c r="L140" s="19">
        <f t="shared" si="14"/>
        <v>70000</v>
      </c>
      <c r="M140" s="19">
        <f t="shared" si="15"/>
        <v>17499</v>
      </c>
      <c r="N140" s="19">
        <v>0</v>
      </c>
      <c r="O140" s="82">
        <v>0</v>
      </c>
    </row>
    <row r="141" spans="1:15" s="3" customFormat="1" ht="29.25" customHeight="1">
      <c r="A141" s="11" t="s">
        <v>284</v>
      </c>
      <c r="B141" s="14" t="s">
        <v>285</v>
      </c>
      <c r="C141" s="14" t="s">
        <v>286</v>
      </c>
      <c r="D141" s="36">
        <v>850800</v>
      </c>
      <c r="E141" s="62">
        <v>182600</v>
      </c>
      <c r="F141" s="36">
        <v>182582.72</v>
      </c>
      <c r="G141" s="37">
        <f t="shared" si="13"/>
        <v>99.990536692223444</v>
      </c>
      <c r="H141" s="36">
        <v>0</v>
      </c>
      <c r="I141" s="62">
        <v>0</v>
      </c>
      <c r="J141" s="36">
        <v>0</v>
      </c>
      <c r="K141" s="19">
        <v>0</v>
      </c>
      <c r="L141" s="19">
        <f t="shared" si="14"/>
        <v>850800</v>
      </c>
      <c r="M141" s="19">
        <f t="shared" si="15"/>
        <v>182600</v>
      </c>
      <c r="N141" s="19">
        <f t="shared" si="12"/>
        <v>182582.72</v>
      </c>
      <c r="O141" s="82">
        <f t="shared" si="16"/>
        <v>99.990536692223444</v>
      </c>
    </row>
    <row r="142" spans="1:15" s="3" customFormat="1" ht="41.25" customHeight="1">
      <c r="A142" s="12" t="s">
        <v>287</v>
      </c>
      <c r="B142" s="14" t="s">
        <v>288</v>
      </c>
      <c r="C142" s="14" t="s">
        <v>0</v>
      </c>
      <c r="D142" s="36">
        <v>7878627</v>
      </c>
      <c r="E142" s="62">
        <f>E143+E144</f>
        <v>1865320</v>
      </c>
      <c r="F142" s="36">
        <v>1705553.55</v>
      </c>
      <c r="G142" s="37">
        <f t="shared" si="13"/>
        <v>91.434903930692855</v>
      </c>
      <c r="H142" s="36">
        <v>850000</v>
      </c>
      <c r="I142" s="62">
        <v>850000</v>
      </c>
      <c r="J142" s="38">
        <v>125566.81</v>
      </c>
      <c r="K142" s="19">
        <f t="shared" ref="K142:K202" si="17">J142/I142%</f>
        <v>14.772565882352941</v>
      </c>
      <c r="L142" s="19">
        <f t="shared" si="14"/>
        <v>8728627</v>
      </c>
      <c r="M142" s="19">
        <f t="shared" si="15"/>
        <v>2715320</v>
      </c>
      <c r="N142" s="19">
        <f t="shared" si="12"/>
        <v>1831120.36</v>
      </c>
      <c r="O142" s="82">
        <f t="shared" si="16"/>
        <v>67.436632146487341</v>
      </c>
    </row>
    <row r="143" spans="1:15" s="3" customFormat="1" ht="31.5">
      <c r="A143" s="13" t="s">
        <v>289</v>
      </c>
      <c r="B143" s="21" t="s">
        <v>290</v>
      </c>
      <c r="C143" s="21" t="s">
        <v>291</v>
      </c>
      <c r="D143" s="36">
        <v>6527200</v>
      </c>
      <c r="E143" s="62">
        <v>1568110</v>
      </c>
      <c r="F143" s="36">
        <v>1429669.09</v>
      </c>
      <c r="G143" s="37">
        <f t="shared" si="13"/>
        <v>91.171479679359237</v>
      </c>
      <c r="H143" s="36">
        <v>850000</v>
      </c>
      <c r="I143" s="62">
        <v>850000</v>
      </c>
      <c r="J143" s="38">
        <v>125566.81</v>
      </c>
      <c r="K143" s="19">
        <f t="shared" si="17"/>
        <v>14.772565882352941</v>
      </c>
      <c r="L143" s="19">
        <f t="shared" si="14"/>
        <v>7377200</v>
      </c>
      <c r="M143" s="19">
        <f t="shared" si="15"/>
        <v>2418110</v>
      </c>
      <c r="N143" s="19">
        <f t="shared" si="12"/>
        <v>1555235.9000000001</v>
      </c>
      <c r="O143" s="82">
        <f t="shared" si="16"/>
        <v>64.316176683442862</v>
      </c>
    </row>
    <row r="144" spans="1:15" s="3" customFormat="1" ht="25.5" customHeight="1">
      <c r="A144" s="13" t="s">
        <v>292</v>
      </c>
      <c r="B144" s="21" t="s">
        <v>293</v>
      </c>
      <c r="C144" s="21" t="s">
        <v>294</v>
      </c>
      <c r="D144" s="36">
        <v>1351427</v>
      </c>
      <c r="E144" s="62">
        <v>297210</v>
      </c>
      <c r="F144" s="36">
        <v>275884.46000000002</v>
      </c>
      <c r="G144" s="37">
        <f t="shared" si="13"/>
        <v>92.824756905891462</v>
      </c>
      <c r="H144" s="36">
        <v>0</v>
      </c>
      <c r="I144" s="62">
        <v>0</v>
      </c>
      <c r="J144" s="36">
        <v>0</v>
      </c>
      <c r="K144" s="19">
        <v>0</v>
      </c>
      <c r="L144" s="19">
        <f t="shared" si="14"/>
        <v>1351427</v>
      </c>
      <c r="M144" s="19">
        <f t="shared" si="15"/>
        <v>297210</v>
      </c>
      <c r="N144" s="19">
        <f t="shared" si="12"/>
        <v>275884.46000000002</v>
      </c>
      <c r="O144" s="82">
        <f t="shared" si="16"/>
        <v>92.824756905891462</v>
      </c>
    </row>
    <row r="145" spans="1:15" s="3" customFormat="1" ht="20.25" customHeight="1">
      <c r="A145" s="12" t="s">
        <v>295</v>
      </c>
      <c r="B145" s="14" t="s">
        <v>296</v>
      </c>
      <c r="C145" s="14" t="s">
        <v>0</v>
      </c>
      <c r="D145" s="36">
        <v>49000</v>
      </c>
      <c r="E145" s="62">
        <v>49000</v>
      </c>
      <c r="F145" s="36">
        <v>49000</v>
      </c>
      <c r="G145" s="37">
        <f t="shared" si="13"/>
        <v>100</v>
      </c>
      <c r="H145" s="36">
        <v>49000</v>
      </c>
      <c r="I145" s="62">
        <v>49000</v>
      </c>
      <c r="J145" s="38">
        <v>49000</v>
      </c>
      <c r="K145" s="19">
        <f t="shared" si="17"/>
        <v>100</v>
      </c>
      <c r="L145" s="19">
        <f t="shared" si="14"/>
        <v>98000</v>
      </c>
      <c r="M145" s="19">
        <f t="shared" si="15"/>
        <v>98000</v>
      </c>
      <c r="N145" s="19">
        <f t="shared" si="12"/>
        <v>98000</v>
      </c>
      <c r="O145" s="82">
        <f t="shared" si="16"/>
        <v>100</v>
      </c>
    </row>
    <row r="146" spans="1:15" s="3" customFormat="1" ht="51.75" customHeight="1">
      <c r="A146" s="13" t="s">
        <v>297</v>
      </c>
      <c r="B146" s="21" t="s">
        <v>298</v>
      </c>
      <c r="C146" s="21" t="s">
        <v>299</v>
      </c>
      <c r="D146" s="36">
        <v>49000</v>
      </c>
      <c r="E146" s="62">
        <v>49000</v>
      </c>
      <c r="F146" s="36">
        <v>49000</v>
      </c>
      <c r="G146" s="37">
        <f t="shared" si="13"/>
        <v>100</v>
      </c>
      <c r="H146" s="36">
        <v>49000</v>
      </c>
      <c r="I146" s="62">
        <v>49000</v>
      </c>
      <c r="J146" s="38">
        <v>49000</v>
      </c>
      <c r="K146" s="19">
        <f t="shared" si="17"/>
        <v>100</v>
      </c>
      <c r="L146" s="19">
        <f t="shared" si="14"/>
        <v>98000</v>
      </c>
      <c r="M146" s="19">
        <f t="shared" si="15"/>
        <v>98000</v>
      </c>
      <c r="N146" s="19">
        <f t="shared" si="12"/>
        <v>98000</v>
      </c>
      <c r="O146" s="82">
        <f t="shared" si="16"/>
        <v>100</v>
      </c>
    </row>
    <row r="147" spans="1:15" s="3" customFormat="1" ht="22.5" customHeight="1">
      <c r="A147" s="12" t="s">
        <v>300</v>
      </c>
      <c r="B147" s="14" t="s">
        <v>301</v>
      </c>
      <c r="C147" s="14" t="s">
        <v>0</v>
      </c>
      <c r="D147" s="36">
        <v>2124000</v>
      </c>
      <c r="E147" s="62">
        <v>571100</v>
      </c>
      <c r="F147" s="36">
        <v>379766.67</v>
      </c>
      <c r="G147" s="37">
        <f t="shared" si="13"/>
        <v>66.497403256872701</v>
      </c>
      <c r="H147" s="36">
        <v>0</v>
      </c>
      <c r="I147" s="62">
        <v>0</v>
      </c>
      <c r="J147" s="36">
        <v>0</v>
      </c>
      <c r="K147" s="19">
        <v>0</v>
      </c>
      <c r="L147" s="19">
        <f t="shared" si="14"/>
        <v>2124000</v>
      </c>
      <c r="M147" s="19">
        <f t="shared" si="15"/>
        <v>571100</v>
      </c>
      <c r="N147" s="19">
        <f t="shared" si="12"/>
        <v>379766.67</v>
      </c>
      <c r="O147" s="82">
        <f t="shared" si="16"/>
        <v>66.497403256872701</v>
      </c>
    </row>
    <row r="148" spans="1:15" s="3" customFormat="1" ht="24" customHeight="1">
      <c r="A148" s="13" t="s">
        <v>302</v>
      </c>
      <c r="B148" s="21" t="s">
        <v>303</v>
      </c>
      <c r="C148" s="21" t="s">
        <v>304</v>
      </c>
      <c r="D148" s="36">
        <v>2124000</v>
      </c>
      <c r="E148" s="62">
        <v>571100</v>
      </c>
      <c r="F148" s="36">
        <v>379766.67</v>
      </c>
      <c r="G148" s="37">
        <f t="shared" si="13"/>
        <v>66.497403256872701</v>
      </c>
      <c r="H148" s="36">
        <v>0</v>
      </c>
      <c r="I148" s="62">
        <v>0</v>
      </c>
      <c r="J148" s="36">
        <v>0</v>
      </c>
      <c r="K148" s="19">
        <v>0</v>
      </c>
      <c r="L148" s="19">
        <f t="shared" si="14"/>
        <v>2124000</v>
      </c>
      <c r="M148" s="19">
        <f t="shared" si="15"/>
        <v>571100</v>
      </c>
      <c r="N148" s="19">
        <f>F148+J148</f>
        <v>379766.67</v>
      </c>
      <c r="O148" s="82">
        <f t="shared" si="16"/>
        <v>66.497403256872701</v>
      </c>
    </row>
    <row r="149" spans="1:15" s="3" customFormat="1" ht="49.5" customHeight="1">
      <c r="A149" s="11" t="s">
        <v>305</v>
      </c>
      <c r="B149" s="14" t="s">
        <v>306</v>
      </c>
      <c r="C149" s="14" t="s">
        <v>307</v>
      </c>
      <c r="D149" s="36">
        <v>199000</v>
      </c>
      <c r="E149" s="62">
        <v>0</v>
      </c>
      <c r="F149" s="36">
        <v>0</v>
      </c>
      <c r="G149" s="37">
        <v>0</v>
      </c>
      <c r="H149" s="36">
        <v>0</v>
      </c>
      <c r="I149" s="62">
        <v>0</v>
      </c>
      <c r="J149" s="36">
        <v>0</v>
      </c>
      <c r="K149" s="19">
        <v>0</v>
      </c>
      <c r="L149" s="19">
        <f t="shared" si="14"/>
        <v>199000</v>
      </c>
      <c r="M149" s="19">
        <f t="shared" si="15"/>
        <v>0</v>
      </c>
      <c r="N149" s="19">
        <f t="shared" si="12"/>
        <v>0</v>
      </c>
      <c r="O149" s="82">
        <v>0</v>
      </c>
    </row>
    <row r="150" spans="1:15" s="3" customFormat="1" ht="55.5" customHeight="1">
      <c r="A150" s="11" t="s">
        <v>308</v>
      </c>
      <c r="B150" s="14" t="s">
        <v>309</v>
      </c>
      <c r="C150" s="14" t="s">
        <v>310</v>
      </c>
      <c r="D150" s="36">
        <v>1000000</v>
      </c>
      <c r="E150" s="62">
        <v>100000</v>
      </c>
      <c r="F150" s="36">
        <v>0</v>
      </c>
      <c r="G150" s="37">
        <f t="shared" si="13"/>
        <v>0</v>
      </c>
      <c r="H150" s="36">
        <v>0</v>
      </c>
      <c r="I150" s="62">
        <v>0</v>
      </c>
      <c r="J150" s="36">
        <v>0</v>
      </c>
      <c r="K150" s="19">
        <v>0</v>
      </c>
      <c r="L150" s="19">
        <f t="shared" si="14"/>
        <v>1000000</v>
      </c>
      <c r="M150" s="19">
        <f t="shared" si="15"/>
        <v>100000</v>
      </c>
      <c r="N150" s="19">
        <f t="shared" si="12"/>
        <v>0</v>
      </c>
      <c r="O150" s="82">
        <f t="shared" si="16"/>
        <v>0</v>
      </c>
    </row>
    <row r="151" spans="1:15" s="3" customFormat="1" ht="19.5" customHeight="1">
      <c r="A151" s="12" t="s">
        <v>311</v>
      </c>
      <c r="B151" s="14" t="s">
        <v>312</v>
      </c>
      <c r="C151" s="14" t="s">
        <v>0</v>
      </c>
      <c r="D151" s="36">
        <v>800000</v>
      </c>
      <c r="E151" s="62">
        <v>549000</v>
      </c>
      <c r="F151" s="36">
        <v>192500</v>
      </c>
      <c r="G151" s="37">
        <f t="shared" si="13"/>
        <v>35.063752276867028</v>
      </c>
      <c r="H151" s="36">
        <v>0</v>
      </c>
      <c r="I151" s="62">
        <v>0</v>
      </c>
      <c r="J151" s="36">
        <v>0</v>
      </c>
      <c r="K151" s="19">
        <v>0</v>
      </c>
      <c r="L151" s="19">
        <f t="shared" si="14"/>
        <v>800000</v>
      </c>
      <c r="M151" s="19">
        <f t="shared" si="15"/>
        <v>549000</v>
      </c>
      <c r="N151" s="19">
        <f t="shared" si="12"/>
        <v>192500</v>
      </c>
      <c r="O151" s="82">
        <f t="shared" si="16"/>
        <v>35.063752276867028</v>
      </c>
    </row>
    <row r="152" spans="1:15" s="3" customFormat="1" ht="33.75" customHeight="1">
      <c r="A152" s="13" t="s">
        <v>313</v>
      </c>
      <c r="B152" s="21" t="s">
        <v>314</v>
      </c>
      <c r="C152" s="21" t="s">
        <v>315</v>
      </c>
      <c r="D152" s="36">
        <v>800000</v>
      </c>
      <c r="E152" s="62">
        <v>549000</v>
      </c>
      <c r="F152" s="36">
        <v>192500</v>
      </c>
      <c r="G152" s="37">
        <f t="shared" si="13"/>
        <v>35.063752276867028</v>
      </c>
      <c r="H152" s="36">
        <v>0</v>
      </c>
      <c r="I152" s="62">
        <v>0</v>
      </c>
      <c r="J152" s="36">
        <v>0</v>
      </c>
      <c r="K152" s="19">
        <v>0</v>
      </c>
      <c r="L152" s="19">
        <f t="shared" si="14"/>
        <v>800000</v>
      </c>
      <c r="M152" s="19">
        <f t="shared" si="15"/>
        <v>549000</v>
      </c>
      <c r="N152" s="19">
        <f t="shared" si="12"/>
        <v>192500</v>
      </c>
      <c r="O152" s="82">
        <f t="shared" si="16"/>
        <v>35.063752276867028</v>
      </c>
    </row>
    <row r="153" spans="1:15" s="3" customFormat="1" ht="19.5" customHeight="1">
      <c r="A153" s="4" t="s">
        <v>316</v>
      </c>
      <c r="B153" s="14" t="s">
        <v>317</v>
      </c>
      <c r="C153" s="14" t="s">
        <v>0</v>
      </c>
      <c r="D153" s="39">
        <v>12030349</v>
      </c>
      <c r="E153" s="63">
        <v>3205244</v>
      </c>
      <c r="F153" s="39">
        <v>3009244.12</v>
      </c>
      <c r="G153" s="40">
        <f t="shared" si="13"/>
        <v>93.88502466582888</v>
      </c>
      <c r="H153" s="39">
        <v>577400</v>
      </c>
      <c r="I153" s="63">
        <v>77400</v>
      </c>
      <c r="J153" s="41">
        <v>5319.5</v>
      </c>
      <c r="K153" s="42">
        <f t="shared" si="17"/>
        <v>6.8727390180878549</v>
      </c>
      <c r="L153" s="42">
        <f t="shared" si="14"/>
        <v>12607749</v>
      </c>
      <c r="M153" s="42">
        <f t="shared" si="15"/>
        <v>3282644</v>
      </c>
      <c r="N153" s="42">
        <f t="shared" si="12"/>
        <v>3014563.62</v>
      </c>
      <c r="O153" s="80">
        <f t="shared" si="16"/>
        <v>91.833400758656737</v>
      </c>
    </row>
    <row r="154" spans="1:15" s="3" customFormat="1" ht="17.25" customHeight="1">
      <c r="A154" s="11" t="s">
        <v>318</v>
      </c>
      <c r="B154" s="14" t="s">
        <v>319</v>
      </c>
      <c r="C154" s="14" t="s">
        <v>320</v>
      </c>
      <c r="D154" s="36">
        <v>3567407</v>
      </c>
      <c r="E154" s="62">
        <v>844525</v>
      </c>
      <c r="F154" s="36">
        <v>829776.83</v>
      </c>
      <c r="G154" s="37">
        <f t="shared" si="13"/>
        <v>98.253672774636627</v>
      </c>
      <c r="H154" s="36">
        <v>1200</v>
      </c>
      <c r="I154" s="62">
        <v>1200</v>
      </c>
      <c r="J154" s="38">
        <v>980</v>
      </c>
      <c r="K154" s="19">
        <f t="shared" si="17"/>
        <v>81.666666666666671</v>
      </c>
      <c r="L154" s="19">
        <f t="shared" si="14"/>
        <v>3568607</v>
      </c>
      <c r="M154" s="19">
        <f t="shared" si="15"/>
        <v>845725</v>
      </c>
      <c r="N154" s="19">
        <f t="shared" si="12"/>
        <v>830756.83</v>
      </c>
      <c r="O154" s="82">
        <f t="shared" si="16"/>
        <v>98.230137456028842</v>
      </c>
    </row>
    <row r="155" spans="1:15" s="3" customFormat="1" ht="21" customHeight="1">
      <c r="A155" s="11" t="s">
        <v>321</v>
      </c>
      <c r="B155" s="14" t="s">
        <v>322</v>
      </c>
      <c r="C155" s="14" t="s">
        <v>323</v>
      </c>
      <c r="D155" s="36">
        <v>356185</v>
      </c>
      <c r="E155" s="62">
        <v>99515</v>
      </c>
      <c r="F155" s="36">
        <v>88204.13</v>
      </c>
      <c r="G155" s="37">
        <f t="shared" si="13"/>
        <v>88.634004923880823</v>
      </c>
      <c r="H155" s="36">
        <v>2000</v>
      </c>
      <c r="I155" s="62">
        <v>2000</v>
      </c>
      <c r="J155" s="38">
        <v>2290</v>
      </c>
      <c r="K155" s="19">
        <f t="shared" si="17"/>
        <v>114.5</v>
      </c>
      <c r="L155" s="19">
        <f t="shared" si="14"/>
        <v>358185</v>
      </c>
      <c r="M155" s="19">
        <f t="shared" si="15"/>
        <v>101515</v>
      </c>
      <c r="N155" s="19">
        <f t="shared" si="12"/>
        <v>90494.13</v>
      </c>
      <c r="O155" s="82">
        <f t="shared" si="16"/>
        <v>89.143604393439404</v>
      </c>
    </row>
    <row r="156" spans="1:15" s="3" customFormat="1" ht="27.75" customHeight="1">
      <c r="A156" s="11" t="s">
        <v>324</v>
      </c>
      <c r="B156" s="14" t="s">
        <v>325</v>
      </c>
      <c r="C156" s="14" t="s">
        <v>326</v>
      </c>
      <c r="D156" s="36">
        <v>6603947</v>
      </c>
      <c r="E156" s="62">
        <v>1880952</v>
      </c>
      <c r="F156" s="36">
        <v>1853962.56</v>
      </c>
      <c r="G156" s="37">
        <f t="shared" si="13"/>
        <v>98.56511808913784</v>
      </c>
      <c r="H156" s="36">
        <v>74200</v>
      </c>
      <c r="I156" s="62">
        <v>74200</v>
      </c>
      <c r="J156" s="38">
        <v>2049.5</v>
      </c>
      <c r="K156" s="19">
        <f t="shared" si="17"/>
        <v>2.7621293800539082</v>
      </c>
      <c r="L156" s="19">
        <f t="shared" si="14"/>
        <v>6678147</v>
      </c>
      <c r="M156" s="19">
        <f t="shared" si="15"/>
        <v>1955152</v>
      </c>
      <c r="N156" s="19">
        <f t="shared" si="12"/>
        <v>1856012.06</v>
      </c>
      <c r="O156" s="82">
        <f t="shared" si="16"/>
        <v>94.929297568680084</v>
      </c>
    </row>
    <row r="157" spans="1:15" s="3" customFormat="1" ht="22.5" customHeight="1">
      <c r="A157" s="12" t="s">
        <v>327</v>
      </c>
      <c r="B157" s="14" t="s">
        <v>328</v>
      </c>
      <c r="C157" s="14" t="s">
        <v>0</v>
      </c>
      <c r="D157" s="36">
        <v>1502810</v>
      </c>
      <c r="E157" s="62">
        <f>E158+E159+E160</f>
        <v>380252</v>
      </c>
      <c r="F157" s="36">
        <v>237300.6</v>
      </c>
      <c r="G157" s="37">
        <f t="shared" si="13"/>
        <v>62.406141190578879</v>
      </c>
      <c r="H157" s="36">
        <v>500000</v>
      </c>
      <c r="I157" s="62">
        <v>0</v>
      </c>
      <c r="J157" s="36">
        <v>0</v>
      </c>
      <c r="K157" s="19">
        <v>0</v>
      </c>
      <c r="L157" s="19">
        <f t="shared" si="14"/>
        <v>2002810</v>
      </c>
      <c r="M157" s="19">
        <f t="shared" si="15"/>
        <v>380252</v>
      </c>
      <c r="N157" s="19">
        <f>F157+J157</f>
        <v>237300.6</v>
      </c>
      <c r="O157" s="82">
        <f t="shared" si="16"/>
        <v>62.406141190578879</v>
      </c>
    </row>
    <row r="158" spans="1:15" s="3" customFormat="1" ht="21.75" customHeight="1">
      <c r="A158" s="13" t="s">
        <v>329</v>
      </c>
      <c r="B158" s="21" t="s">
        <v>330</v>
      </c>
      <c r="C158" s="21" t="s">
        <v>331</v>
      </c>
      <c r="D158" s="36">
        <v>890598</v>
      </c>
      <c r="E158" s="62">
        <v>211740</v>
      </c>
      <c r="F158" s="36">
        <v>210129.43</v>
      </c>
      <c r="G158" s="37">
        <f t="shared" si="13"/>
        <v>99.239364314725606</v>
      </c>
      <c r="H158" s="36">
        <v>500000</v>
      </c>
      <c r="I158" s="62">
        <v>0</v>
      </c>
      <c r="J158" s="36">
        <v>0</v>
      </c>
      <c r="K158" s="19">
        <v>0</v>
      </c>
      <c r="L158" s="19">
        <f t="shared" si="14"/>
        <v>1390598</v>
      </c>
      <c r="M158" s="19">
        <f t="shared" si="15"/>
        <v>211740</v>
      </c>
      <c r="N158" s="19">
        <f t="shared" si="12"/>
        <v>210129.43</v>
      </c>
      <c r="O158" s="82">
        <f t="shared" si="16"/>
        <v>99.239364314725606</v>
      </c>
    </row>
    <row r="159" spans="1:15" s="3" customFormat="1" ht="19.5" customHeight="1">
      <c r="A159" s="13" t="s">
        <v>332</v>
      </c>
      <c r="B159" s="21" t="s">
        <v>333</v>
      </c>
      <c r="C159" s="21" t="s">
        <v>334</v>
      </c>
      <c r="D159" s="36">
        <v>590000</v>
      </c>
      <c r="E159" s="62">
        <v>152300</v>
      </c>
      <c r="F159" s="36">
        <v>12960</v>
      </c>
      <c r="G159" s="37">
        <f t="shared" si="13"/>
        <v>8.509520682862771</v>
      </c>
      <c r="H159" s="36">
        <v>0</v>
      </c>
      <c r="I159" s="62">
        <v>0</v>
      </c>
      <c r="J159" s="36">
        <v>0</v>
      </c>
      <c r="K159" s="19">
        <v>0</v>
      </c>
      <c r="L159" s="19">
        <f t="shared" si="14"/>
        <v>590000</v>
      </c>
      <c r="M159" s="19">
        <f t="shared" si="15"/>
        <v>152300</v>
      </c>
      <c r="N159" s="19">
        <f t="shared" si="12"/>
        <v>12960</v>
      </c>
      <c r="O159" s="82">
        <f t="shared" si="16"/>
        <v>8.509520682862771</v>
      </c>
    </row>
    <row r="160" spans="1:15" s="3" customFormat="1" ht="19.5" customHeight="1">
      <c r="A160" s="13" t="s">
        <v>332</v>
      </c>
      <c r="B160" s="21" t="s">
        <v>333</v>
      </c>
      <c r="C160" s="21" t="s">
        <v>335</v>
      </c>
      <c r="D160" s="36">
        <v>22212</v>
      </c>
      <c r="E160" s="62">
        <v>16212</v>
      </c>
      <c r="F160" s="36">
        <v>14211.17</v>
      </c>
      <c r="G160" s="37">
        <f t="shared" si="13"/>
        <v>87.658339501603749</v>
      </c>
      <c r="H160" s="36">
        <v>0</v>
      </c>
      <c r="I160" s="62">
        <v>0</v>
      </c>
      <c r="J160" s="36">
        <v>0</v>
      </c>
      <c r="K160" s="19">
        <v>0</v>
      </c>
      <c r="L160" s="19">
        <f t="shared" si="14"/>
        <v>22212</v>
      </c>
      <c r="M160" s="19">
        <f t="shared" si="15"/>
        <v>16212</v>
      </c>
      <c r="N160" s="19">
        <f t="shared" si="12"/>
        <v>14211.17</v>
      </c>
      <c r="O160" s="82">
        <f t="shared" si="16"/>
        <v>87.658339501603749</v>
      </c>
    </row>
    <row r="161" spans="1:15" s="3" customFormat="1" ht="17.25" customHeight="1">
      <c r="A161" s="4" t="s">
        <v>336</v>
      </c>
      <c r="B161" s="14" t="s">
        <v>337</v>
      </c>
      <c r="C161" s="14" t="s">
        <v>0</v>
      </c>
      <c r="D161" s="39">
        <v>2387288</v>
      </c>
      <c r="E161" s="63">
        <v>575241</v>
      </c>
      <c r="F161" s="39">
        <v>563370.87</v>
      </c>
      <c r="G161" s="40">
        <f t="shared" si="13"/>
        <v>97.936494443198598</v>
      </c>
      <c r="H161" s="39">
        <v>0</v>
      </c>
      <c r="I161" s="63">
        <v>0</v>
      </c>
      <c r="J161" s="39">
        <v>0</v>
      </c>
      <c r="K161" s="42">
        <v>0</v>
      </c>
      <c r="L161" s="42">
        <f t="shared" si="14"/>
        <v>2387288</v>
      </c>
      <c r="M161" s="42">
        <f t="shared" si="15"/>
        <v>575241</v>
      </c>
      <c r="N161" s="42">
        <f t="shared" si="12"/>
        <v>563370.87</v>
      </c>
      <c r="O161" s="80">
        <f t="shared" si="16"/>
        <v>97.936494443198598</v>
      </c>
    </row>
    <row r="162" spans="1:15" s="3" customFormat="1" ht="16.5" customHeight="1">
      <c r="A162" s="12" t="s">
        <v>338</v>
      </c>
      <c r="B162" s="14" t="s">
        <v>339</v>
      </c>
      <c r="C162" s="14" t="s">
        <v>0</v>
      </c>
      <c r="D162" s="36">
        <v>40000</v>
      </c>
      <c r="E162" s="62">
        <v>0</v>
      </c>
      <c r="F162" s="36">
        <v>0</v>
      </c>
      <c r="G162" s="37">
        <v>0</v>
      </c>
      <c r="H162" s="36">
        <v>0</v>
      </c>
      <c r="I162" s="62">
        <v>0</v>
      </c>
      <c r="J162" s="36">
        <v>0</v>
      </c>
      <c r="K162" s="19">
        <v>0</v>
      </c>
      <c r="L162" s="19">
        <f t="shared" si="14"/>
        <v>40000</v>
      </c>
      <c r="M162" s="19">
        <f t="shared" si="15"/>
        <v>0</v>
      </c>
      <c r="N162" s="19">
        <f t="shared" si="12"/>
        <v>0</v>
      </c>
      <c r="O162" s="82">
        <v>0</v>
      </c>
    </row>
    <row r="163" spans="1:15" s="3" customFormat="1" ht="21" customHeight="1">
      <c r="A163" s="13" t="s">
        <v>340</v>
      </c>
      <c r="B163" s="21" t="s">
        <v>341</v>
      </c>
      <c r="C163" s="21" t="s">
        <v>342</v>
      </c>
      <c r="D163" s="36">
        <v>40000</v>
      </c>
      <c r="E163" s="62">
        <v>0</v>
      </c>
      <c r="F163" s="36">
        <v>0</v>
      </c>
      <c r="G163" s="37">
        <v>0</v>
      </c>
      <c r="H163" s="36">
        <v>0</v>
      </c>
      <c r="I163" s="62">
        <v>0</v>
      </c>
      <c r="J163" s="36">
        <v>0</v>
      </c>
      <c r="K163" s="19">
        <v>0</v>
      </c>
      <c r="L163" s="19">
        <f t="shared" si="14"/>
        <v>40000</v>
      </c>
      <c r="M163" s="19">
        <f t="shared" si="15"/>
        <v>0</v>
      </c>
      <c r="N163" s="19">
        <f t="shared" si="12"/>
        <v>0</v>
      </c>
      <c r="O163" s="82">
        <v>0</v>
      </c>
    </row>
    <row r="164" spans="1:15" s="3" customFormat="1" ht="21.75" customHeight="1">
      <c r="A164" s="12" t="s">
        <v>343</v>
      </c>
      <c r="B164" s="14" t="s">
        <v>344</v>
      </c>
      <c r="C164" s="14" t="s">
        <v>0</v>
      </c>
      <c r="D164" s="36">
        <v>2078067</v>
      </c>
      <c r="E164" s="62">
        <v>507936</v>
      </c>
      <c r="F164" s="36">
        <v>500818.25</v>
      </c>
      <c r="G164" s="37">
        <f t="shared" si="13"/>
        <v>98.598691567441577</v>
      </c>
      <c r="H164" s="36">
        <v>0</v>
      </c>
      <c r="I164" s="62">
        <v>0</v>
      </c>
      <c r="J164" s="36">
        <v>0</v>
      </c>
      <c r="K164" s="19">
        <v>0</v>
      </c>
      <c r="L164" s="19">
        <f t="shared" si="14"/>
        <v>2078067</v>
      </c>
      <c r="M164" s="19">
        <f t="shared" si="15"/>
        <v>507936</v>
      </c>
      <c r="N164" s="19">
        <f t="shared" si="12"/>
        <v>500818.25</v>
      </c>
      <c r="O164" s="82">
        <f t="shared" si="16"/>
        <v>98.598691567441577</v>
      </c>
    </row>
    <row r="165" spans="1:15" s="3" customFormat="1" ht="27" customHeight="1">
      <c r="A165" s="13" t="s">
        <v>345</v>
      </c>
      <c r="B165" s="21" t="s">
        <v>346</v>
      </c>
      <c r="C165" s="21" t="s">
        <v>347</v>
      </c>
      <c r="D165" s="36">
        <v>2078067</v>
      </c>
      <c r="E165" s="62">
        <v>507936</v>
      </c>
      <c r="F165" s="36">
        <v>500818.25</v>
      </c>
      <c r="G165" s="37">
        <f t="shared" si="13"/>
        <v>98.598691567441577</v>
      </c>
      <c r="H165" s="36">
        <v>0</v>
      </c>
      <c r="I165" s="62">
        <v>0</v>
      </c>
      <c r="J165" s="36">
        <v>0</v>
      </c>
      <c r="K165" s="19">
        <v>0</v>
      </c>
      <c r="L165" s="19">
        <f t="shared" si="14"/>
        <v>2078067</v>
      </c>
      <c r="M165" s="19">
        <f t="shared" si="15"/>
        <v>507936</v>
      </c>
      <c r="N165" s="19">
        <f t="shared" si="12"/>
        <v>500818.25</v>
      </c>
      <c r="O165" s="82">
        <f t="shared" si="16"/>
        <v>98.598691567441577</v>
      </c>
    </row>
    <row r="166" spans="1:15" s="3" customFormat="1" ht="13.5" customHeight="1">
      <c r="A166" s="12" t="s">
        <v>348</v>
      </c>
      <c r="B166" s="14" t="s">
        <v>349</v>
      </c>
      <c r="C166" s="14" t="s">
        <v>0</v>
      </c>
      <c r="D166" s="36">
        <v>269221</v>
      </c>
      <c r="E166" s="62">
        <v>67305</v>
      </c>
      <c r="F166" s="36">
        <v>62552.62</v>
      </c>
      <c r="G166" s="37">
        <f t="shared" si="13"/>
        <v>92.939038704405334</v>
      </c>
      <c r="H166" s="36">
        <v>0</v>
      </c>
      <c r="I166" s="62">
        <v>0</v>
      </c>
      <c r="J166" s="36">
        <v>0</v>
      </c>
      <c r="K166" s="19">
        <v>0</v>
      </c>
      <c r="L166" s="19">
        <f t="shared" si="14"/>
        <v>269221</v>
      </c>
      <c r="M166" s="19">
        <f t="shared" si="15"/>
        <v>67305</v>
      </c>
      <c r="N166" s="19">
        <f t="shared" si="12"/>
        <v>62552.62</v>
      </c>
      <c r="O166" s="82">
        <f t="shared" si="16"/>
        <v>92.939038704405334</v>
      </c>
    </row>
    <row r="167" spans="1:15" s="3" customFormat="1" ht="32.25" customHeight="1">
      <c r="A167" s="13" t="s">
        <v>350</v>
      </c>
      <c r="B167" s="21" t="s">
        <v>351</v>
      </c>
      <c r="C167" s="21" t="s">
        <v>352</v>
      </c>
      <c r="D167" s="36">
        <v>269221</v>
      </c>
      <c r="E167" s="62">
        <v>67305</v>
      </c>
      <c r="F167" s="36">
        <v>62552.62</v>
      </c>
      <c r="G167" s="37">
        <f t="shared" si="13"/>
        <v>92.939038704405334</v>
      </c>
      <c r="H167" s="36">
        <v>0</v>
      </c>
      <c r="I167" s="62">
        <v>0</v>
      </c>
      <c r="J167" s="36">
        <v>0</v>
      </c>
      <c r="K167" s="19">
        <v>0</v>
      </c>
      <c r="L167" s="19">
        <f t="shared" si="14"/>
        <v>269221</v>
      </c>
      <c r="M167" s="19">
        <f t="shared" si="15"/>
        <v>67305</v>
      </c>
      <c r="N167" s="19">
        <f>F167+J167</f>
        <v>62552.62</v>
      </c>
      <c r="O167" s="82">
        <f t="shared" si="16"/>
        <v>92.939038704405334</v>
      </c>
    </row>
    <row r="168" spans="1:15" s="3" customFormat="1" ht="21" customHeight="1">
      <c r="A168" s="4" t="s">
        <v>353</v>
      </c>
      <c r="B168" s="14" t="s">
        <v>354</v>
      </c>
      <c r="C168" s="14" t="s">
        <v>0</v>
      </c>
      <c r="D168" s="39">
        <v>6934935</v>
      </c>
      <c r="E168" s="63">
        <v>2079945</v>
      </c>
      <c r="F168" s="39">
        <v>1346871.04</v>
      </c>
      <c r="G168" s="40">
        <f t="shared" si="13"/>
        <v>64.755127659625614</v>
      </c>
      <c r="H168" s="39">
        <v>1100000</v>
      </c>
      <c r="I168" s="63">
        <v>0</v>
      </c>
      <c r="J168" s="39">
        <v>0</v>
      </c>
      <c r="K168" s="42">
        <v>0</v>
      </c>
      <c r="L168" s="42">
        <f t="shared" si="14"/>
        <v>8034935</v>
      </c>
      <c r="M168" s="42">
        <f t="shared" si="15"/>
        <v>2079945</v>
      </c>
      <c r="N168" s="42">
        <f>F168+J168</f>
        <v>1346871.04</v>
      </c>
      <c r="O168" s="80">
        <f t="shared" si="16"/>
        <v>64.755127659625614</v>
      </c>
    </row>
    <row r="169" spans="1:15" s="3" customFormat="1" ht="25.5" customHeight="1">
      <c r="A169" s="12" t="s">
        <v>355</v>
      </c>
      <c r="B169" s="14" t="s">
        <v>356</v>
      </c>
      <c r="C169" s="14" t="s">
        <v>0</v>
      </c>
      <c r="D169" s="36">
        <v>144935</v>
      </c>
      <c r="E169" s="62">
        <v>144935</v>
      </c>
      <c r="F169" s="36">
        <v>59949</v>
      </c>
      <c r="G169" s="37">
        <f t="shared" si="13"/>
        <v>41.362679821989168</v>
      </c>
      <c r="H169" s="36">
        <v>600000</v>
      </c>
      <c r="I169" s="62">
        <v>600000</v>
      </c>
      <c r="J169" s="36">
        <v>0</v>
      </c>
      <c r="K169" s="19">
        <f t="shared" si="17"/>
        <v>0</v>
      </c>
      <c r="L169" s="19">
        <f t="shared" si="14"/>
        <v>744935</v>
      </c>
      <c r="M169" s="19">
        <f t="shared" si="15"/>
        <v>744935</v>
      </c>
      <c r="N169" s="42">
        <f t="shared" si="15"/>
        <v>59949</v>
      </c>
      <c r="O169" s="82">
        <f t="shared" si="16"/>
        <v>8.0475477726244566</v>
      </c>
    </row>
    <row r="170" spans="1:15" s="3" customFormat="1" ht="11.25" customHeight="1">
      <c r="A170" s="13" t="s">
        <v>357</v>
      </c>
      <c r="B170" s="21" t="s">
        <v>358</v>
      </c>
      <c r="C170" s="21" t="s">
        <v>359</v>
      </c>
      <c r="D170" s="36">
        <v>144935</v>
      </c>
      <c r="E170" s="62">
        <v>144935</v>
      </c>
      <c r="F170" s="36">
        <v>59949</v>
      </c>
      <c r="G170" s="37">
        <f t="shared" si="13"/>
        <v>41.362679821989168</v>
      </c>
      <c r="H170" s="36">
        <v>600000</v>
      </c>
      <c r="I170" s="62">
        <v>600000</v>
      </c>
      <c r="J170" s="36">
        <v>0</v>
      </c>
      <c r="K170" s="19">
        <f t="shared" si="17"/>
        <v>0</v>
      </c>
      <c r="L170" s="19">
        <f t="shared" si="14"/>
        <v>744935</v>
      </c>
      <c r="M170" s="19">
        <f t="shared" si="15"/>
        <v>744935</v>
      </c>
      <c r="N170" s="42">
        <f t="shared" si="15"/>
        <v>59949</v>
      </c>
      <c r="O170" s="82">
        <f t="shared" si="16"/>
        <v>8.0475477726244566</v>
      </c>
    </row>
    <row r="171" spans="1:15" s="3" customFormat="1" ht="11.25" customHeight="1">
      <c r="A171" s="11" t="s">
        <v>360</v>
      </c>
      <c r="B171" s="14" t="s">
        <v>361</v>
      </c>
      <c r="C171" s="14" t="s">
        <v>362</v>
      </c>
      <c r="D171" s="36">
        <v>6790000</v>
      </c>
      <c r="E171" s="62">
        <v>1935010</v>
      </c>
      <c r="F171" s="36">
        <v>1286922.04</v>
      </c>
      <c r="G171" s="37">
        <f t="shared" si="13"/>
        <v>66.507255259662742</v>
      </c>
      <c r="H171" s="36">
        <v>500000</v>
      </c>
      <c r="I171" s="62"/>
      <c r="J171" s="36">
        <v>0</v>
      </c>
      <c r="K171" s="19">
        <v>0</v>
      </c>
      <c r="L171" s="19">
        <f t="shared" si="14"/>
        <v>7290000</v>
      </c>
      <c r="M171" s="19">
        <f t="shared" si="15"/>
        <v>1935010</v>
      </c>
      <c r="N171" s="42">
        <f t="shared" si="15"/>
        <v>1286922.04</v>
      </c>
      <c r="O171" s="82">
        <f t="shared" si="16"/>
        <v>66.507255259662742</v>
      </c>
    </row>
    <row r="172" spans="1:15" s="3" customFormat="1">
      <c r="A172" s="4" t="s">
        <v>363</v>
      </c>
      <c r="B172" s="14" t="s">
        <v>364</v>
      </c>
      <c r="C172" s="14" t="s">
        <v>0</v>
      </c>
      <c r="D172" s="39">
        <v>2730000</v>
      </c>
      <c r="E172" s="63">
        <v>1430000</v>
      </c>
      <c r="F172" s="39">
        <v>100000</v>
      </c>
      <c r="G172" s="40">
        <f t="shared" si="13"/>
        <v>6.9930069930069934</v>
      </c>
      <c r="H172" s="39">
        <v>924300</v>
      </c>
      <c r="I172" s="63">
        <v>24300</v>
      </c>
      <c r="J172" s="39">
        <v>0</v>
      </c>
      <c r="K172" s="42">
        <f t="shared" si="17"/>
        <v>0</v>
      </c>
      <c r="L172" s="42">
        <f t="shared" si="14"/>
        <v>3654300</v>
      </c>
      <c r="M172" s="42">
        <f t="shared" si="15"/>
        <v>1454300</v>
      </c>
      <c r="N172" s="42">
        <f t="shared" si="15"/>
        <v>100000</v>
      </c>
      <c r="O172" s="80">
        <f t="shared" si="16"/>
        <v>6.8761603520594097</v>
      </c>
    </row>
    <row r="173" spans="1:15" s="3" customFormat="1" ht="11.25" customHeight="1">
      <c r="A173" s="12" t="s">
        <v>365</v>
      </c>
      <c r="B173" s="14" t="s">
        <v>366</v>
      </c>
      <c r="C173" s="14" t="s">
        <v>0</v>
      </c>
      <c r="D173" s="36">
        <v>250000</v>
      </c>
      <c r="E173" s="62">
        <v>60000</v>
      </c>
      <c r="F173" s="36">
        <v>0</v>
      </c>
      <c r="G173" s="37">
        <f t="shared" si="13"/>
        <v>0</v>
      </c>
      <c r="H173" s="36">
        <v>0</v>
      </c>
      <c r="I173" s="62">
        <v>0</v>
      </c>
      <c r="J173" s="36">
        <v>0</v>
      </c>
      <c r="K173" s="19">
        <v>0</v>
      </c>
      <c r="L173" s="19">
        <f t="shared" si="14"/>
        <v>250000</v>
      </c>
      <c r="M173" s="19">
        <f t="shared" si="15"/>
        <v>60000</v>
      </c>
      <c r="N173" s="19">
        <f>F173+J173</f>
        <v>0</v>
      </c>
      <c r="O173" s="82">
        <f t="shared" si="16"/>
        <v>0</v>
      </c>
    </row>
    <row r="174" spans="1:15" s="3" customFormat="1">
      <c r="A174" s="11" t="s">
        <v>367</v>
      </c>
      <c r="B174" s="14" t="s">
        <v>368</v>
      </c>
      <c r="C174" s="14" t="s">
        <v>369</v>
      </c>
      <c r="D174" s="36">
        <v>250000</v>
      </c>
      <c r="E174" s="62">
        <v>60000</v>
      </c>
      <c r="F174" s="36">
        <v>0</v>
      </c>
      <c r="G174" s="37">
        <f t="shared" si="13"/>
        <v>0</v>
      </c>
      <c r="H174" s="36">
        <v>0</v>
      </c>
      <c r="I174" s="62">
        <v>0</v>
      </c>
      <c r="J174" s="36">
        <v>0</v>
      </c>
      <c r="K174" s="19">
        <v>0</v>
      </c>
      <c r="L174" s="19">
        <f t="shared" si="14"/>
        <v>250000</v>
      </c>
      <c r="M174" s="19">
        <f t="shared" si="15"/>
        <v>60000</v>
      </c>
      <c r="N174" s="19">
        <f t="shared" si="15"/>
        <v>0</v>
      </c>
      <c r="O174" s="82">
        <f t="shared" si="16"/>
        <v>0</v>
      </c>
    </row>
    <row r="175" spans="1:15" s="3" customFormat="1">
      <c r="A175" s="12" t="s">
        <v>370</v>
      </c>
      <c r="B175" s="14" t="s">
        <v>371</v>
      </c>
      <c r="C175" s="14" t="s">
        <v>0</v>
      </c>
      <c r="D175" s="36">
        <v>0</v>
      </c>
      <c r="E175" s="62">
        <v>0</v>
      </c>
      <c r="F175" s="36">
        <v>0</v>
      </c>
      <c r="G175" s="37">
        <v>0</v>
      </c>
      <c r="H175" s="36">
        <v>924300</v>
      </c>
      <c r="I175" s="62">
        <v>24300</v>
      </c>
      <c r="J175" s="36">
        <v>0</v>
      </c>
      <c r="K175" s="19">
        <f t="shared" si="17"/>
        <v>0</v>
      </c>
      <c r="L175" s="19">
        <f t="shared" si="14"/>
        <v>924300</v>
      </c>
      <c r="M175" s="19">
        <f t="shared" si="15"/>
        <v>24300</v>
      </c>
      <c r="N175" s="19">
        <f t="shared" si="15"/>
        <v>0</v>
      </c>
      <c r="O175" s="82">
        <f t="shared" si="16"/>
        <v>0</v>
      </c>
    </row>
    <row r="176" spans="1:15" s="3" customFormat="1" ht="11.25" customHeight="1">
      <c r="A176" s="12" t="s">
        <v>372</v>
      </c>
      <c r="B176" s="14" t="s">
        <v>373</v>
      </c>
      <c r="C176" s="14" t="s">
        <v>0</v>
      </c>
      <c r="D176" s="36">
        <v>0</v>
      </c>
      <c r="E176" s="62">
        <v>0</v>
      </c>
      <c r="F176" s="36">
        <v>0</v>
      </c>
      <c r="G176" s="37">
        <v>0</v>
      </c>
      <c r="H176" s="36">
        <v>700000</v>
      </c>
      <c r="I176" s="62">
        <v>0</v>
      </c>
      <c r="J176" s="36">
        <v>0</v>
      </c>
      <c r="K176" s="19">
        <v>0</v>
      </c>
      <c r="L176" s="19">
        <f t="shared" si="14"/>
        <v>700000</v>
      </c>
      <c r="M176" s="19">
        <f t="shared" si="15"/>
        <v>0</v>
      </c>
      <c r="N176" s="19">
        <f t="shared" si="15"/>
        <v>0</v>
      </c>
      <c r="O176" s="82">
        <v>0</v>
      </c>
    </row>
    <row r="177" spans="1:15" s="3" customFormat="1" ht="21" customHeight="1">
      <c r="A177" s="13" t="s">
        <v>374</v>
      </c>
      <c r="B177" s="21" t="s">
        <v>375</v>
      </c>
      <c r="C177" s="21" t="s">
        <v>376</v>
      </c>
      <c r="D177" s="36">
        <v>0</v>
      </c>
      <c r="E177" s="62">
        <v>0</v>
      </c>
      <c r="F177" s="36">
        <v>0</v>
      </c>
      <c r="G177" s="37">
        <v>0</v>
      </c>
      <c r="H177" s="36">
        <v>700000</v>
      </c>
      <c r="I177" s="62">
        <v>0</v>
      </c>
      <c r="J177" s="36">
        <v>0</v>
      </c>
      <c r="K177" s="19">
        <v>0</v>
      </c>
      <c r="L177" s="19">
        <f t="shared" si="14"/>
        <v>700000</v>
      </c>
      <c r="M177" s="19">
        <f t="shared" si="15"/>
        <v>0</v>
      </c>
      <c r="N177" s="19">
        <f t="shared" si="15"/>
        <v>0</v>
      </c>
      <c r="O177" s="82">
        <v>0</v>
      </c>
    </row>
    <row r="178" spans="1:15" s="3" customFormat="1" ht="23.25" customHeight="1">
      <c r="A178" s="11" t="s">
        <v>377</v>
      </c>
      <c r="B178" s="14" t="s">
        <v>378</v>
      </c>
      <c r="C178" s="14" t="s">
        <v>379</v>
      </c>
      <c r="D178" s="36">
        <v>0</v>
      </c>
      <c r="E178" s="62">
        <v>0</v>
      </c>
      <c r="F178" s="36">
        <v>0</v>
      </c>
      <c r="G178" s="37">
        <v>0</v>
      </c>
      <c r="H178" s="36">
        <v>224300</v>
      </c>
      <c r="I178" s="62">
        <v>24300</v>
      </c>
      <c r="J178" s="36">
        <v>0</v>
      </c>
      <c r="K178" s="19">
        <f t="shared" si="17"/>
        <v>0</v>
      </c>
      <c r="L178" s="19">
        <f t="shared" si="14"/>
        <v>224300</v>
      </c>
      <c r="M178" s="19">
        <f t="shared" si="15"/>
        <v>24300</v>
      </c>
      <c r="N178" s="19">
        <f t="shared" si="15"/>
        <v>0</v>
      </c>
      <c r="O178" s="82">
        <f t="shared" si="16"/>
        <v>0</v>
      </c>
    </row>
    <row r="179" spans="1:15" s="3" customFormat="1" ht="23.25" customHeight="1">
      <c r="A179" s="12" t="s">
        <v>380</v>
      </c>
      <c r="B179" s="14" t="s">
        <v>381</v>
      </c>
      <c r="C179" s="14" t="s">
        <v>0</v>
      </c>
      <c r="D179" s="36">
        <v>1500000</v>
      </c>
      <c r="E179" s="62">
        <v>390000</v>
      </c>
      <c r="F179" s="36">
        <v>0</v>
      </c>
      <c r="G179" s="37">
        <f t="shared" si="13"/>
        <v>0</v>
      </c>
      <c r="H179" s="36">
        <v>0</v>
      </c>
      <c r="I179" s="62">
        <v>0</v>
      </c>
      <c r="J179" s="36">
        <v>0</v>
      </c>
      <c r="K179" s="19">
        <v>0</v>
      </c>
      <c r="L179" s="19">
        <f t="shared" si="14"/>
        <v>1500000</v>
      </c>
      <c r="M179" s="19">
        <f t="shared" si="15"/>
        <v>390000</v>
      </c>
      <c r="N179" s="19">
        <f t="shared" si="15"/>
        <v>0</v>
      </c>
      <c r="O179" s="82">
        <f t="shared" si="16"/>
        <v>0</v>
      </c>
    </row>
    <row r="180" spans="1:15" s="3" customFormat="1" ht="24" customHeight="1">
      <c r="A180" s="12" t="s">
        <v>382</v>
      </c>
      <c r="B180" s="14" t="s">
        <v>383</v>
      </c>
      <c r="C180" s="14" t="s">
        <v>0</v>
      </c>
      <c r="D180" s="36">
        <v>1500000</v>
      </c>
      <c r="E180" s="62">
        <v>390000</v>
      </c>
      <c r="F180" s="36">
        <v>0</v>
      </c>
      <c r="G180" s="37">
        <f t="shared" si="13"/>
        <v>0</v>
      </c>
      <c r="H180" s="36">
        <v>0</v>
      </c>
      <c r="I180" s="62">
        <v>0</v>
      </c>
      <c r="J180" s="36">
        <v>0</v>
      </c>
      <c r="K180" s="19">
        <v>0</v>
      </c>
      <c r="L180" s="19">
        <f t="shared" si="14"/>
        <v>1500000</v>
      </c>
      <c r="M180" s="19">
        <f t="shared" si="15"/>
        <v>390000</v>
      </c>
      <c r="N180" s="19">
        <f t="shared" si="15"/>
        <v>0</v>
      </c>
      <c r="O180" s="82">
        <f t="shared" si="16"/>
        <v>0</v>
      </c>
    </row>
    <row r="181" spans="1:15" s="3" customFormat="1" ht="32.25" customHeight="1">
      <c r="A181" s="13" t="s">
        <v>384</v>
      </c>
      <c r="B181" s="21" t="s">
        <v>385</v>
      </c>
      <c r="C181" s="21" t="s">
        <v>386</v>
      </c>
      <c r="D181" s="36">
        <v>1500000</v>
      </c>
      <c r="E181" s="62">
        <v>390000</v>
      </c>
      <c r="F181" s="36">
        <v>0</v>
      </c>
      <c r="G181" s="37">
        <f t="shared" si="13"/>
        <v>0</v>
      </c>
      <c r="H181" s="36">
        <v>0</v>
      </c>
      <c r="I181" s="62">
        <v>0</v>
      </c>
      <c r="J181" s="36">
        <v>0</v>
      </c>
      <c r="K181" s="19">
        <v>0</v>
      </c>
      <c r="L181" s="19">
        <f t="shared" si="14"/>
        <v>1500000</v>
      </c>
      <c r="M181" s="19">
        <f t="shared" si="15"/>
        <v>390000</v>
      </c>
      <c r="N181" s="19">
        <f t="shared" si="15"/>
        <v>0</v>
      </c>
      <c r="O181" s="82">
        <f t="shared" si="16"/>
        <v>0</v>
      </c>
    </row>
    <row r="182" spans="1:15" s="3" customFormat="1" ht="24" customHeight="1">
      <c r="A182" s="12" t="s">
        <v>387</v>
      </c>
      <c r="B182" s="14" t="s">
        <v>388</v>
      </c>
      <c r="C182" s="14" t="s">
        <v>0</v>
      </c>
      <c r="D182" s="36">
        <v>980000</v>
      </c>
      <c r="E182" s="62">
        <v>980000</v>
      </c>
      <c r="F182" s="36">
        <v>100000</v>
      </c>
      <c r="G182" s="37">
        <f t="shared" si="13"/>
        <v>10.204081632653061</v>
      </c>
      <c r="H182" s="36">
        <v>0</v>
      </c>
      <c r="I182" s="62">
        <v>0</v>
      </c>
      <c r="J182" s="36">
        <v>0</v>
      </c>
      <c r="K182" s="19">
        <v>0</v>
      </c>
      <c r="L182" s="19">
        <f t="shared" si="14"/>
        <v>980000</v>
      </c>
      <c r="M182" s="19">
        <f t="shared" si="15"/>
        <v>980000</v>
      </c>
      <c r="N182" s="19">
        <f t="shared" si="15"/>
        <v>100000</v>
      </c>
      <c r="O182" s="82">
        <f t="shared" si="16"/>
        <v>10.204081632653061</v>
      </c>
    </row>
    <row r="183" spans="1:15" s="3" customFormat="1" ht="23.25" customHeight="1">
      <c r="A183" s="11" t="s">
        <v>389</v>
      </c>
      <c r="B183" s="14" t="s">
        <v>390</v>
      </c>
      <c r="C183" s="14" t="s">
        <v>391</v>
      </c>
      <c r="D183" s="36">
        <v>80000</v>
      </c>
      <c r="E183" s="62">
        <v>80000</v>
      </c>
      <c r="F183" s="36">
        <v>0</v>
      </c>
      <c r="G183" s="37">
        <f t="shared" si="13"/>
        <v>0</v>
      </c>
      <c r="H183" s="36">
        <v>0</v>
      </c>
      <c r="I183" s="62">
        <v>0</v>
      </c>
      <c r="J183" s="36">
        <v>0</v>
      </c>
      <c r="K183" s="19">
        <v>0</v>
      </c>
      <c r="L183" s="19">
        <f t="shared" si="14"/>
        <v>80000</v>
      </c>
      <c r="M183" s="19">
        <f t="shared" si="15"/>
        <v>80000</v>
      </c>
      <c r="N183" s="19">
        <f>F183+J183</f>
        <v>0</v>
      </c>
      <c r="O183" s="82">
        <f t="shared" si="16"/>
        <v>0</v>
      </c>
    </row>
    <row r="184" spans="1:15" s="3" customFormat="1" ht="16.5" customHeight="1">
      <c r="A184" s="12" t="s">
        <v>392</v>
      </c>
      <c r="B184" s="14" t="s">
        <v>393</v>
      </c>
      <c r="C184" s="14" t="s">
        <v>0</v>
      </c>
      <c r="D184" s="36">
        <v>900000</v>
      </c>
      <c r="E184" s="62">
        <v>900000</v>
      </c>
      <c r="F184" s="36">
        <v>100000</v>
      </c>
      <c r="G184" s="37">
        <f t="shared" si="13"/>
        <v>11.111111111111111</v>
      </c>
      <c r="H184" s="36">
        <v>0</v>
      </c>
      <c r="I184" s="62">
        <v>0</v>
      </c>
      <c r="J184" s="36">
        <v>0</v>
      </c>
      <c r="K184" s="19">
        <v>0</v>
      </c>
      <c r="L184" s="19">
        <f t="shared" si="14"/>
        <v>900000</v>
      </c>
      <c r="M184" s="19">
        <f t="shared" si="15"/>
        <v>900000</v>
      </c>
      <c r="N184" s="19">
        <f>F184+J184</f>
        <v>100000</v>
      </c>
      <c r="O184" s="82">
        <f t="shared" si="16"/>
        <v>11.111111111111111</v>
      </c>
    </row>
    <row r="185" spans="1:15" s="3" customFormat="1" ht="15" customHeight="1">
      <c r="A185" s="13" t="s">
        <v>394</v>
      </c>
      <c r="B185" s="21" t="s">
        <v>395</v>
      </c>
      <c r="C185" s="21" t="s">
        <v>396</v>
      </c>
      <c r="D185" s="36">
        <v>900000</v>
      </c>
      <c r="E185" s="62">
        <v>900000</v>
      </c>
      <c r="F185" s="36">
        <v>100000</v>
      </c>
      <c r="G185" s="37">
        <f t="shared" si="13"/>
        <v>11.111111111111111</v>
      </c>
      <c r="H185" s="36">
        <v>0</v>
      </c>
      <c r="I185" s="62">
        <v>0</v>
      </c>
      <c r="J185" s="36">
        <v>0</v>
      </c>
      <c r="K185" s="19">
        <v>0</v>
      </c>
      <c r="L185" s="19">
        <f t="shared" si="14"/>
        <v>900000</v>
      </c>
      <c r="M185" s="19">
        <f t="shared" si="15"/>
        <v>900000</v>
      </c>
      <c r="N185" s="19">
        <f t="shared" si="15"/>
        <v>100000</v>
      </c>
      <c r="O185" s="82">
        <f t="shared" si="16"/>
        <v>11.111111111111111</v>
      </c>
    </row>
    <row r="186" spans="1:15" s="3" customFormat="1" ht="15.75" customHeight="1">
      <c r="A186" s="4" t="s">
        <v>397</v>
      </c>
      <c r="B186" s="54" t="s">
        <v>398</v>
      </c>
      <c r="C186" s="54" t="s">
        <v>0</v>
      </c>
      <c r="D186" s="39">
        <v>931180</v>
      </c>
      <c r="E186" s="63">
        <v>425448</v>
      </c>
      <c r="F186" s="39">
        <v>141253.01999999999</v>
      </c>
      <c r="G186" s="40">
        <f t="shared" si="13"/>
        <v>33.201006938568284</v>
      </c>
      <c r="H186" s="39">
        <v>243000</v>
      </c>
      <c r="I186" s="63">
        <v>201000</v>
      </c>
      <c r="J186" s="39">
        <v>0</v>
      </c>
      <c r="K186" s="42">
        <f t="shared" si="17"/>
        <v>0</v>
      </c>
      <c r="L186" s="42">
        <f t="shared" si="14"/>
        <v>1174180</v>
      </c>
      <c r="M186" s="42">
        <f t="shared" si="15"/>
        <v>626448</v>
      </c>
      <c r="N186" s="42">
        <f t="shared" si="15"/>
        <v>141253.01999999999</v>
      </c>
      <c r="O186" s="80">
        <f t="shared" si="16"/>
        <v>22.54824342962225</v>
      </c>
    </row>
    <row r="187" spans="1:15" s="3" customFormat="1" ht="31.5" customHeight="1">
      <c r="A187" s="12" t="s">
        <v>399</v>
      </c>
      <c r="B187" s="14" t="s">
        <v>400</v>
      </c>
      <c r="C187" s="14" t="s">
        <v>0</v>
      </c>
      <c r="D187" s="36">
        <v>337425</v>
      </c>
      <c r="E187" s="62">
        <v>117539</v>
      </c>
      <c r="F187" s="36">
        <v>66944.740000000005</v>
      </c>
      <c r="G187" s="37">
        <f t="shared" si="13"/>
        <v>56.955342482069781</v>
      </c>
      <c r="H187" s="36">
        <v>0</v>
      </c>
      <c r="I187" s="62">
        <v>0</v>
      </c>
      <c r="J187" s="36">
        <v>0</v>
      </c>
      <c r="K187" s="19">
        <v>0</v>
      </c>
      <c r="L187" s="19">
        <f t="shared" si="14"/>
        <v>337425</v>
      </c>
      <c r="M187" s="19">
        <f t="shared" si="15"/>
        <v>117539</v>
      </c>
      <c r="N187" s="19">
        <f t="shared" si="15"/>
        <v>66944.740000000005</v>
      </c>
      <c r="O187" s="82">
        <f t="shared" si="16"/>
        <v>56.955342482069781</v>
      </c>
    </row>
    <row r="188" spans="1:15" s="3" customFormat="1" ht="21.75" customHeight="1">
      <c r="A188" s="11" t="s">
        <v>401</v>
      </c>
      <c r="B188" s="14" t="s">
        <v>402</v>
      </c>
      <c r="C188" s="14" t="s">
        <v>403</v>
      </c>
      <c r="D188" s="36">
        <v>337425</v>
      </c>
      <c r="E188" s="62">
        <v>117539</v>
      </c>
      <c r="F188" s="36">
        <v>66944.740000000005</v>
      </c>
      <c r="G188" s="37">
        <f t="shared" si="13"/>
        <v>56.955342482069781</v>
      </c>
      <c r="H188" s="36">
        <v>0</v>
      </c>
      <c r="I188" s="62">
        <v>0</v>
      </c>
      <c r="J188" s="36">
        <v>0</v>
      </c>
      <c r="K188" s="19">
        <v>0</v>
      </c>
      <c r="L188" s="19">
        <f t="shared" si="14"/>
        <v>337425</v>
      </c>
      <c r="M188" s="19">
        <f t="shared" si="15"/>
        <v>117539</v>
      </c>
      <c r="N188" s="19">
        <f t="shared" si="15"/>
        <v>66944.740000000005</v>
      </c>
      <c r="O188" s="82">
        <f t="shared" si="16"/>
        <v>56.955342482069781</v>
      </c>
    </row>
    <row r="189" spans="1:15" s="3" customFormat="1" ht="18" customHeight="1">
      <c r="A189" s="12" t="s">
        <v>404</v>
      </c>
      <c r="B189" s="14" t="s">
        <v>405</v>
      </c>
      <c r="C189" s="14" t="s">
        <v>0</v>
      </c>
      <c r="D189" s="36">
        <v>26000</v>
      </c>
      <c r="E189" s="62">
        <v>26000</v>
      </c>
      <c r="F189" s="36">
        <v>0</v>
      </c>
      <c r="G189" s="37">
        <f t="shared" si="13"/>
        <v>0</v>
      </c>
      <c r="H189" s="36">
        <v>88000</v>
      </c>
      <c r="I189" s="62">
        <v>88000</v>
      </c>
      <c r="J189" s="36">
        <v>0</v>
      </c>
      <c r="K189" s="19">
        <f t="shared" si="17"/>
        <v>0</v>
      </c>
      <c r="L189" s="19">
        <f t="shared" si="14"/>
        <v>114000</v>
      </c>
      <c r="M189" s="19">
        <f t="shared" si="15"/>
        <v>114000</v>
      </c>
      <c r="N189" s="19">
        <f t="shared" si="15"/>
        <v>0</v>
      </c>
      <c r="O189" s="82">
        <f t="shared" si="16"/>
        <v>0</v>
      </c>
    </row>
    <row r="190" spans="1:15" s="3" customFormat="1" ht="17.25" customHeight="1">
      <c r="A190" s="11" t="s">
        <v>406</v>
      </c>
      <c r="B190" s="14" t="s">
        <v>407</v>
      </c>
      <c r="C190" s="14" t="s">
        <v>408</v>
      </c>
      <c r="D190" s="36">
        <v>26000</v>
      </c>
      <c r="E190" s="62">
        <v>26000</v>
      </c>
      <c r="F190" s="36">
        <v>0</v>
      </c>
      <c r="G190" s="37">
        <f t="shared" si="13"/>
        <v>0</v>
      </c>
      <c r="H190" s="36">
        <v>88000</v>
      </c>
      <c r="I190" s="62">
        <v>88000</v>
      </c>
      <c r="J190" s="36">
        <v>0</v>
      </c>
      <c r="K190" s="19">
        <f t="shared" si="17"/>
        <v>0</v>
      </c>
      <c r="L190" s="19">
        <f t="shared" si="14"/>
        <v>114000</v>
      </c>
      <c r="M190" s="19">
        <f t="shared" si="15"/>
        <v>114000</v>
      </c>
      <c r="N190" s="19">
        <f t="shared" si="15"/>
        <v>0</v>
      </c>
      <c r="O190" s="82">
        <f t="shared" si="16"/>
        <v>0</v>
      </c>
    </row>
    <row r="191" spans="1:15" s="3" customFormat="1" ht="16.5" customHeight="1">
      <c r="A191" s="12" t="s">
        <v>409</v>
      </c>
      <c r="B191" s="14" t="s">
        <v>410</v>
      </c>
      <c r="C191" s="14" t="s">
        <v>0</v>
      </c>
      <c r="D191" s="36">
        <v>77600</v>
      </c>
      <c r="E191" s="62">
        <v>77600</v>
      </c>
      <c r="F191" s="36">
        <v>0</v>
      </c>
      <c r="G191" s="37">
        <f t="shared" si="13"/>
        <v>0</v>
      </c>
      <c r="H191" s="36">
        <v>155000</v>
      </c>
      <c r="I191" s="62">
        <v>0</v>
      </c>
      <c r="J191" s="36">
        <v>0</v>
      </c>
      <c r="K191" s="19">
        <v>0</v>
      </c>
      <c r="L191" s="19">
        <f t="shared" si="14"/>
        <v>232600</v>
      </c>
      <c r="M191" s="19">
        <f t="shared" si="15"/>
        <v>77600</v>
      </c>
      <c r="N191" s="19">
        <f t="shared" si="15"/>
        <v>0</v>
      </c>
      <c r="O191" s="82">
        <f t="shared" si="16"/>
        <v>0</v>
      </c>
    </row>
    <row r="192" spans="1:15" s="3" customFormat="1" ht="24.75" customHeight="1">
      <c r="A192" s="12" t="s">
        <v>411</v>
      </c>
      <c r="B192" s="14" t="s">
        <v>412</v>
      </c>
      <c r="C192" s="14" t="s">
        <v>0</v>
      </c>
      <c r="D192" s="36">
        <v>77600</v>
      </c>
      <c r="E192" s="62">
        <v>77600</v>
      </c>
      <c r="F192" s="36">
        <v>0</v>
      </c>
      <c r="G192" s="37">
        <f t="shared" si="13"/>
        <v>0</v>
      </c>
      <c r="H192" s="36">
        <v>155000</v>
      </c>
      <c r="I192" s="62">
        <v>0</v>
      </c>
      <c r="J192" s="36">
        <v>0</v>
      </c>
      <c r="K192" s="19">
        <v>0</v>
      </c>
      <c r="L192" s="19">
        <f t="shared" si="14"/>
        <v>232600</v>
      </c>
      <c r="M192" s="19">
        <f t="shared" si="15"/>
        <v>77600</v>
      </c>
      <c r="N192" s="19">
        <f t="shared" si="15"/>
        <v>0</v>
      </c>
      <c r="O192" s="82">
        <f t="shared" si="16"/>
        <v>0</v>
      </c>
    </row>
    <row r="193" spans="1:15" s="3" customFormat="1" ht="12">
      <c r="A193" s="13" t="s">
        <v>413</v>
      </c>
      <c r="B193" s="21" t="s">
        <v>414</v>
      </c>
      <c r="C193" s="21" t="s">
        <v>415</v>
      </c>
      <c r="D193" s="36">
        <v>77600</v>
      </c>
      <c r="E193" s="62">
        <v>77600</v>
      </c>
      <c r="F193" s="36">
        <v>0</v>
      </c>
      <c r="G193" s="37">
        <f t="shared" si="13"/>
        <v>0</v>
      </c>
      <c r="H193" s="36">
        <v>100000</v>
      </c>
      <c r="I193" s="62">
        <v>100000</v>
      </c>
      <c r="J193" s="36">
        <v>0</v>
      </c>
      <c r="K193" s="19">
        <f t="shared" si="17"/>
        <v>0</v>
      </c>
      <c r="L193" s="19">
        <f t="shared" si="14"/>
        <v>177600</v>
      </c>
      <c r="M193" s="19">
        <f t="shared" si="15"/>
        <v>177600</v>
      </c>
      <c r="N193" s="19">
        <f t="shared" si="15"/>
        <v>0</v>
      </c>
      <c r="O193" s="82">
        <f t="shared" si="16"/>
        <v>0</v>
      </c>
    </row>
    <row r="194" spans="1:15" s="3" customFormat="1" ht="25.5" customHeight="1">
      <c r="A194" s="13" t="s">
        <v>416</v>
      </c>
      <c r="B194" s="21" t="s">
        <v>417</v>
      </c>
      <c r="C194" s="21" t="s">
        <v>418</v>
      </c>
      <c r="D194" s="36">
        <v>0</v>
      </c>
      <c r="E194" s="62">
        <v>0</v>
      </c>
      <c r="F194" s="36">
        <v>0</v>
      </c>
      <c r="G194" s="37">
        <v>0</v>
      </c>
      <c r="H194" s="36">
        <v>55000</v>
      </c>
      <c r="I194" s="62">
        <v>13000</v>
      </c>
      <c r="J194" s="36">
        <v>0</v>
      </c>
      <c r="K194" s="19">
        <f t="shared" si="17"/>
        <v>0</v>
      </c>
      <c r="L194" s="19">
        <f t="shared" si="14"/>
        <v>55000</v>
      </c>
      <c r="M194" s="19">
        <f t="shared" si="15"/>
        <v>13000</v>
      </c>
      <c r="N194" s="19">
        <f>F194+J194</f>
        <v>0</v>
      </c>
      <c r="O194" s="82">
        <f t="shared" si="16"/>
        <v>0</v>
      </c>
    </row>
    <row r="195" spans="1:15" s="3" customFormat="1">
      <c r="A195" s="11" t="s">
        <v>419</v>
      </c>
      <c r="B195" s="14" t="s">
        <v>420</v>
      </c>
      <c r="C195" s="14" t="s">
        <v>421</v>
      </c>
      <c r="D195" s="36">
        <v>260155</v>
      </c>
      <c r="E195" s="62">
        <v>74309</v>
      </c>
      <c r="F195" s="36">
        <v>74308.28</v>
      </c>
      <c r="G195" s="37">
        <f t="shared" si="13"/>
        <v>99.999031072952121</v>
      </c>
      <c r="H195" s="36">
        <v>0</v>
      </c>
      <c r="I195" s="62">
        <v>0</v>
      </c>
      <c r="J195" s="36">
        <v>0</v>
      </c>
      <c r="K195" s="19">
        <v>0</v>
      </c>
      <c r="L195" s="19">
        <f t="shared" si="14"/>
        <v>260155</v>
      </c>
      <c r="M195" s="19">
        <f t="shared" si="15"/>
        <v>74309</v>
      </c>
      <c r="N195" s="19">
        <f t="shared" si="15"/>
        <v>74308.28</v>
      </c>
      <c r="O195" s="82">
        <f t="shared" si="16"/>
        <v>99.999031072952121</v>
      </c>
    </row>
    <row r="196" spans="1:15" s="3" customFormat="1">
      <c r="A196" s="12" t="s">
        <v>422</v>
      </c>
      <c r="B196" s="14" t="s">
        <v>423</v>
      </c>
      <c r="C196" s="14" t="s">
        <v>0</v>
      </c>
      <c r="D196" s="36">
        <v>230000</v>
      </c>
      <c r="E196" s="62">
        <v>130000</v>
      </c>
      <c r="F196" s="36">
        <v>0</v>
      </c>
      <c r="G196" s="37">
        <f t="shared" si="13"/>
        <v>0</v>
      </c>
      <c r="H196" s="36">
        <v>0</v>
      </c>
      <c r="I196" s="62">
        <v>0</v>
      </c>
      <c r="J196" s="36">
        <v>0</v>
      </c>
      <c r="K196" s="19">
        <v>0</v>
      </c>
      <c r="L196" s="19">
        <f t="shared" si="14"/>
        <v>230000</v>
      </c>
      <c r="M196" s="19">
        <f t="shared" si="15"/>
        <v>130000</v>
      </c>
      <c r="N196" s="19">
        <f t="shared" si="15"/>
        <v>0</v>
      </c>
      <c r="O196" s="82">
        <f t="shared" si="16"/>
        <v>0</v>
      </c>
    </row>
    <row r="197" spans="1:15" s="3" customFormat="1" ht="18.75" customHeight="1">
      <c r="A197" s="11" t="s">
        <v>424</v>
      </c>
      <c r="B197" s="14" t="s">
        <v>425</v>
      </c>
      <c r="C197" s="14" t="s">
        <v>426</v>
      </c>
      <c r="D197" s="36">
        <v>230000</v>
      </c>
      <c r="E197" s="62">
        <v>130000</v>
      </c>
      <c r="F197" s="36">
        <v>0</v>
      </c>
      <c r="G197" s="37">
        <f t="shared" si="13"/>
        <v>0</v>
      </c>
      <c r="H197" s="36">
        <v>0</v>
      </c>
      <c r="I197" s="62">
        <v>0</v>
      </c>
      <c r="J197" s="36">
        <v>0</v>
      </c>
      <c r="K197" s="19">
        <v>0</v>
      </c>
      <c r="L197" s="19">
        <f t="shared" si="14"/>
        <v>230000</v>
      </c>
      <c r="M197" s="19">
        <f t="shared" si="15"/>
        <v>130000</v>
      </c>
      <c r="N197" s="19">
        <f>F197+J197</f>
        <v>0</v>
      </c>
      <c r="O197" s="82">
        <f t="shared" si="16"/>
        <v>0</v>
      </c>
    </row>
    <row r="198" spans="1:15" s="3" customFormat="1" ht="21" customHeight="1">
      <c r="A198" s="4" t="s">
        <v>427</v>
      </c>
      <c r="B198" s="54" t="s">
        <v>428</v>
      </c>
      <c r="C198" s="54" t="s">
        <v>0</v>
      </c>
      <c r="D198" s="39">
        <v>318882581</v>
      </c>
      <c r="E198" s="63">
        <v>77706324</v>
      </c>
      <c r="F198" s="39">
        <v>62846694.579999998</v>
      </c>
      <c r="G198" s="40">
        <f t="shared" si="13"/>
        <v>80.877194216522199</v>
      </c>
      <c r="H198" s="39">
        <v>6452287</v>
      </c>
      <c r="I198" s="63">
        <v>4191000</v>
      </c>
      <c r="J198" s="41">
        <v>2224284.37</v>
      </c>
      <c r="K198" s="42">
        <f t="shared" si="17"/>
        <v>53.072879265091863</v>
      </c>
      <c r="L198" s="42">
        <f t="shared" si="14"/>
        <v>325334868</v>
      </c>
      <c r="M198" s="42">
        <f t="shared" si="15"/>
        <v>81897324</v>
      </c>
      <c r="N198" s="42">
        <f t="shared" si="15"/>
        <v>65070978.949999996</v>
      </c>
      <c r="O198" s="80">
        <f t="shared" si="16"/>
        <v>79.45434084024528</v>
      </c>
    </row>
    <row r="199" spans="1:15" s="3" customFormat="1" ht="35.25" customHeight="1">
      <c r="A199" s="8" t="s">
        <v>429</v>
      </c>
      <c r="B199" s="14" t="s">
        <v>430</v>
      </c>
      <c r="C199" s="14" t="s">
        <v>431</v>
      </c>
      <c r="D199" s="36">
        <v>110000</v>
      </c>
      <c r="E199" s="64">
        <v>110000</v>
      </c>
      <c r="F199" s="36">
        <v>100000</v>
      </c>
      <c r="G199" s="37">
        <f t="shared" si="13"/>
        <v>90.909090909090907</v>
      </c>
      <c r="H199" s="36">
        <v>0</v>
      </c>
      <c r="I199" s="62">
        <v>0</v>
      </c>
      <c r="J199" s="36">
        <v>0</v>
      </c>
      <c r="K199" s="19">
        <v>0</v>
      </c>
      <c r="L199" s="19">
        <f t="shared" si="14"/>
        <v>110000</v>
      </c>
      <c r="M199" s="19">
        <f t="shared" si="15"/>
        <v>110000</v>
      </c>
      <c r="N199" s="19">
        <f t="shared" si="15"/>
        <v>100000</v>
      </c>
      <c r="O199" s="82">
        <f t="shared" si="16"/>
        <v>90.909090909090907</v>
      </c>
    </row>
    <row r="200" spans="1:15" s="3" customFormat="1" ht="31.5" customHeight="1">
      <c r="A200" s="4" t="s">
        <v>432</v>
      </c>
      <c r="B200" s="54" t="s">
        <v>433</v>
      </c>
      <c r="C200" s="54" t="s">
        <v>0</v>
      </c>
      <c r="D200" s="39">
        <v>318992581</v>
      </c>
      <c r="E200" s="68">
        <v>77816324</v>
      </c>
      <c r="F200" s="39">
        <v>62946694.579999998</v>
      </c>
      <c r="G200" s="40">
        <f t="shared" si="13"/>
        <v>80.891375156708762</v>
      </c>
      <c r="H200" s="39">
        <v>6452287</v>
      </c>
      <c r="I200" s="63">
        <v>4191000</v>
      </c>
      <c r="J200" s="41">
        <v>2224284.37</v>
      </c>
      <c r="K200" s="42">
        <f t="shared" si="17"/>
        <v>53.072879265091863</v>
      </c>
      <c r="L200" s="42">
        <f t="shared" si="14"/>
        <v>325444868</v>
      </c>
      <c r="M200" s="42">
        <f t="shared" si="15"/>
        <v>82007324</v>
      </c>
      <c r="N200" s="42">
        <f t="shared" si="15"/>
        <v>65170978.949999996</v>
      </c>
      <c r="O200" s="80">
        <f t="shared" si="16"/>
        <v>79.469705596051398</v>
      </c>
    </row>
    <row r="201" spans="1:15" s="3" customFormat="1" ht="37.5" customHeight="1">
      <c r="A201" s="4" t="s">
        <v>434</v>
      </c>
      <c r="B201" s="14" t="s">
        <v>435</v>
      </c>
      <c r="C201" s="14" t="s">
        <v>0</v>
      </c>
      <c r="D201" s="36">
        <v>0</v>
      </c>
      <c r="E201" s="62">
        <v>0</v>
      </c>
      <c r="F201" s="36">
        <v>0</v>
      </c>
      <c r="G201" s="37">
        <v>0</v>
      </c>
      <c r="H201" s="36">
        <v>2031750</v>
      </c>
      <c r="I201" s="62">
        <v>2031750</v>
      </c>
      <c r="J201" s="36">
        <v>0</v>
      </c>
      <c r="K201" s="19">
        <f t="shared" si="17"/>
        <v>0</v>
      </c>
      <c r="L201" s="19">
        <f t="shared" si="14"/>
        <v>2031750</v>
      </c>
      <c r="M201" s="19">
        <f t="shared" si="15"/>
        <v>2031750</v>
      </c>
      <c r="N201" s="19">
        <f>F201+J201</f>
        <v>0</v>
      </c>
      <c r="O201" s="82">
        <f t="shared" si="16"/>
        <v>0</v>
      </c>
    </row>
    <row r="202" spans="1:15" s="3" customFormat="1" ht="27" customHeight="1">
      <c r="A202" s="8" t="s">
        <v>436</v>
      </c>
      <c r="B202" s="14" t="s">
        <v>437</v>
      </c>
      <c r="C202" s="14" t="s">
        <v>438</v>
      </c>
      <c r="D202" s="36">
        <v>0</v>
      </c>
      <c r="E202" s="62">
        <v>0</v>
      </c>
      <c r="F202" s="36">
        <v>0</v>
      </c>
      <c r="G202" s="37">
        <v>0</v>
      </c>
      <c r="H202" s="36">
        <v>2031750</v>
      </c>
      <c r="I202" s="62">
        <v>2031750</v>
      </c>
      <c r="J202" s="36">
        <v>0</v>
      </c>
      <c r="K202" s="19">
        <f t="shared" si="17"/>
        <v>0</v>
      </c>
      <c r="L202" s="19">
        <f t="shared" ref="L202:L204" si="18">D202+H202</f>
        <v>2031750</v>
      </c>
      <c r="M202" s="19">
        <f t="shared" ref="M202:N204" si="19">E202+I202</f>
        <v>2031750</v>
      </c>
      <c r="N202" s="19">
        <f t="shared" si="19"/>
        <v>0</v>
      </c>
      <c r="O202" s="82">
        <f t="shared" ref="O202:O203" si="20">N202/M202%</f>
        <v>0</v>
      </c>
    </row>
    <row r="203" spans="1:15" s="10" customFormat="1">
      <c r="A203" s="9" t="s">
        <v>197</v>
      </c>
      <c r="B203" s="43" t="s">
        <v>439</v>
      </c>
      <c r="C203" s="43" t="s">
        <v>0</v>
      </c>
      <c r="D203" s="39">
        <f>D200</f>
        <v>318992581</v>
      </c>
      <c r="E203" s="65">
        <f>E200</f>
        <v>77816324</v>
      </c>
      <c r="F203" s="39">
        <f>F200</f>
        <v>62946694.579999998</v>
      </c>
      <c r="G203" s="40">
        <f t="shared" ref="G203" si="21">F203/E203%</f>
        <v>80.891375156708762</v>
      </c>
      <c r="H203" s="44">
        <f>H200+H201</f>
        <v>8484037</v>
      </c>
      <c r="I203" s="67">
        <f>I200+I202</f>
        <v>6222750</v>
      </c>
      <c r="J203" s="39">
        <f>J200</f>
        <v>2224284.37</v>
      </c>
      <c r="K203" s="42">
        <f t="shared" ref="K203" si="22">J203/I203%</f>
        <v>35.744395484311603</v>
      </c>
      <c r="L203" s="42">
        <f t="shared" si="18"/>
        <v>327476618</v>
      </c>
      <c r="M203" s="42">
        <f t="shared" si="19"/>
        <v>84039074</v>
      </c>
      <c r="N203" s="42">
        <f t="shared" si="19"/>
        <v>65170978.949999996</v>
      </c>
      <c r="O203" s="80">
        <f t="shared" si="20"/>
        <v>77.548425807261978</v>
      </c>
    </row>
    <row r="204" spans="1:15" s="3" customFormat="1" ht="28" customHeight="1">
      <c r="A204" s="127" t="s">
        <v>446</v>
      </c>
      <c r="B204" s="14" t="s">
        <v>0</v>
      </c>
      <c r="C204" s="36">
        <v>0</v>
      </c>
      <c r="D204" s="129">
        <f>D104-D203</f>
        <v>-1173839</v>
      </c>
      <c r="E204" s="129">
        <f>E104-E203</f>
        <v>-2630685</v>
      </c>
      <c r="F204" s="129">
        <f>F104-F203</f>
        <v>13708297.530000001</v>
      </c>
      <c r="G204" s="130"/>
      <c r="H204" s="129">
        <f>H104-H203</f>
        <v>-3699337</v>
      </c>
      <c r="I204" s="129">
        <f>I104-I203</f>
        <v>-3180050</v>
      </c>
      <c r="J204" s="129">
        <f>J104-J203</f>
        <v>386484.94999999972</v>
      </c>
      <c r="K204" s="131"/>
      <c r="L204" s="129">
        <f>L104-L203</f>
        <v>-4873176</v>
      </c>
      <c r="M204" s="129">
        <f>M104-M203</f>
        <v>-5810735</v>
      </c>
      <c r="N204" s="129">
        <f>N104-N203</f>
        <v>14094782.479999997</v>
      </c>
      <c r="O204" s="132"/>
    </row>
    <row r="205" spans="1:15" s="3" customFormat="1" ht="36.75" customHeight="1">
      <c r="A205" s="55" t="s">
        <v>447</v>
      </c>
      <c r="B205" s="56"/>
      <c r="C205" s="57"/>
      <c r="D205" s="57"/>
      <c r="E205" s="57"/>
      <c r="F205" s="57"/>
      <c r="G205" s="57"/>
      <c r="H205" s="57"/>
      <c r="I205" s="57"/>
      <c r="J205" s="57"/>
      <c r="K205" s="57"/>
      <c r="L205" s="128" t="s">
        <v>448</v>
      </c>
      <c r="M205" s="128"/>
      <c r="N205" s="57"/>
      <c r="O205" s="85"/>
    </row>
    <row r="206" spans="1:15" ht="46.5" customHeight="1">
      <c r="A206" s="105" t="s">
        <v>0</v>
      </c>
      <c r="B206" s="105"/>
      <c r="C206" s="105"/>
      <c r="D206" s="105"/>
      <c r="E206" s="106" t="s">
        <v>0</v>
      </c>
      <c r="F206" s="106"/>
      <c r="G206" s="2"/>
      <c r="H206" s="107" t="s">
        <v>0</v>
      </c>
      <c r="I206" s="107"/>
      <c r="J206" s="107"/>
      <c r="K206" s="108"/>
      <c r="L206" s="107"/>
      <c r="M206" s="107"/>
      <c r="N206" s="107"/>
      <c r="O206" s="86"/>
    </row>
    <row r="207" spans="1:15" ht="46.5" customHeight="1">
      <c r="A207" s="105" t="s">
        <v>0</v>
      </c>
      <c r="B207" s="105"/>
      <c r="C207" s="105"/>
      <c r="D207" s="105"/>
      <c r="E207" s="113" t="s">
        <v>0</v>
      </c>
      <c r="F207" s="113"/>
      <c r="G207" s="45"/>
      <c r="H207" s="107" t="s">
        <v>0</v>
      </c>
      <c r="I207" s="107"/>
      <c r="J207" s="107"/>
      <c r="K207" s="108"/>
      <c r="L207" s="107"/>
      <c r="M207" s="107"/>
      <c r="N207" s="107"/>
    </row>
    <row r="208" spans="1:15" ht="46.5" customHeight="1">
      <c r="A208" s="105" t="s">
        <v>0</v>
      </c>
      <c r="B208" s="105"/>
      <c r="C208" s="105"/>
      <c r="D208" s="105"/>
      <c r="E208" s="106" t="s">
        <v>0</v>
      </c>
      <c r="F208" s="106"/>
      <c r="G208" s="2"/>
      <c r="H208" s="107" t="s">
        <v>0</v>
      </c>
      <c r="I208" s="107"/>
      <c r="J208" s="107"/>
      <c r="K208" s="108"/>
      <c r="L208" s="107"/>
      <c r="M208" s="107"/>
      <c r="N208" s="107"/>
    </row>
    <row r="209" spans="1:14" ht="46.5" customHeight="1">
      <c r="A209" s="109"/>
      <c r="B209" s="109"/>
      <c r="C209" s="109"/>
      <c r="D209" s="109"/>
      <c r="E209" s="106" t="s">
        <v>0</v>
      </c>
      <c r="F209" s="106"/>
      <c r="G209" s="2"/>
      <c r="H209" s="110"/>
      <c r="I209" s="110"/>
      <c r="J209" s="110"/>
      <c r="K209" s="111"/>
      <c r="L209" s="110"/>
      <c r="M209" s="110"/>
      <c r="N209" s="110"/>
    </row>
    <row r="210" spans="1:14" ht="46.5" customHeight="1">
      <c r="A210" s="105" t="s">
        <v>0</v>
      </c>
      <c r="B210" s="105"/>
      <c r="C210" s="105"/>
      <c r="D210" s="105"/>
      <c r="E210" s="106" t="s">
        <v>0</v>
      </c>
      <c r="F210" s="106"/>
      <c r="G210" s="2"/>
      <c r="H210" s="107" t="s">
        <v>0</v>
      </c>
      <c r="I210" s="107"/>
      <c r="J210" s="107"/>
      <c r="K210" s="108"/>
      <c r="L210" s="107"/>
      <c r="M210" s="107"/>
      <c r="N210" s="107"/>
    </row>
    <row r="211" spans="1:14" ht="46.5" customHeight="1">
      <c r="A211" s="112" t="s">
        <v>0</v>
      </c>
      <c r="B211" s="112"/>
      <c r="C211" s="112"/>
      <c r="D211" s="112"/>
      <c r="E211" s="106" t="s">
        <v>0</v>
      </c>
      <c r="F211" s="106"/>
      <c r="G211" s="2"/>
      <c r="H211" s="107" t="s">
        <v>0</v>
      </c>
      <c r="I211" s="107"/>
      <c r="J211" s="107"/>
      <c r="K211" s="108"/>
      <c r="L211" s="107"/>
      <c r="M211" s="107"/>
      <c r="N211" s="107"/>
    </row>
    <row r="212" spans="1:14" ht="46.5" customHeight="1" thickBot="1"/>
    <row r="213" spans="1:14" ht="46.5" customHeight="1" thickTop="1">
      <c r="A213" s="1" t="s">
        <v>37</v>
      </c>
      <c r="B213" s="90"/>
      <c r="C213" s="90"/>
      <c r="D213" s="90"/>
      <c r="E213" s="90"/>
      <c r="F213" s="90"/>
      <c r="G213" s="47"/>
      <c r="H213" s="91" t="s">
        <v>0</v>
      </c>
      <c r="I213" s="91"/>
      <c r="J213" s="91"/>
      <c r="K213" s="91"/>
      <c r="L213" s="91"/>
      <c r="M213" s="91"/>
      <c r="N213" s="91"/>
    </row>
    <row r="214" spans="1:14" ht="46.5" customHeight="1"/>
    <row r="215" spans="1:14" ht="46.5" customHeight="1"/>
    <row r="216" spans="1:14" ht="46.5" customHeight="1"/>
    <row r="217" spans="1:14" ht="46.5" customHeight="1"/>
    <row r="218" spans="1:14" ht="46.5" customHeight="1"/>
    <row r="219" spans="1:14" ht="46.5" customHeight="1"/>
    <row r="220" spans="1:14" ht="46.5" customHeight="1"/>
    <row r="221" spans="1:14" ht="46.5" customHeight="1"/>
    <row r="222" spans="1:14" ht="46.5" customHeight="1"/>
    <row r="223" spans="1:14" ht="46.5" customHeight="1"/>
    <row r="224" spans="1:14" ht="46.5" customHeight="1"/>
    <row r="225" ht="46.5" customHeight="1"/>
    <row r="226" ht="46.5" customHeight="1"/>
    <row r="227" ht="46.5" customHeight="1"/>
    <row r="228" ht="46.5" customHeight="1"/>
    <row r="229" ht="46.5" customHeight="1"/>
    <row r="230" ht="46.5" customHeight="1"/>
    <row r="231" ht="46.5" customHeight="1"/>
    <row r="232" ht="46.5" customHeight="1"/>
    <row r="233" ht="46.5" customHeight="1"/>
    <row r="234" ht="46.5" customHeight="1"/>
    <row r="235" ht="46.5" customHeight="1"/>
    <row r="236" ht="46.5" customHeight="1"/>
    <row r="237" ht="46.5" customHeight="1"/>
    <row r="238" ht="46.5" customHeight="1"/>
    <row r="239" ht="46.5" customHeight="1"/>
    <row r="240" ht="46.5" customHeight="1"/>
    <row r="241" ht="46.5" customHeight="1"/>
    <row r="242" ht="46.5" customHeight="1"/>
    <row r="243" ht="46.5" customHeight="1"/>
    <row r="244" ht="46.5" customHeight="1"/>
    <row r="245" ht="46.5" customHeight="1"/>
    <row r="246" ht="46.5" customHeight="1"/>
    <row r="247" ht="46.5" customHeight="1"/>
    <row r="248" ht="46.5" customHeight="1"/>
    <row r="249" ht="46.5" customHeight="1"/>
    <row r="250" ht="46.5" customHeight="1"/>
    <row r="251" ht="46.5" customHeight="1"/>
    <row r="252" ht="46.5" customHeight="1"/>
    <row r="253" ht="46.5" customHeight="1"/>
    <row r="254" ht="46.5" customHeight="1"/>
    <row r="255" ht="46.5" customHeight="1"/>
    <row r="256" ht="46.5" customHeight="1"/>
    <row r="257" ht="46.5" customHeight="1"/>
    <row r="258" ht="46.5" customHeight="1"/>
    <row r="259" ht="46.5" customHeight="1"/>
    <row r="260" ht="46.5" customHeight="1"/>
    <row r="261" ht="46.5" customHeight="1"/>
    <row r="262" ht="46.5" customHeight="1"/>
    <row r="263" ht="46.5" customHeight="1"/>
    <row r="264" ht="46.5" customHeight="1"/>
    <row r="265" ht="46.5" customHeight="1"/>
    <row r="266" ht="46.5" customHeight="1"/>
    <row r="267" ht="46.5" customHeight="1"/>
    <row r="268" ht="46.5" customHeight="1"/>
    <row r="269" ht="46.5" customHeight="1"/>
    <row r="270" ht="46.5" customHeight="1"/>
    <row r="271" ht="46.5" customHeight="1"/>
    <row r="272" ht="46.5" customHeight="1"/>
    <row r="273" ht="46.5" customHeight="1"/>
    <row r="274" ht="46.5" customHeight="1"/>
    <row r="275" ht="46.5" customHeight="1"/>
    <row r="276" ht="46.5" customHeight="1"/>
    <row r="277" ht="46.5" customHeight="1"/>
    <row r="278" ht="46.5" customHeight="1"/>
    <row r="279" ht="46.5" customHeight="1"/>
    <row r="280" ht="46.5" customHeight="1"/>
    <row r="281" ht="46.5" customHeight="1"/>
    <row r="282" ht="46.5" customHeight="1"/>
    <row r="283" ht="46.5" customHeight="1"/>
    <row r="284" ht="46.5" customHeight="1"/>
    <row r="285" ht="46.5" customHeight="1"/>
    <row r="286" ht="46.5" customHeight="1"/>
    <row r="287" ht="46.5" customHeight="1"/>
    <row r="288" ht="46.5" customHeight="1"/>
    <row r="289" ht="46.5" customHeight="1"/>
    <row r="290" ht="46.5" customHeight="1"/>
    <row r="291" ht="46.5" customHeight="1"/>
    <row r="292" ht="46.5" customHeight="1"/>
    <row r="293" ht="46.5" customHeight="1"/>
    <row r="294" ht="46.5" customHeight="1"/>
    <row r="295" ht="46.5" customHeight="1"/>
    <row r="296" ht="46.5" customHeight="1"/>
    <row r="297" ht="46.5" customHeight="1"/>
    <row r="298" ht="46.5" customHeight="1"/>
    <row r="299" ht="46.5" customHeight="1"/>
    <row r="300" ht="46.5" customHeight="1"/>
    <row r="301" ht="46.5" customHeight="1"/>
    <row r="302" ht="46.5" customHeight="1"/>
    <row r="303" ht="46.5" customHeight="1"/>
    <row r="304" ht="46.5" customHeight="1"/>
    <row r="305" ht="46.5" customHeight="1"/>
    <row r="306" ht="46.5" customHeight="1"/>
    <row r="307" ht="46.5" customHeight="1"/>
    <row r="308" ht="46.5" customHeight="1"/>
    <row r="309" ht="46.5" customHeight="1"/>
    <row r="310" ht="46.5" customHeight="1"/>
    <row r="311" ht="46.5" customHeight="1"/>
    <row r="312" ht="46.5" customHeight="1"/>
    <row r="313" ht="46.5" customHeight="1"/>
    <row r="314" ht="46.5" customHeight="1"/>
    <row r="315" ht="46.5" customHeight="1"/>
    <row r="316" ht="46.5" customHeight="1"/>
    <row r="317" ht="46.5" customHeight="1"/>
    <row r="318" ht="46.5" customHeight="1"/>
    <row r="319" ht="46.5" customHeight="1"/>
    <row r="320" ht="46.5" customHeight="1"/>
    <row r="321" ht="46.5" customHeight="1"/>
    <row r="322" ht="46.5" customHeight="1"/>
    <row r="323" ht="46.5" customHeight="1"/>
    <row r="324" ht="46.5" customHeight="1"/>
    <row r="325" ht="46.5" customHeight="1"/>
    <row r="326" ht="46.5" customHeight="1"/>
    <row r="327" ht="46.5" customHeight="1"/>
    <row r="328" ht="46.5" customHeight="1"/>
    <row r="329" ht="46.5" customHeight="1"/>
    <row r="330" ht="46.5" customHeight="1"/>
    <row r="331" ht="46.5" customHeight="1"/>
    <row r="332" ht="46.5" customHeight="1"/>
    <row r="333" ht="46.5" customHeight="1"/>
    <row r="334" ht="46.5" customHeight="1"/>
    <row r="335" ht="46.5" customHeight="1"/>
    <row r="336" ht="46.5" customHeight="1"/>
    <row r="337" ht="46.5" customHeight="1"/>
    <row r="338" ht="46.5" customHeight="1"/>
    <row r="339" ht="46.5" customHeight="1"/>
    <row r="340" ht="46.5" customHeight="1"/>
    <row r="341" ht="46.5" customHeight="1"/>
    <row r="342" ht="46.5" customHeight="1"/>
    <row r="343" ht="46.5" customHeight="1"/>
    <row r="344" ht="46.5" customHeight="1"/>
    <row r="345" ht="46.5" customHeight="1"/>
    <row r="346" ht="46.5" customHeight="1"/>
    <row r="347" ht="46.5" customHeight="1"/>
    <row r="348" ht="46.5" customHeight="1"/>
    <row r="349" ht="46.5" customHeight="1"/>
    <row r="350" ht="46.5" customHeight="1"/>
    <row r="351" ht="46.5" customHeight="1"/>
    <row r="352" ht="46.5" customHeight="1"/>
    <row r="353" ht="46.5" customHeight="1"/>
    <row r="354" ht="46.5" customHeight="1"/>
    <row r="355" ht="46.5" customHeight="1"/>
    <row r="356" ht="46.5" customHeight="1"/>
    <row r="357" ht="46.5" customHeight="1"/>
    <row r="358" ht="46.5" customHeight="1"/>
    <row r="359" ht="46.5" customHeight="1"/>
  </sheetData>
  <mergeCells count="42">
    <mergeCell ref="M5:M6"/>
    <mergeCell ref="A1:N1"/>
    <mergeCell ref="A2:N2"/>
    <mergeCell ref="A3:N3"/>
    <mergeCell ref="D4:G4"/>
    <mergeCell ref="A4:A6"/>
    <mergeCell ref="D5:D6"/>
    <mergeCell ref="E5:E6"/>
    <mergeCell ref="F5:F6"/>
    <mergeCell ref="G5:G6"/>
    <mergeCell ref="H5:H6"/>
    <mergeCell ref="I5:I6"/>
    <mergeCell ref="L5:L6"/>
    <mergeCell ref="B7:C7"/>
    <mergeCell ref="E206:F206"/>
    <mergeCell ref="H206:N206"/>
    <mergeCell ref="A207:D207"/>
    <mergeCell ref="E207:F207"/>
    <mergeCell ref="H207:N207"/>
    <mergeCell ref="A206:D206"/>
    <mergeCell ref="L205:M205"/>
    <mergeCell ref="A211:D211"/>
    <mergeCell ref="E211:F211"/>
    <mergeCell ref="H211:N211"/>
    <mergeCell ref="E210:F210"/>
    <mergeCell ref="H210:N210"/>
    <mergeCell ref="B213:F213"/>
    <mergeCell ref="H213:N213"/>
    <mergeCell ref="B4:C6"/>
    <mergeCell ref="J5:J6"/>
    <mergeCell ref="N5:N6"/>
    <mergeCell ref="H4:K4"/>
    <mergeCell ref="L4:O4"/>
    <mergeCell ref="K5:K6"/>
    <mergeCell ref="O5:O6"/>
    <mergeCell ref="A208:D208"/>
    <mergeCell ref="E208:F208"/>
    <mergeCell ref="H208:N208"/>
    <mergeCell ref="A209:D209"/>
    <mergeCell ref="E209:F209"/>
    <mergeCell ref="H209:N209"/>
    <mergeCell ref="A210:D210"/>
  </mergeCells>
  <pageMargins left="0.39" right="0.39" top="0.39" bottom="0.39" header="0" footer="0"/>
  <pageSetup paperSize="9" scale="75" orientation="landscape" horizontalDpi="300" verticalDpi="300" r:id="rId1"/>
  <rowBreaks count="1" manualBreakCount="1">
    <brk id="20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zved</vt:lpstr>
      <vt:lpstr>zved!Область_печати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Form_12_zved</dc:title>
  <dc:creator>FastReport.NET</dc:creator>
  <cp:lastModifiedBy>finvid</cp:lastModifiedBy>
  <cp:lastPrinted>2021-04-22T06:28:14Z</cp:lastPrinted>
  <dcterms:created xsi:type="dcterms:W3CDTF">2009-06-17T07:33:19Z</dcterms:created>
  <dcterms:modified xsi:type="dcterms:W3CDTF">2021-05-07T07:26:43Z</dcterms:modified>
</cp:coreProperties>
</file>