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15480" windowHeight="7035" tabRatio="878" activeTab="8"/>
  </bookViews>
  <sheets>
    <sheet name="Дод1" sheetId="18" r:id="rId1"/>
    <sheet name="Дод 1.1" sheetId="29" r:id="rId2"/>
    <sheet name="дод2 " sheetId="24" r:id="rId3"/>
    <sheet name="дод.3" sheetId="1" r:id="rId4"/>
    <sheet name="дод 4 " sheetId="30" r:id="rId5"/>
    <sheet name="дод 4.1" sheetId="31" r:id="rId6"/>
    <sheet name="дод 4.2" sheetId="32" r:id="rId7"/>
    <sheet name="дод 5" sheetId="21" r:id="rId8"/>
    <sheet name="дод 6" sheetId="26" r:id="rId9"/>
  </sheets>
  <definedNames>
    <definedName name="_xlnm.Print_Titles" localSheetId="3">дод.3!$8:$11</definedName>
    <definedName name="_xlnm.Print_Area" localSheetId="8">'дод 6'!$A$1:$K$49</definedName>
    <definedName name="_xlnm.Print_Area" localSheetId="0">Дод1!$A$1:$F$97</definedName>
    <definedName name="_xlnm.Print_Area" localSheetId="2">'дод2 '!$A$1:$F$43</definedName>
  </definedNames>
  <calcPr calcId="125725" fullCalcOnLoad="1"/>
</workbook>
</file>

<file path=xl/calcChain.xml><?xml version="1.0" encoding="utf-8"?>
<calcChain xmlns="http://schemas.openxmlformats.org/spreadsheetml/2006/main">
  <c r="I30" i="26"/>
  <c r="J30"/>
  <c r="K30"/>
  <c r="I13"/>
  <c r="I12" s="1"/>
  <c r="J13"/>
  <c r="K13"/>
  <c r="K12"/>
  <c r="H13"/>
  <c r="H48" s="1"/>
  <c r="I29"/>
  <c r="H30"/>
  <c r="D42" i="29"/>
  <c r="C36"/>
  <c r="C35"/>
  <c r="C34"/>
  <c r="C33"/>
  <c r="C42" s="1"/>
  <c r="C48" s="1"/>
  <c r="C32"/>
  <c r="E20"/>
  <c r="E42" s="1"/>
  <c r="C20"/>
  <c r="I30" i="21"/>
  <c r="I29" s="1"/>
  <c r="I19"/>
  <c r="I12" s="1"/>
  <c r="E41" i="30"/>
  <c r="E49" s="1"/>
  <c r="E18" i="29"/>
  <c r="D18"/>
  <c r="D48" s="1"/>
  <c r="C9" i="31"/>
  <c r="C12" s="1"/>
  <c r="D9"/>
  <c r="D12" s="1"/>
  <c r="E9"/>
  <c r="E12"/>
  <c r="D9" i="32"/>
  <c r="D20" s="1"/>
  <c r="E9"/>
  <c r="E20"/>
  <c r="C9"/>
  <c r="C20" s="1"/>
  <c r="E36" i="24"/>
  <c r="F36"/>
  <c r="F34" s="1"/>
  <c r="D36"/>
  <c r="C36"/>
  <c r="E37"/>
  <c r="E34"/>
  <c r="F37"/>
  <c r="D37"/>
  <c r="E66" i="30"/>
  <c r="E64" s="1"/>
  <c r="E65"/>
  <c r="C35" i="24"/>
  <c r="C17"/>
  <c r="C18"/>
  <c r="E16"/>
  <c r="E24" s="1"/>
  <c r="F16"/>
  <c r="F30" s="1"/>
  <c r="F38" s="1"/>
  <c r="D16"/>
  <c r="I36" i="26"/>
  <c r="I37"/>
  <c r="J37"/>
  <c r="J48" s="1"/>
  <c r="K37"/>
  <c r="K36" s="1"/>
  <c r="H37"/>
  <c r="H36" s="1"/>
  <c r="I44"/>
  <c r="I43" s="1"/>
  <c r="J44"/>
  <c r="J43" s="1"/>
  <c r="K44"/>
  <c r="K43" s="1"/>
  <c r="H44"/>
  <c r="H43" s="1"/>
  <c r="J12"/>
  <c r="D45" i="29"/>
  <c r="E45"/>
  <c r="C45"/>
  <c r="E34" i="30"/>
  <c r="I40" i="26"/>
  <c r="I48" s="1"/>
  <c r="J40"/>
  <c r="H40"/>
  <c r="H39"/>
  <c r="C14" i="29"/>
  <c r="C13"/>
  <c r="C15"/>
  <c r="E23" i="30"/>
  <c r="E48" s="1"/>
  <c r="E47" s="1"/>
  <c r="E38"/>
  <c r="E32"/>
  <c r="E26"/>
  <c r="H86" i="18"/>
  <c r="J29" i="26"/>
  <c r="K29"/>
  <c r="H29"/>
  <c r="J39"/>
  <c r="K40"/>
  <c r="K39"/>
  <c r="D26" i="24"/>
  <c r="E26"/>
  <c r="F26"/>
  <c r="C26"/>
  <c r="C20"/>
  <c r="D20"/>
  <c r="D24" s="1"/>
  <c r="E20"/>
  <c r="F20"/>
  <c r="C21"/>
  <c r="E21"/>
  <c r="F21"/>
  <c r="C33"/>
  <c r="C32"/>
  <c r="C15"/>
  <c r="C14"/>
  <c r="F48" i="29"/>
  <c r="G48"/>
  <c r="G12"/>
  <c r="F12"/>
  <c r="C12"/>
  <c r="C11"/>
  <c r="F12" i="24"/>
  <c r="D34"/>
  <c r="C34" s="1"/>
  <c r="C18" i="29"/>
  <c r="D30" i="24"/>
  <c r="D38" s="1"/>
  <c r="D12"/>
  <c r="E12"/>
  <c r="C16"/>
  <c r="C24" s="1"/>
  <c r="C30"/>
  <c r="C38" s="1"/>
  <c r="C12"/>
  <c r="H12" i="26"/>
  <c r="I39" i="21" l="1"/>
  <c r="I11"/>
  <c r="E48" i="29"/>
  <c r="I39" i="26"/>
  <c r="J36"/>
  <c r="F24" i="24"/>
  <c r="K48" i="26"/>
  <c r="E30" i="24"/>
  <c r="E38" s="1"/>
</calcChain>
</file>

<file path=xl/sharedStrings.xml><?xml version="1.0" encoding="utf-8"?>
<sst xmlns="http://schemas.openxmlformats.org/spreadsheetml/2006/main" count="1133" uniqueCount="618">
  <si>
    <t>комунальні послуги та енергоносії</t>
  </si>
  <si>
    <t>0110000</t>
  </si>
  <si>
    <t>0111</t>
  </si>
  <si>
    <t>0100000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</si>
  <si>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</si>
  <si>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</si>
  <si>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</si>
  <si>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0111010</t>
  </si>
  <si>
    <t>0910</t>
  </si>
  <si>
    <t>0960</t>
  </si>
  <si>
    <t>1090</t>
  </si>
  <si>
    <t>3104</t>
  </si>
  <si>
    <t>1020</t>
  </si>
  <si>
    <t>0113104</t>
  </si>
  <si>
    <t>1010</t>
  </si>
  <si>
    <t>0824</t>
  </si>
  <si>
    <t>0828</t>
  </si>
  <si>
    <t>0829</t>
  </si>
  <si>
    <t>Проведення навчально-тренувальних зборів і змагань з олімпійських видів спорту</t>
  </si>
  <si>
    <t>0810</t>
  </si>
  <si>
    <t>0620</t>
  </si>
  <si>
    <t>0133</t>
  </si>
  <si>
    <t>0180</t>
  </si>
  <si>
    <t>грн.</t>
  </si>
  <si>
    <t>спеціальний фонд</t>
  </si>
  <si>
    <t>Додаток 1</t>
  </si>
  <si>
    <t>(грн.)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</si>
  <si>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</si>
  <si>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</si>
  <si>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</si>
  <si>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</si>
  <si>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</si>
  <si>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</si>
  <si>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</si>
  <si>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</si>
  <si>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</si>
  <si>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</si>
  <si>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</si>
  <si>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</si>
  <si>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</si>
  <si>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Податок на майно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</si>
  <si>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</si>
  <si>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</si>
  <si>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</si>
  <si>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</si>
  <si>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</si>
  <si>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</si>
  <si>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</si>
  <si>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</si>
  <si>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</si>
  <si>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</si>
  <si>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</si>
  <si>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</si>
  <si>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</si>
  <si>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</si>
  <si>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</si>
  <si>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</si>
  <si>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Офіційні трансферти  </t>
  </si>
  <si>
    <t>Від органів державного управління  </t>
  </si>
  <si>
    <t>Базова дотація</t>
  </si>
  <si>
    <t>Освітня субвенція з державного бюджету місцевим бюджетам</t>
  </si>
  <si>
    <t>3105</t>
  </si>
  <si>
    <t>0113105</t>
  </si>
  <si>
    <t>Олевська міська рада</t>
  </si>
  <si>
    <t>Утримання та навчально-тренувальна робота комунальних дитячо-юнацьких спортивних шкіл</t>
  </si>
  <si>
    <t>0990</t>
  </si>
  <si>
    <t>Відділ освіти, молоді та спорту Олевської міської ради</t>
  </si>
  <si>
    <t>0921</t>
  </si>
  <si>
    <t xml:space="preserve"> 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</si>
  <si>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</si>
  <si>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</si>
  <si>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</si>
  <si>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</si>
  <si>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</si>
  <si>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Адміністративний збір за державну реєстрацію речових прав на нерухоме майно та їх обтяжень</t>
  </si>
  <si>
    <t>Доходи від операцій з капіталом  </t>
  </si>
  <si>
    <t>0112010</t>
  </si>
  <si>
    <t>2010</t>
  </si>
  <si>
    <t>0731</t>
  </si>
  <si>
    <t>Багатопрофільна стаціонарна медична допомога населенню</t>
  </si>
  <si>
    <t>0763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</si>
  <si>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</si>
  <si>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дошкільної освіти</t>
  </si>
  <si>
    <t>Інші заходи в галузі культури і мистецтва</t>
  </si>
  <si>
    <t>Забезпечення діяльності інших закладів у сфері освіти</t>
  </si>
  <si>
    <t>Інші заходи у сфері соціального захисту і соціального забезпечення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</si>
  <si>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</si>
  <si>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</si>
  <si>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</si>
  <si>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</si>
  <si>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0114082</t>
  </si>
  <si>
    <t>Первинна медична допомога населенню, що надається центрами первинної медичної (медико-санітарної) допомоги</t>
  </si>
  <si>
    <t>0112111</t>
  </si>
  <si>
    <t>1014060</t>
  </si>
  <si>
    <t>1014081</t>
  </si>
  <si>
    <t>1014082</t>
  </si>
  <si>
    <t>0600000</t>
  </si>
  <si>
    <t>0610000</t>
  </si>
  <si>
    <t>0615011</t>
  </si>
  <si>
    <t>0615031</t>
  </si>
  <si>
    <t>Організація благоустрою населених пунктів</t>
  </si>
  <si>
    <t>0116030</t>
  </si>
  <si>
    <t>0456</t>
  </si>
  <si>
    <t>0112152</t>
  </si>
  <si>
    <t>0113242</t>
  </si>
  <si>
    <t>0117350</t>
  </si>
  <si>
    <t>Розроблення схем планування та забудови територій (містобудівної документації)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</si>
  <si>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</si>
  <si>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</si>
  <si>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</si>
  <si>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0118130</t>
  </si>
  <si>
    <t>Забезпечення діяльності місцевої пожежної охорони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</si>
  <si>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</si>
  <si>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</si>
  <si>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</si>
  <si>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реабілітаційних послуг особам з інвалідністю та дітям з інвалідністю</t>
  </si>
  <si>
    <t>0110180</t>
  </si>
  <si>
    <t>Інша діяльність у сфері державного управління</t>
  </si>
  <si>
    <t>Інші програми та заходи у сфері освіти</t>
  </si>
  <si>
    <t>0726</t>
  </si>
  <si>
    <t>0160</t>
  </si>
  <si>
    <t>2111</t>
  </si>
  <si>
    <t>2152</t>
  </si>
  <si>
    <t>Інші програми та заходи у сфері охорони здоров`я</t>
  </si>
  <si>
    <t>0113121</t>
  </si>
  <si>
    <t>3121</t>
  </si>
  <si>
    <t>1040</t>
  </si>
  <si>
    <t>3242</t>
  </si>
  <si>
    <t>4082</t>
  </si>
  <si>
    <t>6030</t>
  </si>
  <si>
    <t>7350</t>
  </si>
  <si>
    <t>0490</t>
  </si>
  <si>
    <t>7461</t>
  </si>
  <si>
    <t>8130</t>
  </si>
  <si>
    <t>06513000000</t>
  </si>
  <si>
    <t>Додаток 1.1</t>
  </si>
  <si>
    <t>Місцевий бюджет з якого надається субвенція</t>
  </si>
  <si>
    <t>Призначення субвенції</t>
  </si>
  <si>
    <t>загальний фонд</t>
  </si>
  <si>
    <t>Відділу культури на утримання філіалу музичної школи</t>
  </si>
  <si>
    <t>На утримання КУ «Трудовий архів»</t>
  </si>
  <si>
    <t>Всього:</t>
  </si>
  <si>
    <t>Обласний бюджет Житомирської області</t>
  </si>
  <si>
    <t>Разом:</t>
  </si>
  <si>
    <t xml:space="preserve">Додаток №5
до рішення </t>
  </si>
  <si>
    <t>Додаток №6</t>
  </si>
  <si>
    <t>Ліквідація іншого забруднення навколишнього природного середовища</t>
  </si>
  <si>
    <t>0610160</t>
  </si>
  <si>
    <t>5011</t>
  </si>
  <si>
    <t>5031</t>
  </si>
  <si>
    <t>0615053</t>
  </si>
  <si>
    <t>5053</t>
  </si>
  <si>
    <t>1000000</t>
  </si>
  <si>
    <t>1010000</t>
  </si>
  <si>
    <t>1010160</t>
  </si>
  <si>
    <t>1014030</t>
  </si>
  <si>
    <t>4030</t>
  </si>
  <si>
    <t>1014040</t>
  </si>
  <si>
    <t>4060</t>
  </si>
  <si>
    <t>4081</t>
  </si>
  <si>
    <t>Забезпечення діяльності інших закладів в галузі культури і мистецтва</t>
  </si>
  <si>
    <t>Дотації з державного бюджету місцевим бюджетам</t>
  </si>
  <si>
    <t>0117130</t>
  </si>
  <si>
    <t>7130</t>
  </si>
  <si>
    <t>0421</t>
  </si>
  <si>
    <t>Здійснення заходів із землеустрою</t>
  </si>
  <si>
    <t>0117680</t>
  </si>
  <si>
    <t>7680</t>
  </si>
  <si>
    <t>Членські внески до асоціацій органів місцевого самоврядування</t>
  </si>
  <si>
    <t xml:space="preserve">               код бюджету</t>
  </si>
  <si>
    <t>Код Програмної класифікації видатків та кредитування 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</si>
  <si>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</si>
  <si>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 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</si>
  <si>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</si>
  <si>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Найменування об"єкта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</si>
  <si>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</si>
  <si>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</si>
  <si>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</si>
  <si>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 xml:space="preserve">Обсяг видатків бюджету розвитку, які спрямовуються на будівництво об"єкта у бюджетному періоді, гривень </t>
  </si>
  <si>
    <t>Рівень готовності об"єкта на кінець бюджетного періоду, %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</si>
  <si>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</si>
  <si>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</si>
  <si>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</si>
  <si>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</si>
  <si>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8600</t>
  </si>
  <si>
    <t>0170</t>
  </si>
  <si>
    <t>Обслуговування місцевого боргу</t>
  </si>
  <si>
    <t>Додаток № 3</t>
  </si>
  <si>
    <t>Дата і номер документа, яким затверджено місцеву регіональну програму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</si>
  <si>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</si>
  <si>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</si>
  <si>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</si>
  <si>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Код Функціональної класифікації видатків та кредитування бюджету</t>
  </si>
  <si>
    <t>Найменування місцевої /регіональної програми</t>
  </si>
  <si>
    <t>у тому числі бюджет розвитку</t>
  </si>
  <si>
    <t>1</t>
  </si>
  <si>
    <t>2</t>
  </si>
  <si>
    <t>3</t>
  </si>
  <si>
    <t>0320</t>
  </si>
  <si>
    <t>Найменування згідно з Класифікацією доходів бюджету</t>
  </si>
  <si>
    <t>Разом доходів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</si>
  <si>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</si>
  <si>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Екологічний податок </t>
  </si>
  <si>
    <t>Інші податки та збори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</si>
  <si>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</si>
  <si>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</si>
  <si>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код бюджету</t>
  </si>
  <si>
    <t xml:space="preserve">Додаток  2 </t>
  </si>
  <si>
    <t>(грн)</t>
  </si>
  <si>
    <t>Найменування згідно з Класифікацією фінансування бюджету</t>
  </si>
  <si>
    <t>Усього</t>
  </si>
  <si>
    <t>усього</t>
  </si>
  <si>
    <t>в тому числі бюджет розвитку</t>
  </si>
  <si>
    <t>Фінансування за типом кредитора</t>
  </si>
  <si>
    <t>Х</t>
  </si>
  <si>
    <t>Загальне фінансування</t>
  </si>
  <si>
    <t xml:space="preserve">  Фінансування за типом боргового зобов"язання</t>
  </si>
  <si>
    <t>Код</t>
  </si>
  <si>
    <t>Фінансування за активними операціями</t>
  </si>
  <si>
    <t>Зміни обсягів бюджетних коштів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</si>
  <si>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</si>
  <si>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</si>
  <si>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</si>
  <si>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</si>
  <si>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</si>
  <si>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</si>
  <si>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</si>
  <si>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</si>
  <si>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</si>
  <si>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</si>
  <si>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</si>
  <si>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</si>
  <si>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Фінансування за борговими операціями</t>
  </si>
  <si>
    <t>Довгострокові зобов'язання</t>
  </si>
  <si>
    <t>Погашення</t>
  </si>
  <si>
    <t>Зовнішні зобов"язання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</si>
  <si>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</si>
  <si>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</si>
  <si>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</si>
  <si>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 xml:space="preserve">Розміщення бюджетних коштів на депозитах 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</si>
  <si>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</si>
  <si>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</si>
  <si>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</si>
  <si>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8710</t>
  </si>
  <si>
    <t>Комплексна програма розвитку  фізичної культури і спорту на 2017-2021 роки</t>
  </si>
  <si>
    <t>Рішення міської ради від 13.06.2017 №168</t>
  </si>
  <si>
    <t>Комплексна програма оздоровлення дітей на 2017-2021 роки</t>
  </si>
  <si>
    <t>Рішення міської ради від 13.06.2017 №166</t>
  </si>
  <si>
    <t>Програма «Фінансової підтримки комунального некомерційного підприємства «Олевська центральна лікарня» Олевської міської ради» на 2019-2021 роки"</t>
  </si>
  <si>
    <t>Рішення міської ради від 05.09.2019 №1240; від 19.12.2019 № 1435</t>
  </si>
  <si>
    <t>Програма надання фінансових гарантій медичного обслуговування населення на період до 2022 року</t>
  </si>
  <si>
    <t>Рішення міської ради від 05.07.2018 №667 із змінами</t>
  </si>
  <si>
    <t>Програма забезпечення громадян Олевської ОТГ життєво-необхідними медичнмими препаратами та виробами медичного призначення на 2020-2022 роки</t>
  </si>
  <si>
    <t>Рішення міської ради від 19.12.2019 № 1443</t>
  </si>
  <si>
    <t>Програма компенсаційних виплат та надання пільг окремим категоріям громадян Олевської об"єднаної територіальної громади на 2020-2022 роки</t>
  </si>
  <si>
    <t>Рішення міської ради від 19.12.2019 № 1444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</si>
  <si>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</si>
  <si>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</si>
  <si>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</si>
  <si>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</si>
  <si>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</si>
  <si>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</si>
  <si>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</si>
  <si>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</si>
  <si>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</si>
  <si>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</si>
  <si>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</si>
  <si>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</si>
  <si>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</si>
  <si>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</si>
  <si>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Код бюджету</t>
  </si>
  <si>
    <t>оплату за проведення корекційно-розвиткових занять і придбання спеціальних засобів корекції для учнів інклюзивних класів закладів загальної середньої освіти</t>
  </si>
  <si>
    <t>оплату за проведення корекційно-розвиткових занять і придбання спеціальних засобів корекції для вихованців інклюзивних груп закладів дошкільної освіти</t>
  </si>
  <si>
    <t>06100000000</t>
  </si>
  <si>
    <t>06524000000</t>
  </si>
  <si>
    <t>0112144</t>
  </si>
  <si>
    <t>2144</t>
  </si>
  <si>
    <t>Централізовані заходи з лікування хворих на цукровий та нецукровий діабет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</si>
  <si>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</si>
  <si>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</si>
  <si>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</si>
  <si>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Програма компенсаційних виплат та надання пільг окремим категоріям громадян Олевської міської об"єднаної територіальної громади на 2020-2022 роки</t>
  </si>
  <si>
    <t>Програма соціального захисту населення Олевської міської ради на 2021-2025 роки</t>
  </si>
  <si>
    <t>Програма розвитку культури Олевської міської ради  на 2021-2025 роки</t>
  </si>
  <si>
    <t>0118313</t>
  </si>
  <si>
    <t>0513</t>
  </si>
  <si>
    <t xml:space="preserve">Програма охорони навколишнього природного
середовища та раціональне використання
природних ресурсів на 2019-2021 роки
</t>
  </si>
  <si>
    <t>Рішення міської ради від 18.04.2019 №1040 із змінами</t>
  </si>
  <si>
    <t>Бюджет Білокоровицької сільської  територіальної громади</t>
  </si>
  <si>
    <t>Будівництво освітніх установ та закладів</t>
  </si>
  <si>
    <t>Капітальний ремонт приміщення будівлі Жубровицького ДНЗ № 15 «Чебурашка» по вул. Шевченка, 11 в с. Жубровичі, Олевського району, Житомирської області</t>
  </si>
  <si>
    <t>Розподіл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</si>
  <si>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Акцизний податок з вироблених в Україні підакцизних товарів (продукції)</t>
  </si>
  <si>
    <t>Пальне</t>
  </si>
  <si>
    <t>Код Класифікації доходу бюджету /</t>
  </si>
  <si>
    <t>Найменування трансферту /</t>
  </si>
  <si>
    <t>Найменування бюджету – 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</si>
  <si>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</si>
  <si>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</si>
  <si>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>X</t>
  </si>
  <si>
    <t>УСЬОГО за розділами І, ІІ, у тому числі: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</si>
  <si>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</si>
  <si>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</t>
  </si>
  <si>
    <t>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</si>
  <si>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</si>
  <si>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</si>
  <si>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Міжбюджетні трансферти на 2021 рік</t>
  </si>
  <si>
    <t>Додаток №   4</t>
  </si>
  <si>
    <t xml:space="preserve">                                                                                                                                                     </t>
  </si>
  <si>
    <t xml:space="preserve">  (грн)</t>
  </si>
  <si>
    <t>Бюджет Білокоровицької сільської територіальної громади</t>
  </si>
  <si>
    <t>1.  Показники міжбюджетних трансфертів з інших бюджетів</t>
  </si>
  <si>
    <t>Державний бюджет</t>
  </si>
  <si>
    <t>у тому числі на:</t>
  </si>
  <si>
    <t>заробітну плату з нарахуваннями педагогічних працівників інклюзивно-ресурсних центрів</t>
  </si>
  <si>
    <t>лікування хворих на цукровий і нецукровий діабет</t>
  </si>
  <si>
    <t>0117321</t>
  </si>
  <si>
    <t>Резервний фонд місцевого бюджету</t>
  </si>
  <si>
    <t>0611021</t>
  </si>
  <si>
    <t>Надання загальної середньої освіти закладами загальної середньої освіти</t>
  </si>
  <si>
    <t>0611031</t>
  </si>
  <si>
    <t>0611070</t>
  </si>
  <si>
    <t>Надання позашкільної освіти закладами позашкільної освіти, заходи із позашкільної роботи з дітьми</t>
  </si>
  <si>
    <t>0611151</t>
  </si>
  <si>
    <t>0611152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</si>
  <si>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</si>
  <si>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</si>
  <si>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1011080</t>
  </si>
  <si>
    <t>1080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</si>
  <si>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</si>
  <si>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0611141</t>
  </si>
  <si>
    <t>0611142</t>
  </si>
  <si>
    <t>0611200</t>
  </si>
  <si>
    <t>0111200</t>
  </si>
  <si>
    <t>Фінансове управління Олевської міської ради</t>
  </si>
  <si>
    <t>3710000</t>
  </si>
  <si>
    <t>Кишинському стаціонарному відділенню для постійного проживання на утримання жителів Білокоровицької громади</t>
  </si>
  <si>
    <t>Програма забезпечення хворих на цукровий діабет лікарськими засобами та виробами медичного призначення на 2020-2023 роки</t>
  </si>
  <si>
    <t>Рішення міської ради від 19.12.2019 № 1446</t>
  </si>
  <si>
    <t>Рішення міської ради від  24.12.2020  №37</t>
  </si>
  <si>
    <t>Рішення міської ради від  24.12.2020 №36</t>
  </si>
  <si>
    <t>Рішення міської ради від 24.12.2020 №36</t>
  </si>
  <si>
    <t>Сергій ЛИСИЦЬКИЙ</t>
  </si>
  <si>
    <t>Міський голова</t>
  </si>
  <si>
    <t>Рентна плата за користування надрами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</si>
  <si>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</si>
  <si>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 xml:space="preserve">Утримання та забезпечення діяльності центрів соціальних служб </t>
  </si>
  <si>
    <t>Керівництво і управління у відповідній сфері у містах (місті Києві), селищах, селах, територіальних громадах</t>
  </si>
  <si>
    <t>"Про внесення змін до бюджету Олевської міської територіальної громади на 2021 рік"</t>
  </si>
  <si>
    <t>РОЗПОДІЛ
видатків  бюджету міської територіальної громади  на 2021 рік</t>
  </si>
  <si>
    <t>Доходи бюджету міської територіальної громади на 2021 рік</t>
  </si>
  <si>
    <t xml:space="preserve">   Інші субвенції з місцевих бюджетів до бюджету міської територіальної громади на 2021 рік</t>
  </si>
  <si>
    <t>Фінансування  бюджету міської територіальної громади на 2021 рік</t>
  </si>
  <si>
    <t>Розподіл витрат  бюджету  міської територіальної громади на реалізацію місцевих/регіональних програм у 2021 році</t>
  </si>
  <si>
    <t>"Про  внесення змін до  бюджету Олевської міської  територіальної громади на 2021 рік"</t>
  </si>
  <si>
    <t>Створення комунальної установи "Туристично-інформаційний центр Олевськ", придбання обладнання та капітальний ремонт приміщень</t>
  </si>
  <si>
    <t>Капітальний ремонт приміщення сільської ради для влаштування закладу дошкільної освіти в с.Хочине (групи короткотривалого перебування дітей)</t>
  </si>
  <si>
    <t>Капітальний ремонт приміщень в КНП "Олевська ЦЛ" Олевської міської ради</t>
  </si>
  <si>
    <t>Поточний ремонт центру розвитку дитини №2 "Сонечко" м.Олевськ</t>
  </si>
  <si>
    <t/>
  </si>
  <si>
    <t>1200</t>
  </si>
  <si>
    <t>7321</t>
  </si>
  <si>
    <t>8313</t>
  </si>
  <si>
    <t>0118600</t>
  </si>
  <si>
    <t>1021</t>
  </si>
  <si>
    <t>1031</t>
  </si>
  <si>
    <t>1141</t>
  </si>
  <si>
    <t>1142</t>
  </si>
  <si>
    <t>1151</t>
  </si>
  <si>
    <t>1152</t>
  </si>
  <si>
    <t>Фінансова підтримка на утримання місцевих осередків (рад) всеукраїнських об’єднань фізкультурно-спортивної спрямованості</t>
  </si>
  <si>
    <t>Надання спеціальної освіти мистецькими школами</t>
  </si>
  <si>
    <t>3700000</t>
  </si>
  <si>
    <t>3710160</t>
  </si>
  <si>
    <t>3718710</t>
  </si>
  <si>
    <t>УСЬОГО</t>
  </si>
  <si>
    <t>10000000</t>
  </si>
  <si>
    <t>11000000</t>
  </si>
  <si>
    <t>11010000</t>
  </si>
  <si>
    <t>11010100</t>
  </si>
  <si>
    <t>11010200</t>
  </si>
  <si>
    <t>11010400</t>
  </si>
  <si>
    <t>11010500</t>
  </si>
  <si>
    <t>11020000</t>
  </si>
  <si>
    <t>11020200</t>
  </si>
  <si>
    <t>13000000</t>
  </si>
  <si>
    <t>13010000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</si>
  <si>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</si>
  <si>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</si>
  <si>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</si>
  <si>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13030000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</si>
  <si>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</si>
  <si>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</si>
  <si>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</si>
  <si>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14020000</t>
  </si>
  <si>
    <t>14021900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</si>
  <si>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</si>
  <si>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</si>
  <si>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</si>
  <si>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</si>
  <si>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</si>
  <si>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</si>
  <si>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18010000</t>
  </si>
  <si>
    <t>18010100</t>
  </si>
  <si>
    <t>18010200</t>
  </si>
  <si>
    <t>18010300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</si>
  <si>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</si>
  <si>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</si>
  <si>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</si>
  <si>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</si>
  <si>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</si>
  <si>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</si>
  <si>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</si>
  <si>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</si>
  <si>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</si>
  <si>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</si>
  <si>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18030000</t>
  </si>
  <si>
    <t>18030100</t>
  </si>
  <si>
    <t>18030200</t>
  </si>
  <si>
    <t>18050000</t>
  </si>
  <si>
    <t>18050300</t>
  </si>
  <si>
    <t>18050400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</si>
  <si>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</si>
  <si>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</si>
  <si>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</si>
  <si>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19010000</t>
  </si>
  <si>
    <t>19010100</t>
  </si>
  <si>
    <t>19010200</t>
  </si>
  <si>
    <t>19010300</t>
  </si>
  <si>
    <t>20000000</t>
  </si>
  <si>
    <t>22000000</t>
  </si>
  <si>
    <t>22010000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</si>
  <si>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</si>
  <si>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</si>
  <si>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</si>
  <si>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22012600</t>
  </si>
  <si>
    <t>22080000</t>
  </si>
  <si>
    <t>22080400</t>
  </si>
  <si>
    <t>22090000</t>
  </si>
  <si>
    <t>22090100</t>
  </si>
  <si>
    <t>22090400</t>
  </si>
  <si>
    <t>24000000</t>
  </si>
  <si>
    <t>24060000</t>
  </si>
  <si>
    <t>24060300</t>
  </si>
  <si>
    <t>25000000</t>
  </si>
  <si>
    <t>25010000</t>
  </si>
  <si>
    <t>25010100</t>
  </si>
  <si>
    <t>25010300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</si>
  <si>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</si>
  <si>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30000000</t>
  </si>
  <si>
    <t>33000000</t>
  </si>
  <si>
    <t>33010000</t>
  </si>
  <si>
    <t>33010100</t>
  </si>
  <si>
    <t>Усього доходів
(без урахування міжбюджетних трансфертів)</t>
  </si>
  <si>
    <t>40000000</t>
  </si>
  <si>
    <t>41000000</t>
  </si>
  <si>
    <t>41020000</t>
  </si>
  <si>
    <t>41020100</t>
  </si>
  <si>
    <t>41030000</t>
  </si>
  <si>
    <t>Субвенції з державного бюджету місцевим бюджетам</t>
  </si>
  <si>
    <t>41033900</t>
  </si>
  <si>
    <t>Капітальний ремонт приміщення  комунальної установи "Туристично-інформаційний центр Олевськ"</t>
  </si>
  <si>
    <t>КНП "Олевська ЦЛ ОМР" на утримання лаборанта</t>
  </si>
  <si>
    <t>КНП "Олевська ЦЛ ОМР" на інсуліни</t>
  </si>
  <si>
    <t>2021 - 2021</t>
  </si>
  <si>
    <t>Програма соціальної підтримки внутрішньо переміщених осіб з тимчасово окупованої території, районів проведення антитерористичної операції на території Олевської ОТГ та військовослужбовців, працівників Збройних Сил України, Національної гвардії України, Служби безпеки України, інших силових структур громади, що брали участь у актитерористичних операцій на 2020-2022 роки</t>
  </si>
  <si>
    <t>Рішення міської ради від 19.12.2019 № 1442</t>
  </si>
  <si>
    <t>Субвенція з місцевого бюджету державному бюджету на виконання програм соціально-економічного розвитку регіонів</t>
  </si>
  <si>
    <t>Державний бюджет України</t>
  </si>
  <si>
    <t>УСБУ в Житомирській області на закупівлю пального для другого сектору Коростенського РВ УСБУ в Житомирській області</t>
  </si>
  <si>
    <t>Коростенському РУП на закупівлю запасних частин до службових автомобілів відділення поліції №2</t>
  </si>
  <si>
    <t>Поліському природному заповіднику на придбання бензину та дизельного пального</t>
  </si>
  <si>
    <t>Олевському РС Управління ДСНСУ  у Житомирській області на придбання паливно-мастильних матеріалів</t>
  </si>
  <si>
    <t>Субвенція з місцевого бюджету на співфінансування інвестиційних проектів</t>
  </si>
  <si>
    <t>Бюджет Ємільчинської селищної територіальної громади</t>
  </si>
  <si>
    <t>06533000000</t>
  </si>
  <si>
    <t>Бюджет Ємільчинської селищної   територіальної громади</t>
  </si>
  <si>
    <t>Заробітна плата працівникам ДЗО с.Зубковичі</t>
  </si>
  <si>
    <t>Нарахування на заробітну плату працівникам ДЗО с.Зубковичі</t>
  </si>
  <si>
    <t>Капітальний ремонт вхідної групи та санвузла нежитлової будівлі  АЗПСМ по вул. С-Миколаївська,46 в м.Олевськ, Олевського району Житомирської області</t>
  </si>
  <si>
    <t>Програма матеріально-технічного забезпечення Олевського районного військового комісаріату, Житомирського прикордонного загону Північного регіонального управління Державної прикордонної служби України, Коростенського районного відділення Управління Служби безпеки України, 30 окремої Новоград-Волинської Рівненської механізованої бригади, відділення поліції №2 Коростенського районного управління поліції ГУНП в Житомирській області на 2021- 2025 роки»</t>
  </si>
  <si>
    <t>Рішення міської ради від  04.02.2021 №111</t>
  </si>
  <si>
    <t>Утилізація відходів</t>
  </si>
  <si>
    <t>0512</t>
  </si>
  <si>
    <t>Програма матеріально-технічного забезпечення «Поліського природного заповідника» на 2021-2025 роки</t>
  </si>
  <si>
    <t xml:space="preserve">Програма підтримки комунального 
підприємства «Олевська центральна аптека № 32» 
Олевської міської ради» на 2021 рік
</t>
  </si>
  <si>
    <t xml:space="preserve">Комплексна програма забезпечення пожежної та техногенної безпеки, захисту населення і територій Олевської міської територіальної громади від надзвичайних ситуацій на 2021-2025 роки </t>
  </si>
  <si>
    <t>Рішення міської ради від 04.02.2021 №107</t>
  </si>
  <si>
    <t>3719750</t>
  </si>
  <si>
    <t>0900000</t>
  </si>
  <si>
    <t>0910000</t>
  </si>
  <si>
    <t>Служба у справах дітей Олевської міської ради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</si>
  <si>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</si>
  <si>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</si>
  <si>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</si>
  <si>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Програма матеріально-технічногозабезпечення дитячих будинків сімейного типу Олевської міської ради на 2021-2025 роки</t>
  </si>
  <si>
    <t>Інші заходи, пов"язані з економічною діяльністю</t>
  </si>
  <si>
    <t>0118312</t>
  </si>
  <si>
    <t>0118230</t>
  </si>
  <si>
    <t>8230</t>
  </si>
  <si>
    <t>0380</t>
  </si>
  <si>
    <t>Інші заходи громадського порядку та безпеки</t>
  </si>
  <si>
    <t>Програма  «БЕЗПЕЧНА ГРОМАДА»</t>
  </si>
  <si>
    <t>На початок періоду</t>
  </si>
  <si>
    <t>На кінець періоду</t>
  </si>
  <si>
    <t>Відділ культури та туризму Олевської міської ради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</si>
  <si>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</si>
  <si>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</si>
  <si>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</si>
  <si>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0116013</t>
  </si>
  <si>
    <t>6013</t>
  </si>
  <si>
    <t>Забезпечення діяльності водопровідно-каналізаційного господарства</t>
  </si>
  <si>
    <t>0117693</t>
  </si>
  <si>
    <t>7693</t>
  </si>
  <si>
    <t>Інші заходи, пов'язані з економічною діяльністю</t>
  </si>
  <si>
    <t>8312</t>
  </si>
  <si>
    <t>0910160</t>
  </si>
  <si>
    <t>9750</t>
  </si>
  <si>
    <t>3719800</t>
  </si>
  <si>
    <t>9800</t>
  </si>
  <si>
    <t>Рішення міської ради від 04.03.2021 №171</t>
  </si>
  <si>
    <t>Рішення міської ради від 04.03.2021 №169</t>
  </si>
  <si>
    <t>Рішення міської ради від 04.03.2021 №163</t>
  </si>
  <si>
    <t>Рішення міської ради від 04.03.2021 №168</t>
  </si>
  <si>
    <t>Реконструкція Будинку культури в с.Радовель по вул.Лесі Українки, 1а</t>
  </si>
  <si>
    <t>Співфінансування проєкту "Реконструкція майнового комплексу стадіону "Колос" по вул.Промислова, 8-а в м.Олевськ, Житомирська область" (коригування)</t>
  </si>
  <si>
    <t>Районний бюджет Коростенського району</t>
  </si>
  <si>
    <t>06309200000</t>
  </si>
  <si>
    <t>1017324</t>
  </si>
  <si>
    <t>7324</t>
  </si>
  <si>
    <t>Будівництво установ та закладів культури</t>
  </si>
  <si>
    <t>0615061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</si>
  <si>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</si>
  <si>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</si>
  <si>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0611061</t>
  </si>
  <si>
    <t>1061</t>
  </si>
  <si>
    <t>Додаток №4.2</t>
  </si>
  <si>
    <t>№ з/п</t>
  </si>
  <si>
    <t>Назва програми / призначення субвенції</t>
  </si>
  <si>
    <t xml:space="preserve">в тому числі: </t>
  </si>
  <si>
    <t>1.1</t>
  </si>
  <si>
    <t>2.1</t>
  </si>
  <si>
    <t>3.1</t>
  </si>
  <si>
    <t>1.2</t>
  </si>
  <si>
    <t>Додаток №4.1</t>
  </si>
  <si>
    <t xml:space="preserve">                 Субвенції з  бюджету міської територіальної громади на співфінансування інвестиційних проектів на 2021 рік</t>
  </si>
  <si>
    <t>Співфінансування проєкту "Олевська гімназія по вул.Інтернаціональній, 34 в м.Олевськ Житомирської області - будівництво (коригування)"</t>
  </si>
  <si>
    <t>Субвенції з  бюджету міської територіальної громади державному бюджету на виконання програм соціально-економічного розвитку регіонів на 2021 рік</t>
  </si>
  <si>
    <t>На придбання інтерактивної дошки для КУ "Інклюзивно-ресурсний центр"</t>
  </si>
  <si>
    <t>На придбання персонального комп"ютера, принтера та роутера для організації робочого місця фельдшера-лаборанта</t>
  </si>
  <si>
    <t>Капітальний ремонт мереж зовнішнього освітлення с.Перга</t>
  </si>
  <si>
    <t>2021</t>
  </si>
  <si>
    <t>Рішення міської ради від 28.04.2021 №284</t>
  </si>
  <si>
    <t xml:space="preserve">Програма підтримки комунального підприємства «Олевськ-ресурсінвест» Олевської міської ради на 2021 рік
</t>
  </si>
  <si>
    <t>0117330</t>
  </si>
  <si>
    <t>7330</t>
  </si>
  <si>
    <t>Будівництво інших об`єктів комунальної власності</t>
  </si>
  <si>
    <t>Капітальний ремонт частини приміщень дошкільного навчального закладу по вул. Сергія Шепетька, 18 в с. Сущани, Коростенського району, Житомирської області</t>
  </si>
  <si>
    <t>із них 110632 - наш б-т розвитку від продажу землі, 200000-обл бюджет</t>
  </si>
  <si>
    <t xml:space="preserve">Міська Програма  виконання заходів Державної соціальної програми "Національний план дій щодо реалізації Конвенції ООН про права дитини на період до 2021 року </t>
  </si>
  <si>
    <t>Рішення міської ради від 18.04.2019 №1054</t>
  </si>
  <si>
    <t>на пільгове медичне обслуговування осіб, які постраждали внаслідок Чорнобильської катастрофи</t>
  </si>
  <si>
    <t>Придбання, встановлення та облаштування дитячих майданчиків в с. Тепениця, вул. Левчука, 39 а</t>
  </si>
  <si>
    <t xml:space="preserve">Придбання, встановлення та облаштування дитячих майданчиків в с. Сущани, вул.Шепетька, 17а </t>
  </si>
  <si>
    <t>Придбання, встановлення та облаштування дитячих майданчиків в с.Копище, вул. Партизанська, 52 в</t>
  </si>
  <si>
    <t>Придбання , встановлення та облаштування вуличних тренажерів в с.Лопатичі, вул. Гагаріна, 61</t>
  </si>
  <si>
    <t>Придбання , встановлення та облаштування вуличних тренажерів в с. Жубровичі, вул. Шевченка, 13</t>
  </si>
  <si>
    <t>Придбання , встановлення та облаштування вуличних тренажерів в с. Кишин, вул. Житомирська, 63</t>
  </si>
  <si>
    <t>Придбання , встановлення та облаштування вуличних тренажерів в смт Дружба, вул. Центральна, 10</t>
  </si>
  <si>
    <t xml:space="preserve">на придбання медичного та лабораторного обладнання для КНП "Олевська ЦЛ" </t>
  </si>
  <si>
    <t>проведення заходів з оздоровлення та відпочинку дітей, які постраждали внаслідок ЧАЕС у дитячих закладах оздоровлення санаторного типу Житомирської області</t>
  </si>
  <si>
    <t>Придбання, встановлення та облаштування вуличних тренажерів в смт Дружба, вул.Центральна, 10</t>
  </si>
  <si>
    <t>Придбання, встановлення та облаштування вуличних тренажерів в с. Журжевичі, площа Центральна, 4</t>
  </si>
  <si>
    <t>Придбання, встановлення та облаштування дитячих майданчиків в м. Олевськ по вул. Київська,1</t>
  </si>
  <si>
    <t xml:space="preserve">Придбання, встановлення та облаштування дитячих майданчиків в с. Рудня-Хочинська, вул. Незалежна, 30 </t>
  </si>
  <si>
    <t>Придбання, встановлення та облаштування дитячих майданчиків в с. Копище, вул. Партизанська, 52 в</t>
  </si>
  <si>
    <t>Придбання будівельних матеріалів для проведення поточного ремонту будівлі господарського блоку для КНП "Олевська ЦЛ" ОМР</t>
  </si>
  <si>
    <t>Придбання офісних меблів для КНП "Олевська ЦЛ" ОМР</t>
  </si>
  <si>
    <t>Придбання монітора спостереження за пацієнтом для КНП "Олевська ЦЛ" ОМР</t>
  </si>
  <si>
    <t>Поточний ремонт огорожі Олевського ЦРД №1 "Зірочка" по вул.Київська, 24 в м.Олевськ, Коростенського району, Житомирської області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</si>
  <si>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</si>
  <si>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</si>
  <si>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сільського клубу в с. Забороче, Коростенського району, Житомирської області</t>
  </si>
  <si>
    <t>2021-2021</t>
  </si>
  <si>
    <t>Капітальний ремонт будинку культури по вул. Житомирська в с. Кишин, Коростенського району, Житомирської області</t>
  </si>
  <si>
    <t>Капітальний ремонт будинку культури по вул. Свято-Миколаївська, 34 в м. Олевськ, Коростенського району, Житомирської області</t>
  </si>
  <si>
    <t>0117363</t>
  </si>
  <si>
    <t xml:space="preserve"> Капітальний ремонт приміщення будівлі Жубровицького ДНЗ № 15 “Чебурашка” по вул. Шевченка, 11 в с. Жубровичі, Олевського району, Житомирської області</t>
  </si>
  <si>
    <t>0117310</t>
  </si>
  <si>
    <t>7310</t>
  </si>
  <si>
    <t xml:space="preserve">Будівництво об'єктів житлово-комунального господарства
</t>
  </si>
  <si>
    <t>0117323</t>
  </si>
  <si>
    <t>7323</t>
  </si>
  <si>
    <t>Будівництво  установ та закладів соціальної сфери</t>
  </si>
  <si>
    <t>Коригування проектно-кошторисної документації. Реконструкція станції 2-го підйому (І-черга) із застосуванням новітніх технологій та встановлення обладнання з доочистки та знезалізнення питної води в системі централізованого водопостачання по вул.Промислова м.Олевськ Олевського району Житомирської області</t>
  </si>
  <si>
    <t>для закладів загальної середньої освіти</t>
  </si>
  <si>
    <t xml:space="preserve"> Втготовлення проектно-кошторисної документації по об"єкту "Капітальний ремонт частини приміщення Кишинського стаціонарного відділення для постійного проживання Територіального центру соціального обслуговування (надання соціальних послуг) з влаштуванням притулку для осіб, які постраждали від домашнього насильства за ознакою статі по вул.Житомирська, 55а в с.Кишин Коростенського району Житомирської області"</t>
  </si>
  <si>
    <t>для закладів дошкільної освіти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</si>
  <si>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</si>
  <si>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</si>
  <si>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</si>
  <si>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</si>
  <si>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>Надходження від орендної плати за користування майновим комплексом та іншим майном, що перебуває в комунальній власності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</si>
  <si>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</si>
  <si>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0111210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</si>
  <si>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</si>
  <si>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</si>
  <si>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Будівництво об'єктів житлово-комунального господарства</t>
  </si>
  <si>
    <t>Будівництво установ та закладів соціальної сфери</t>
  </si>
  <si>
    <t>0611210</t>
  </si>
  <si>
    <t>0613060</t>
  </si>
  <si>
    <t>3060</t>
  </si>
  <si>
    <t>Оздоровлення громадян, які постраждали внаслідок Чорнобильської катастрофи</t>
  </si>
  <si>
    <t>1017363</t>
  </si>
  <si>
    <t>до рішення VІІІ сесії Олевської міської ради VІІІ скликання  від 04.06.2021 року №324</t>
  </si>
  <si>
    <t>до рішення VІІІ сесії Олевської міської ради VІІІ скликання  від 04.06.2021 року № 324</t>
  </si>
  <si>
    <t>до рішення VІІІ сесії Олевської міської ради VІІІ скликання  від  04.06.2021 року № 324</t>
  </si>
  <si>
    <t>до рішення VІІІ сесії Олевської міської ради VІІІ скликання  від  04.06.2021 року №324</t>
  </si>
</sst>
</file>

<file path=xl/styles.xml><?xml version="1.0" encoding="utf-8"?>
<styleSheet xmlns="http://schemas.openxmlformats.org/spreadsheetml/2006/main">
  <numFmts count="2">
    <numFmt numFmtId="171" formatCode="_-* #,##0.00_р_._-;\-* #,##0.00_р_._-;_-* &quot;-&quot;??_р_._-;_-@_-"/>
    <numFmt numFmtId="200" formatCode="#,##0.0"/>
  </numFmts>
  <fonts count="60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 Cyr"/>
      <charset val="204"/>
    </font>
    <font>
      <sz val="16"/>
      <name val="Arial Cyr"/>
      <charset val="204"/>
    </font>
    <font>
      <i/>
      <sz val="16"/>
      <name val="Times New Roman"/>
      <family val="1"/>
      <charset val="204"/>
    </font>
    <font>
      <sz val="14"/>
      <name val="Arial Cyr"/>
      <family val="2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sz val="11"/>
      <name val="Arial Cyr"/>
      <family val="2"/>
      <charset val="204"/>
    </font>
    <font>
      <sz val="18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0"/>
      <color indexed="10"/>
      <name val="Arial Cyr"/>
      <charset val="204"/>
    </font>
    <font>
      <sz val="13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6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5" fillId="0" borderId="0"/>
    <xf numFmtId="0" fontId="16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6" fillId="22" borderId="2" applyNumberFormat="0" applyAlignment="0" applyProtection="0"/>
    <xf numFmtId="0" fontId="11" fillId="22" borderId="1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>
      <alignment vertical="top"/>
    </xf>
    <xf numFmtId="0" fontId="8" fillId="0" borderId="3" applyNumberFormat="0" applyFill="0" applyAlignment="0" applyProtection="0"/>
    <xf numFmtId="0" fontId="12" fillId="13" borderId="0" applyNumberFormat="0" applyBorder="0" applyAlignment="0" applyProtection="0"/>
    <xf numFmtId="0" fontId="59" fillId="0" borderId="0"/>
    <xf numFmtId="0" fontId="58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10" borderId="4" applyNumberFormat="0" applyFont="0" applyAlignment="0" applyProtection="0"/>
    <xf numFmtId="0" fontId="14" fillId="0" borderId="0"/>
    <xf numFmtId="171" fontId="15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05">
    <xf numFmtId="0" fontId="0" fillId="0" borderId="0" xfId="0"/>
    <xf numFmtId="0" fontId="1" fillId="0" borderId="0" xfId="0" applyNumberFormat="1" applyFont="1" applyFill="1" applyAlignment="1" applyProtection="1"/>
    <xf numFmtId="0" fontId="3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 wrapText="1"/>
    </xf>
    <xf numFmtId="200" fontId="22" fillId="0" borderId="0" xfId="0" applyNumberFormat="1" applyFont="1" applyBorder="1" applyAlignment="1">
      <alignment vertical="justify"/>
    </xf>
    <xf numFmtId="0" fontId="23" fillId="0" borderId="0" xfId="55" applyFont="1" applyAlignment="1"/>
    <xf numFmtId="0" fontId="30" fillId="0" borderId="0" xfId="55" applyFont="1"/>
    <xf numFmtId="0" fontId="28" fillId="0" borderId="0" xfId="55" applyFont="1" applyAlignment="1"/>
    <xf numFmtId="0" fontId="30" fillId="0" borderId="0" xfId="55" applyFont="1" applyFill="1"/>
    <xf numFmtId="0" fontId="30" fillId="0" borderId="0" xfId="55" applyFont="1" applyAlignment="1">
      <alignment horizontal="right"/>
    </xf>
    <xf numFmtId="0" fontId="28" fillId="0" borderId="5" xfId="55" applyFont="1" applyBorder="1" applyAlignment="1">
      <alignment horizontal="center" vertical="center" wrapText="1"/>
    </xf>
    <xf numFmtId="0" fontId="28" fillId="0" borderId="5" xfId="55" applyFont="1" applyFill="1" applyBorder="1" applyAlignment="1">
      <alignment horizontal="center" vertical="center" wrapText="1"/>
    </xf>
    <xf numFmtId="0" fontId="23" fillId="0" borderId="0" xfId="0" applyFont="1"/>
    <xf numFmtId="0" fontId="34" fillId="0" borderId="5" xfId="0" quotePrefix="1" applyFont="1" applyFill="1" applyBorder="1" applyAlignment="1">
      <alignment horizontal="center" vertical="center" wrapText="1"/>
    </xf>
    <xf numFmtId="2" fontId="34" fillId="0" borderId="5" xfId="0" quotePrefix="1" applyNumberFormat="1" applyFont="1" applyFill="1" applyBorder="1" applyAlignment="1">
      <alignment horizontal="center" vertical="center" wrapText="1"/>
    </xf>
    <xf numFmtId="0" fontId="28" fillId="0" borderId="5" xfId="0" quotePrefix="1" applyFont="1" applyFill="1" applyBorder="1" applyAlignment="1">
      <alignment horizontal="center" vertical="center" wrapText="1"/>
    </xf>
    <xf numFmtId="2" fontId="28" fillId="0" borderId="5" xfId="0" quotePrefix="1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3" fillId="0" borderId="0" xfId="0" applyFont="1" applyAlignment="1">
      <alignment horizontal="right"/>
    </xf>
    <xf numFmtId="0" fontId="23" fillId="0" borderId="0" xfId="55" applyFont="1" applyFill="1" applyAlignment="1"/>
    <xf numFmtId="0" fontId="28" fillId="0" borderId="0" xfId="55" applyFont="1" applyFill="1" applyAlignment="1"/>
    <xf numFmtId="0" fontId="18" fillId="0" borderId="6" xfId="0" applyFont="1" applyFill="1" applyBorder="1" applyAlignment="1">
      <alignment horizontal="center" vertical="center" wrapText="1"/>
    </xf>
    <xf numFmtId="0" fontId="34" fillId="0" borderId="5" xfId="52" quotePrefix="1" applyFont="1" applyFill="1" applyBorder="1" applyAlignment="1">
      <alignment horizontal="center" vertical="center" wrapText="1"/>
    </xf>
    <xf numFmtId="0" fontId="34" fillId="0" borderId="5" xfId="52" applyFont="1" applyFill="1" applyBorder="1" applyAlignment="1">
      <alignment horizontal="center" vertical="center" wrapText="1"/>
    </xf>
    <xf numFmtId="2" fontId="34" fillId="0" borderId="5" xfId="52" applyNumberFormat="1" applyFont="1" applyFill="1" applyBorder="1" applyAlignment="1">
      <alignment horizontal="center" vertical="center" wrapText="1"/>
    </xf>
    <xf numFmtId="0" fontId="18" fillId="0" borderId="5" xfId="0" applyFont="1" applyBorder="1"/>
    <xf numFmtId="0" fontId="18" fillId="0" borderId="5" xfId="0" applyFont="1" applyBorder="1" applyAlignment="1">
      <alignment wrapText="1"/>
    </xf>
    <xf numFmtId="0" fontId="13" fillId="0" borderId="5" xfId="0" applyFont="1" applyBorder="1"/>
    <xf numFmtId="49" fontId="18" fillId="0" borderId="6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top" wrapText="1"/>
    </xf>
    <xf numFmtId="49" fontId="35" fillId="0" borderId="5" xfId="0" applyNumberFormat="1" applyFont="1" applyFill="1" applyBorder="1" applyAlignment="1">
      <alignment horizontal="center" vertical="top"/>
    </xf>
    <xf numFmtId="0" fontId="35" fillId="0" borderId="5" xfId="0" applyFont="1" applyFill="1" applyBorder="1" applyAlignment="1">
      <alignment horizontal="center" vertical="top"/>
    </xf>
    <xf numFmtId="0" fontId="18" fillId="0" borderId="7" xfId="0" applyFont="1" applyFill="1" applyBorder="1" applyAlignment="1">
      <alignment horizontal="center" vertical="top" wrapText="1"/>
    </xf>
    <xf numFmtId="0" fontId="30" fillId="0" borderId="0" xfId="55" applyFont="1" applyAlignment="1">
      <alignment horizontal="left"/>
    </xf>
    <xf numFmtId="4" fontId="30" fillId="0" borderId="0" xfId="55" applyNumberFormat="1" applyFont="1"/>
    <xf numFmtId="0" fontId="20" fillId="0" borderId="0" xfId="55" applyFont="1" applyAlignment="1">
      <alignment horizontal="center"/>
    </xf>
    <xf numFmtId="0" fontId="23" fillId="0" borderId="0" xfId="55" applyFont="1" applyAlignment="1">
      <alignment horizontal="left" wrapText="1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Alignment="1" applyProtection="1">
      <alignment vertical="center" wrapText="1"/>
    </xf>
    <xf numFmtId="0" fontId="0" fillId="0" borderId="0" xfId="0" applyFill="1" applyAlignment="1"/>
    <xf numFmtId="0" fontId="18" fillId="0" borderId="0" xfId="0" applyNumberFormat="1" applyFont="1" applyFill="1" applyAlignment="1" applyProtection="1"/>
    <xf numFmtId="0" fontId="18" fillId="0" borderId="0" xfId="0" applyFont="1" applyFill="1"/>
    <xf numFmtId="0" fontId="1" fillId="0" borderId="0" xfId="0" applyFont="1" applyFill="1"/>
    <xf numFmtId="0" fontId="3" fillId="0" borderId="8" xfId="0" applyNumberFormat="1" applyFont="1" applyFill="1" applyBorder="1" applyAlignment="1" applyProtection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8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4" fontId="33" fillId="0" borderId="5" xfId="48" applyNumberFormat="1" applyFont="1" applyFill="1" applyBorder="1" applyAlignment="1">
      <alignment horizontal="left" vertical="center" wrapText="1"/>
    </xf>
    <xf numFmtId="0" fontId="1" fillId="0" borderId="0" xfId="0" applyFont="1" applyFill="1" applyBorder="1"/>
    <xf numFmtId="200" fontId="39" fillId="0" borderId="0" xfId="0" applyNumberFormat="1" applyFont="1" applyBorder="1" applyAlignment="1">
      <alignment vertical="justify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23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Alignment="1" applyProtection="1">
      <alignment vertical="top"/>
    </xf>
    <xf numFmtId="0" fontId="18" fillId="0" borderId="0" xfId="0" applyNumberFormat="1" applyFont="1" applyFill="1" applyAlignment="1" applyProtection="1">
      <alignment vertical="center" wrapText="1"/>
    </xf>
    <xf numFmtId="49" fontId="20" fillId="0" borderId="0" xfId="55" applyNumberFormat="1" applyFont="1" applyBorder="1" applyAlignment="1"/>
    <xf numFmtId="49" fontId="40" fillId="0" borderId="0" xfId="55" applyNumberFormat="1" applyFont="1" applyBorder="1" applyAlignment="1"/>
    <xf numFmtId="0" fontId="38" fillId="0" borderId="9" xfId="0" applyFont="1" applyBorder="1" applyAlignment="1">
      <alignment vertical="center"/>
    </xf>
    <xf numFmtId="0" fontId="41" fillId="0" borderId="0" xfId="55" applyFont="1" applyAlignment="1">
      <alignment wrapText="1"/>
    </xf>
    <xf numFmtId="0" fontId="15" fillId="0" borderId="0" xfId="56"/>
    <xf numFmtId="0" fontId="16" fillId="0" borderId="0" xfId="56" applyFont="1"/>
    <xf numFmtId="0" fontId="20" fillId="0" borderId="0" xfId="56" applyFont="1" applyFill="1" applyAlignment="1">
      <alignment horizontal="center" wrapText="1"/>
    </xf>
    <xf numFmtId="0" fontId="42" fillId="0" borderId="0" xfId="56" applyFont="1" applyAlignment="1">
      <alignment horizontal="center"/>
    </xf>
    <xf numFmtId="0" fontId="24" fillId="0" borderId="0" xfId="56" applyFont="1" applyBorder="1" applyAlignment="1">
      <alignment horizontal="center"/>
    </xf>
    <xf numFmtId="0" fontId="23" fillId="0" borderId="0" xfId="56" applyFont="1" applyAlignment="1">
      <alignment horizontal="right"/>
    </xf>
    <xf numFmtId="0" fontId="18" fillId="0" borderId="10" xfId="56" applyFont="1" applyBorder="1" applyAlignment="1">
      <alignment horizontal="center" vertical="top" wrapText="1"/>
    </xf>
    <xf numFmtId="0" fontId="18" fillId="0" borderId="5" xfId="56" applyFont="1" applyBorder="1" applyAlignment="1">
      <alignment horizontal="center" vertical="top" wrapText="1"/>
    </xf>
    <xf numFmtId="0" fontId="23" fillId="0" borderId="0" xfId="56" applyFont="1"/>
    <xf numFmtId="0" fontId="18" fillId="0" borderId="0" xfId="56" applyFont="1" applyBorder="1" applyAlignment="1">
      <alignment horizontal="center" vertical="top" wrapText="1"/>
    </xf>
    <xf numFmtId="3" fontId="23" fillId="0" borderId="0" xfId="56" applyNumberFormat="1" applyFont="1"/>
    <xf numFmtId="3" fontId="23" fillId="0" borderId="0" xfId="56" applyNumberFormat="1" applyFont="1" applyFill="1"/>
    <xf numFmtId="0" fontId="23" fillId="0" borderId="0" xfId="56" applyFont="1" applyFill="1"/>
    <xf numFmtId="3" fontId="13" fillId="0" borderId="10" xfId="56" applyNumberFormat="1" applyFont="1" applyBorder="1" applyAlignment="1">
      <alignment wrapText="1"/>
    </xf>
    <xf numFmtId="3" fontId="13" fillId="0" borderId="5" xfId="56" applyNumberFormat="1" applyFont="1" applyBorder="1" applyAlignment="1">
      <alignment wrapText="1"/>
    </xf>
    <xf numFmtId="0" fontId="3" fillId="0" borderId="0" xfId="56" applyFont="1" applyFill="1"/>
    <xf numFmtId="0" fontId="3" fillId="0" borderId="0" xfId="56" applyFont="1"/>
    <xf numFmtId="3" fontId="13" fillId="0" borderId="0" xfId="56" applyNumberFormat="1" applyFont="1" applyBorder="1" applyAlignment="1">
      <alignment wrapText="1"/>
    </xf>
    <xf numFmtId="1" fontId="23" fillId="0" borderId="0" xfId="56" applyNumberFormat="1" applyFont="1"/>
    <xf numFmtId="0" fontId="23" fillId="0" borderId="0" xfId="56" applyFont="1" applyBorder="1" applyAlignment="1">
      <alignment horizontal="center"/>
    </xf>
    <xf numFmtId="3" fontId="3" fillId="0" borderId="5" xfId="56" applyNumberFormat="1" applyFont="1" applyBorder="1" applyAlignment="1">
      <alignment wrapText="1"/>
    </xf>
    <xf numFmtId="0" fontId="43" fillId="0" borderId="0" xfId="56" applyFont="1"/>
    <xf numFmtId="1" fontId="43" fillId="0" borderId="0" xfId="56" applyNumberFormat="1" applyFont="1"/>
    <xf numFmtId="0" fontId="44" fillId="0" borderId="0" xfId="56" applyFont="1"/>
    <xf numFmtId="3" fontId="44" fillId="0" borderId="0" xfId="56" applyNumberFormat="1" applyFont="1"/>
    <xf numFmtId="49" fontId="3" fillId="0" borderId="8" xfId="55" applyNumberFormat="1" applyFont="1" applyBorder="1" applyAlignment="1"/>
    <xf numFmtId="0" fontId="23" fillId="0" borderId="11" xfId="55" applyFont="1" applyBorder="1" applyAlignment="1">
      <alignment vertical="justify"/>
    </xf>
    <xf numFmtId="49" fontId="3" fillId="0" borderId="8" xfId="55" applyNumberFormat="1" applyFont="1" applyBorder="1" applyAlignment="1">
      <alignment horizontal="right"/>
    </xf>
    <xf numFmtId="0" fontId="23" fillId="0" borderId="11" xfId="55" applyFont="1" applyBorder="1" applyAlignment="1">
      <alignment horizontal="right" vertical="justify"/>
    </xf>
    <xf numFmtId="0" fontId="30" fillId="0" borderId="0" xfId="55" applyFont="1" applyAlignment="1">
      <alignment horizontal="center"/>
    </xf>
    <xf numFmtId="0" fontId="18" fillId="0" borderId="5" xfId="0" applyFont="1" applyFill="1" applyBorder="1"/>
    <xf numFmtId="3" fontId="45" fillId="0" borderId="5" xfId="56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5" xfId="0" applyFont="1" applyFill="1" applyBorder="1"/>
    <xf numFmtId="0" fontId="18" fillId="0" borderId="5" xfId="56" applyFont="1" applyFill="1" applyBorder="1" applyAlignment="1">
      <alignment horizontal="left" vertical="center" wrapText="1"/>
    </xf>
    <xf numFmtId="3" fontId="0" fillId="0" borderId="0" xfId="0" applyNumberFormat="1"/>
    <xf numFmtId="0" fontId="23" fillId="0" borderId="0" xfId="0" applyFont="1" applyFill="1" applyAlignment="1">
      <alignment horizontal="center" vertical="center" wrapText="1"/>
    </xf>
    <xf numFmtId="0" fontId="48" fillId="0" borderId="0" xfId="55" applyFont="1"/>
    <xf numFmtId="200" fontId="27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49" fillId="0" borderId="0" xfId="55" applyFont="1"/>
    <xf numFmtId="0" fontId="28" fillId="0" borderId="0" xfId="0" applyNumberFormat="1" applyFont="1" applyFill="1" applyAlignment="1" applyProtection="1"/>
    <xf numFmtId="0" fontId="28" fillId="0" borderId="0" xfId="0" applyNumberFormat="1" applyFont="1" applyFill="1" applyAlignment="1" applyProtection="1">
      <alignment vertical="top"/>
    </xf>
    <xf numFmtId="0" fontId="28" fillId="0" borderId="0" xfId="0" applyFont="1" applyFill="1"/>
    <xf numFmtId="0" fontId="28" fillId="0" borderId="0" xfId="0" applyNumberFormat="1" applyFont="1" applyFill="1" applyAlignment="1" applyProtection="1">
      <alignment horizontal="left" vertical="top"/>
    </xf>
    <xf numFmtId="0" fontId="28" fillId="0" borderId="0" xfId="0" applyNumberFormat="1" applyFont="1" applyFill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/>
    </xf>
    <xf numFmtId="0" fontId="28" fillId="0" borderId="8" xfId="0" applyFont="1" applyFill="1" applyBorder="1" applyAlignment="1">
      <alignment horizontal="center"/>
    </xf>
    <xf numFmtId="0" fontId="20" fillId="0" borderId="8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Alignment="1" applyProtection="1">
      <alignment horizontal="center"/>
    </xf>
    <xf numFmtId="0" fontId="28" fillId="0" borderId="0" xfId="0" applyFont="1" applyFill="1" applyAlignment="1">
      <alignment horizontal="center"/>
    </xf>
    <xf numFmtId="0" fontId="28" fillId="0" borderId="8" xfId="0" applyNumberFormat="1" applyFont="1" applyFill="1" applyBorder="1" applyAlignment="1" applyProtection="1">
      <alignment horizontal="right" vertical="center"/>
    </xf>
    <xf numFmtId="0" fontId="28" fillId="0" borderId="12" xfId="0" applyNumberFormat="1" applyFont="1" applyFill="1" applyBorder="1" applyAlignment="1" applyProtection="1"/>
    <xf numFmtId="0" fontId="28" fillId="0" borderId="13" xfId="0" applyNumberFormat="1" applyFont="1" applyFill="1" applyBorder="1" applyAlignment="1" applyProtection="1"/>
    <xf numFmtId="0" fontId="28" fillId="0" borderId="14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0" fontId="28" fillId="0" borderId="6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31" fillId="0" borderId="5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Alignment="1" applyProtection="1">
      <alignment vertical="center"/>
    </xf>
    <xf numFmtId="0" fontId="34" fillId="0" borderId="5" xfId="0" applyFont="1" applyFill="1" applyBorder="1" applyAlignment="1">
      <alignment horizontal="center" vertical="center" wrapText="1"/>
    </xf>
    <xf numFmtId="2" fontId="34" fillId="0" borderId="5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49" fontId="28" fillId="0" borderId="5" xfId="0" quotePrefix="1" applyNumberFormat="1" applyFont="1" applyFill="1" applyBorder="1" applyAlignment="1">
      <alignment horizontal="center" vertical="center" wrapText="1"/>
    </xf>
    <xf numFmtId="1" fontId="23" fillId="0" borderId="0" xfId="56" applyNumberFormat="1" applyFont="1" applyFill="1"/>
    <xf numFmtId="0" fontId="28" fillId="0" borderId="0" xfId="55" applyFont="1" applyFill="1" applyAlignment="1">
      <alignment horizontal="left"/>
    </xf>
    <xf numFmtId="0" fontId="28" fillId="0" borderId="0" xfId="55" applyFont="1" applyFill="1"/>
    <xf numFmtId="0" fontId="46" fillId="0" borderId="5" xfId="0" applyFont="1" applyFill="1" applyBorder="1" applyAlignment="1">
      <alignment horizontal="right" vertical="top" wrapText="1"/>
    </xf>
    <xf numFmtId="0" fontId="46" fillId="0" borderId="5" xfId="0" applyFont="1" applyFill="1" applyBorder="1" applyAlignment="1">
      <alignment vertical="top" wrapText="1"/>
    </xf>
    <xf numFmtId="0" fontId="18" fillId="0" borderId="5" xfId="0" applyFont="1" applyFill="1" applyBorder="1" applyAlignment="1">
      <alignment wrapText="1"/>
    </xf>
    <xf numFmtId="0" fontId="13" fillId="0" borderId="5" xfId="0" applyFont="1" applyFill="1" applyBorder="1" applyAlignment="1">
      <alignment vertical="top"/>
    </xf>
    <xf numFmtId="0" fontId="13" fillId="0" borderId="5" xfId="0" applyFont="1" applyFill="1" applyBorder="1" applyAlignment="1">
      <alignment wrapText="1"/>
    </xf>
    <xf numFmtId="200" fontId="22" fillId="0" borderId="0" xfId="0" applyNumberFormat="1" applyFont="1" applyFill="1" applyBorder="1" applyAlignment="1">
      <alignment vertical="justify"/>
    </xf>
    <xf numFmtId="0" fontId="23" fillId="0" borderId="0" xfId="0" applyFont="1" applyFill="1" applyBorder="1" applyAlignment="1">
      <alignment horizontal="left" vertical="center" wrapText="1"/>
    </xf>
    <xf numFmtId="4" fontId="33" fillId="0" borderId="5" xfId="48" applyNumberFormat="1" applyFont="1" applyFill="1" applyBorder="1" applyAlignment="1">
      <alignment horizontal="center" vertical="center" wrapText="1"/>
    </xf>
    <xf numFmtId="0" fontId="28" fillId="0" borderId="5" xfId="57" quotePrefix="1" applyFont="1" applyFill="1" applyBorder="1" applyAlignment="1">
      <alignment horizontal="center" vertical="center" wrapText="1"/>
    </xf>
    <xf numFmtId="2" fontId="28" fillId="0" borderId="5" xfId="57" quotePrefix="1" applyNumberFormat="1" applyFont="1" applyFill="1" applyBorder="1" applyAlignment="1">
      <alignment horizontal="center" vertical="center" wrapText="1"/>
    </xf>
    <xf numFmtId="2" fontId="28" fillId="0" borderId="5" xfId="57" applyNumberFormat="1" applyFont="1" applyFill="1" applyBorder="1" applyAlignment="1">
      <alignment horizontal="center" vertical="center" wrapText="1"/>
    </xf>
    <xf numFmtId="0" fontId="33" fillId="0" borderId="5" xfId="0" quotePrefix="1" applyFont="1" applyFill="1" applyBorder="1" applyAlignment="1">
      <alignment horizontal="center" vertical="center" wrapText="1"/>
    </xf>
    <xf numFmtId="0" fontId="33" fillId="0" borderId="5" xfId="52" quotePrefix="1" applyFont="1" applyFill="1" applyBorder="1" applyAlignment="1">
      <alignment horizontal="center" vertical="center" wrapText="1"/>
    </xf>
    <xf numFmtId="2" fontId="33" fillId="0" borderId="5" xfId="52" quotePrefix="1" applyNumberFormat="1" applyFont="1" applyFill="1" applyBorder="1" applyAlignment="1">
      <alignment horizontal="center" vertical="center" wrapText="1"/>
    </xf>
    <xf numFmtId="49" fontId="28" fillId="0" borderId="5" xfId="0" applyNumberFormat="1" applyFont="1" applyFill="1" applyBorder="1" applyAlignment="1">
      <alignment horizontal="center" vertical="center" wrapText="1"/>
    </xf>
    <xf numFmtId="2" fontId="28" fillId="0" borderId="5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48" fillId="0" borderId="0" xfId="55" applyFont="1" applyFill="1"/>
    <xf numFmtId="3" fontId="30" fillId="0" borderId="0" xfId="55" applyNumberFormat="1" applyFont="1"/>
    <xf numFmtId="0" fontId="51" fillId="0" borderId="0" xfId="0" applyFont="1" applyAlignment="1">
      <alignment horizontal="left" indent="15"/>
    </xf>
    <xf numFmtId="0" fontId="52" fillId="0" borderId="0" xfId="0" applyFont="1" applyFill="1" applyAlignment="1">
      <alignment wrapText="1"/>
    </xf>
    <xf numFmtId="0" fontId="52" fillId="0" borderId="0" xfId="0" applyFont="1"/>
    <xf numFmtId="0" fontId="52" fillId="0" borderId="0" xfId="55" applyFont="1" applyFill="1" applyAlignment="1">
      <alignment wrapText="1"/>
    </xf>
    <xf numFmtId="0" fontId="52" fillId="0" borderId="0" xfId="0" applyFont="1" applyAlignment="1"/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15" xfId="0" applyFont="1" applyBorder="1" applyAlignment="1"/>
    <xf numFmtId="0" fontId="51" fillId="0" borderId="0" xfId="0" applyFont="1"/>
    <xf numFmtId="0" fontId="51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51" fillId="0" borderId="16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51" fillId="0" borderId="0" xfId="0" applyFont="1" applyAlignment="1">
      <alignment horizontal="justify"/>
    </xf>
    <xf numFmtId="0" fontId="53" fillId="0" borderId="0" xfId="0" applyFont="1"/>
    <xf numFmtId="0" fontId="51" fillId="0" borderId="0" xfId="0" applyFont="1" applyAlignment="1">
      <alignment horizontal="right" indent="4"/>
    </xf>
    <xf numFmtId="0" fontId="51" fillId="0" borderId="0" xfId="0" applyFont="1" applyAlignment="1">
      <alignment wrapText="1"/>
    </xf>
    <xf numFmtId="0" fontId="53" fillId="0" borderId="0" xfId="0" applyFont="1" applyAlignment="1">
      <alignment horizontal="justify"/>
    </xf>
    <xf numFmtId="49" fontId="54" fillId="0" borderId="8" xfId="0" applyNumberFormat="1" applyFont="1" applyBorder="1" applyAlignment="1"/>
    <xf numFmtId="0" fontId="55" fillId="0" borderId="0" xfId="0" applyFont="1" applyAlignment="1">
      <alignment horizontal="left" indent="5"/>
    </xf>
    <xf numFmtId="200" fontId="33" fillId="0" borderId="5" xfId="48" applyNumberFormat="1" applyFont="1" applyFill="1" applyBorder="1" applyAlignment="1">
      <alignment horizontal="left" vertical="center" wrapText="1"/>
    </xf>
    <xf numFmtId="200" fontId="33" fillId="0" borderId="5" xfId="0" applyNumberFormat="1" applyFont="1" applyFill="1" applyBorder="1" applyAlignment="1">
      <alignment horizontal="left" vertical="center" wrapText="1"/>
    </xf>
    <xf numFmtId="200" fontId="28" fillId="0" borderId="5" xfId="48" applyNumberFormat="1" applyFont="1" applyFill="1" applyBorder="1" applyAlignment="1">
      <alignment horizontal="left" vertical="center" wrapText="1"/>
    </xf>
    <xf numFmtId="0" fontId="13" fillId="23" borderId="5" xfId="20" applyFont="1" applyFill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top" wrapText="1"/>
    </xf>
    <xf numFmtId="49" fontId="51" fillId="0" borderId="5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4" fontId="18" fillId="0" borderId="5" xfId="56" applyNumberFormat="1" applyFont="1" applyFill="1" applyBorder="1" applyAlignment="1">
      <alignment horizontal="center" vertical="center" wrapText="1"/>
    </xf>
    <xf numFmtId="4" fontId="18" fillId="0" borderId="5" xfId="58" applyNumberFormat="1" applyFont="1" applyFill="1" applyBorder="1" applyAlignment="1">
      <alignment horizontal="center" vertical="center" wrapText="1"/>
    </xf>
    <xf numFmtId="4" fontId="13" fillId="0" borderId="5" xfId="56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/>
    <xf numFmtId="4" fontId="13" fillId="0" borderId="5" xfId="0" applyNumberFormat="1" applyFont="1" applyFill="1" applyBorder="1"/>
    <xf numFmtId="4" fontId="56" fillId="0" borderId="7" xfId="0" applyNumberFormat="1" applyFont="1" applyFill="1" applyBorder="1" applyAlignment="1">
      <alignment horizontal="center" vertical="top" wrapText="1"/>
    </xf>
    <xf numFmtId="4" fontId="56" fillId="0" borderId="7" xfId="0" applyNumberFormat="1" applyFont="1" applyBorder="1" applyAlignment="1">
      <alignment horizontal="center" vertical="top" wrapText="1"/>
    </xf>
    <xf numFmtId="4" fontId="51" fillId="0" borderId="7" xfId="0" applyNumberFormat="1" applyFont="1" applyBorder="1" applyAlignment="1">
      <alignment horizontal="center" vertical="top" wrapText="1"/>
    </xf>
    <xf numFmtId="4" fontId="51" fillId="0" borderId="5" xfId="0" applyNumberFormat="1" applyFont="1" applyBorder="1" applyAlignment="1">
      <alignment horizontal="center" vertical="top" wrapText="1"/>
    </xf>
    <xf numFmtId="4" fontId="52" fillId="0" borderId="5" xfId="0" applyNumberFormat="1" applyFont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23" fillId="0" borderId="5" xfId="0" applyNumberFormat="1" applyFont="1" applyFill="1" applyBorder="1" applyAlignment="1">
      <alignment horizontal="center" vertical="center" wrapText="1"/>
    </xf>
    <xf numFmtId="4" fontId="33" fillId="0" borderId="7" xfId="48" applyNumberFormat="1" applyFont="1" applyFill="1" applyBorder="1" applyAlignment="1">
      <alignment horizontal="center" vertical="center" wrapText="1"/>
    </xf>
    <xf numFmtId="4" fontId="28" fillId="0" borderId="5" xfId="0" applyNumberFormat="1" applyFont="1" applyFill="1" applyBorder="1" applyAlignment="1">
      <alignment horizontal="center" vertical="center" wrapText="1"/>
    </xf>
    <xf numFmtId="4" fontId="51" fillId="0" borderId="5" xfId="0" applyNumberFormat="1" applyFont="1" applyBorder="1" applyAlignment="1">
      <alignment horizontal="center" vertical="center" wrapText="1"/>
    </xf>
    <xf numFmtId="0" fontId="34" fillId="0" borderId="18" xfId="0" applyFont="1" applyBorder="1" applyAlignment="1" applyProtection="1">
      <alignment horizontal="center" vertical="center" wrapText="1"/>
    </xf>
    <xf numFmtId="4" fontId="34" fillId="0" borderId="18" xfId="0" applyNumberFormat="1" applyFont="1" applyBorder="1" applyAlignment="1" applyProtection="1">
      <alignment horizontal="center" vertical="center" wrapText="1"/>
    </xf>
    <xf numFmtId="0" fontId="33" fillId="0" borderId="18" xfId="0" applyFont="1" applyBorder="1" applyAlignment="1" applyProtection="1">
      <alignment horizontal="center" vertical="center" wrapText="1"/>
    </xf>
    <xf numFmtId="4" fontId="33" fillId="0" borderId="18" xfId="0" applyNumberFormat="1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4" fontId="26" fillId="0" borderId="18" xfId="0" applyNumberFormat="1" applyFont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4" fontId="27" fillId="0" borderId="18" xfId="0" applyNumberFormat="1" applyFont="1" applyBorder="1" applyAlignment="1" applyProtection="1">
      <alignment horizontal="center" vertical="center" wrapText="1"/>
    </xf>
    <xf numFmtId="4" fontId="13" fillId="0" borderId="0" xfId="56" applyNumberFormat="1" applyFont="1" applyFill="1" applyBorder="1" applyAlignment="1">
      <alignment horizontal="center" vertical="center" wrapText="1"/>
    </xf>
    <xf numFmtId="3" fontId="45" fillId="0" borderId="0" xfId="56" applyNumberFormat="1" applyFont="1" applyFill="1" applyBorder="1" applyAlignment="1">
      <alignment horizontal="center" vertical="center" wrapText="1"/>
    </xf>
    <xf numFmtId="0" fontId="13" fillId="0" borderId="0" xfId="56" applyFont="1" applyFill="1" applyBorder="1" applyAlignment="1"/>
    <xf numFmtId="0" fontId="13" fillId="0" borderId="5" xfId="56" applyFont="1" applyFill="1" applyBorder="1" applyAlignment="1"/>
    <xf numFmtId="4" fontId="27" fillId="0" borderId="0" xfId="0" applyNumberFormat="1" applyFont="1" applyFill="1" applyBorder="1" applyAlignment="1" applyProtection="1">
      <alignment horizontal="center" vertical="center" wrapText="1"/>
    </xf>
    <xf numFmtId="200" fontId="28" fillId="0" borderId="5" xfId="48" applyNumberFormat="1" applyFont="1" applyFill="1" applyBorder="1" applyAlignment="1">
      <alignment horizontal="center" vertical="center" wrapText="1"/>
    </xf>
    <xf numFmtId="4" fontId="20" fillId="0" borderId="5" xfId="0" applyNumberFormat="1" applyFont="1" applyFill="1" applyBorder="1" applyAlignment="1" applyProtection="1">
      <alignment horizontal="center" vertical="center" wrapText="1"/>
    </xf>
    <xf numFmtId="4" fontId="34" fillId="0" borderId="5" xfId="48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49" fontId="34" fillId="0" borderId="5" xfId="0" quotePrefix="1" applyNumberFormat="1" applyFont="1" applyFill="1" applyBorder="1" applyAlignment="1">
      <alignment horizontal="center" vertical="center" wrapText="1"/>
    </xf>
    <xf numFmtId="49" fontId="20" fillId="0" borderId="5" xfId="0" quotePrefix="1" applyNumberFormat="1" applyFont="1" applyFill="1" applyBorder="1" applyAlignment="1">
      <alignment horizontal="center" vertical="center" wrapText="1"/>
    </xf>
    <xf numFmtId="2" fontId="20" fillId="0" borderId="5" xfId="0" applyNumberFormat="1" applyFont="1" applyFill="1" applyBorder="1" applyAlignment="1">
      <alignment horizontal="center" vertical="center" wrapText="1"/>
    </xf>
    <xf numFmtId="200" fontId="34" fillId="0" borderId="5" xfId="48" applyNumberFormat="1" applyFont="1" applyFill="1" applyBorder="1" applyAlignment="1">
      <alignment horizontal="left" vertical="center" wrapText="1"/>
    </xf>
    <xf numFmtId="4" fontId="34" fillId="0" borderId="5" xfId="48" applyNumberFormat="1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right" vertical="top" wrapText="1"/>
    </xf>
    <xf numFmtId="0" fontId="47" fillId="0" borderId="5" xfId="0" applyFont="1" applyFill="1" applyBorder="1" applyAlignment="1">
      <alignment vertical="top" wrapText="1"/>
    </xf>
    <xf numFmtId="49" fontId="51" fillId="0" borderId="5" xfId="0" applyNumberFormat="1" applyFont="1" applyFill="1" applyBorder="1" applyAlignment="1">
      <alignment horizontal="center" vertical="top" wrapText="1"/>
    </xf>
    <xf numFmtId="4" fontId="51" fillId="0" borderId="5" xfId="0" applyNumberFormat="1" applyFont="1" applyFill="1" applyBorder="1" applyAlignment="1">
      <alignment horizontal="center" vertical="top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27" fillId="0" borderId="18" xfId="0" applyFont="1" applyFill="1" applyBorder="1" applyAlignment="1" applyProtection="1">
      <alignment horizontal="center" vertical="center" wrapText="1"/>
    </xf>
    <xf numFmtId="4" fontId="27" fillId="0" borderId="18" xfId="0" applyNumberFormat="1" applyFont="1" applyFill="1" applyBorder="1" applyAlignment="1" applyProtection="1">
      <alignment horizontal="center" vertical="center" wrapText="1"/>
    </xf>
    <xf numFmtId="49" fontId="27" fillId="0" borderId="18" xfId="0" applyNumberFormat="1" applyFont="1" applyFill="1" applyBorder="1" applyAlignment="1" applyProtection="1">
      <alignment horizontal="center" vertical="center" wrapText="1"/>
    </xf>
    <xf numFmtId="4" fontId="26" fillId="0" borderId="18" xfId="0" applyNumberFormat="1" applyFont="1" applyFill="1" applyBorder="1" applyAlignment="1" applyProtection="1">
      <alignment horizontal="center" vertical="center" wrapText="1"/>
    </xf>
    <xf numFmtId="0" fontId="28" fillId="0" borderId="5" xfId="0" applyFont="1" applyFill="1" applyBorder="1" applyAlignment="1">
      <alignment horizontal="left" vertical="center" wrapText="1" shrinkToFit="1"/>
    </xf>
    <xf numFmtId="49" fontId="33" fillId="0" borderId="5" xfId="0" applyNumberFormat="1" applyFont="1" applyFill="1" applyBorder="1" applyAlignment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4" fillId="0" borderId="18" xfId="0" applyFont="1" applyFill="1" applyBorder="1" applyAlignment="1" applyProtection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 shrinkToFit="1"/>
    </xf>
    <xf numFmtId="0" fontId="23" fillId="0" borderId="0" xfId="0" applyFont="1" applyFill="1" applyAlignment="1">
      <alignment horizontal="left" vertical="center" wrapText="1"/>
    </xf>
    <xf numFmtId="4" fontId="51" fillId="0" borderId="7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 applyProtection="1">
      <alignment horizontal="center" vertical="center" wrapText="1"/>
    </xf>
    <xf numFmtId="4" fontId="26" fillId="0" borderId="0" xfId="0" applyNumberFormat="1" applyFont="1" applyBorder="1" applyAlignment="1" applyProtection="1">
      <alignment horizontal="center" vertical="center" wrapText="1"/>
    </xf>
    <xf numFmtId="0" fontId="23" fillId="0" borderId="0" xfId="55" applyFont="1" applyAlignment="1">
      <alignment horizontal="left"/>
    </xf>
    <xf numFmtId="0" fontId="23" fillId="0" borderId="0" xfId="55" applyFont="1"/>
    <xf numFmtId="49" fontId="51" fillId="0" borderId="5" xfId="0" applyNumberFormat="1" applyFont="1" applyFill="1" applyBorder="1" applyAlignment="1">
      <alignment horizontal="center" vertical="center" wrapText="1"/>
    </xf>
    <xf numFmtId="4" fontId="51" fillId="0" borderId="5" xfId="0" applyNumberFormat="1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top" wrapText="1"/>
    </xf>
    <xf numFmtId="4" fontId="56" fillId="0" borderId="5" xfId="0" applyNumberFormat="1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center" vertical="top" wrapText="1"/>
    </xf>
    <xf numFmtId="4" fontId="53" fillId="0" borderId="5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0" fillId="0" borderId="0" xfId="0" applyFill="1"/>
    <xf numFmtId="4" fontId="23" fillId="0" borderId="7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23" fillId="0" borderId="5" xfId="0" applyNumberFormat="1" applyFont="1" applyBorder="1" applyAlignment="1">
      <alignment horizontal="center" vertical="center" wrapText="1"/>
    </xf>
    <xf numFmtId="49" fontId="23" fillId="0" borderId="5" xfId="0" applyNumberFormat="1" applyFont="1" applyFill="1" applyBorder="1" applyAlignment="1">
      <alignment horizontal="center" vertical="center" wrapText="1"/>
    </xf>
    <xf numFmtId="0" fontId="57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200" fontId="34" fillId="0" borderId="5" xfId="48" applyNumberFormat="1" applyFont="1" applyFill="1" applyBorder="1" applyAlignment="1">
      <alignment horizontal="center" vertical="center" wrapText="1"/>
    </xf>
    <xf numFmtId="4" fontId="20" fillId="0" borderId="5" xfId="48" applyNumberFormat="1" applyFont="1" applyFill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top" wrapText="1"/>
    </xf>
    <xf numFmtId="4" fontId="53" fillId="0" borderId="5" xfId="0" applyNumberFormat="1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left" wrapText="1"/>
    </xf>
    <xf numFmtId="4" fontId="56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/>
    <xf numFmtId="0" fontId="51" fillId="0" borderId="20" xfId="0" applyFont="1" applyBorder="1" applyAlignment="1">
      <alignment horizontal="center" vertical="top" wrapText="1"/>
    </xf>
    <xf numFmtId="0" fontId="51" fillId="0" borderId="21" xfId="0" applyFont="1" applyBorder="1" applyAlignment="1">
      <alignment horizontal="center" vertical="top" wrapText="1"/>
    </xf>
    <xf numFmtId="4" fontId="27" fillId="0" borderId="22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18" fillId="0" borderId="5" xfId="56" applyFont="1" applyFill="1" applyBorder="1" applyAlignment="1">
      <alignment horizontal="center" vertical="center" wrapText="1"/>
    </xf>
    <xf numFmtId="0" fontId="18" fillId="0" borderId="5" xfId="56" applyFont="1" applyFill="1" applyBorder="1" applyAlignment="1">
      <alignment horizontal="center" vertical="top" wrapText="1"/>
    </xf>
    <xf numFmtId="0" fontId="51" fillId="24" borderId="5" xfId="0" applyFont="1" applyFill="1" applyBorder="1" applyAlignment="1">
      <alignment horizontal="center" vertical="top" wrapText="1"/>
    </xf>
    <xf numFmtId="4" fontId="51" fillId="24" borderId="5" xfId="0" applyNumberFormat="1" applyFont="1" applyFill="1" applyBorder="1" applyAlignment="1">
      <alignment horizontal="center" vertical="top" wrapText="1"/>
    </xf>
    <xf numFmtId="49" fontId="53" fillId="24" borderId="5" xfId="0" applyNumberFormat="1" applyFont="1" applyFill="1" applyBorder="1" applyAlignment="1">
      <alignment horizontal="center" vertical="top" wrapText="1"/>
    </xf>
    <xf numFmtId="4" fontId="53" fillId="24" borderId="5" xfId="0" applyNumberFormat="1" applyFont="1" applyFill="1" applyBorder="1" applyAlignment="1">
      <alignment horizontal="center" vertical="top" wrapText="1"/>
    </xf>
    <xf numFmtId="0" fontId="1" fillId="24" borderId="5" xfId="0" applyFont="1" applyFill="1" applyBorder="1" applyAlignment="1">
      <alignment horizontal="center" vertical="top" wrapText="1"/>
    </xf>
    <xf numFmtId="4" fontId="53" fillId="24" borderId="7" xfId="0" applyNumberFormat="1" applyFont="1" applyFill="1" applyBorder="1" applyAlignment="1">
      <alignment horizontal="center" vertical="top" wrapText="1"/>
    </xf>
    <xf numFmtId="0" fontId="13" fillId="24" borderId="5" xfId="20" applyFont="1" applyFill="1" applyBorder="1" applyAlignment="1">
      <alignment horizontal="center" vertical="center" wrapText="1"/>
    </xf>
    <xf numFmtId="4" fontId="56" fillId="24" borderId="7" xfId="0" applyNumberFormat="1" applyFont="1" applyFill="1" applyBorder="1" applyAlignment="1">
      <alignment horizontal="center" vertical="top" wrapText="1"/>
    </xf>
    <xf numFmtId="0" fontId="13" fillId="24" borderId="6" xfId="20" applyFont="1" applyFill="1" applyBorder="1" applyAlignment="1">
      <alignment horizontal="center" vertical="center" wrapText="1"/>
    </xf>
    <xf numFmtId="4" fontId="56" fillId="24" borderId="14" xfId="0" applyNumberFormat="1" applyFont="1" applyFill="1" applyBorder="1" applyAlignment="1">
      <alignment horizontal="center" vertical="top" wrapText="1"/>
    </xf>
    <xf numFmtId="49" fontId="51" fillId="24" borderId="5" xfId="0" applyNumberFormat="1" applyFont="1" applyFill="1" applyBorder="1" applyAlignment="1">
      <alignment horizontal="center" vertical="top" wrapText="1"/>
    </xf>
    <xf numFmtId="4" fontId="51" fillId="24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top" wrapText="1"/>
    </xf>
    <xf numFmtId="3" fontId="18" fillId="0" borderId="23" xfId="59" applyNumberFormat="1" applyFont="1" applyFill="1" applyBorder="1" applyAlignment="1">
      <alignment horizontal="right" vertical="top" wrapText="1"/>
    </xf>
    <xf numFmtId="3" fontId="18" fillId="0" borderId="5" xfId="59" applyNumberFormat="1" applyFont="1" applyFill="1" applyBorder="1" applyAlignment="1">
      <alignment horizontal="right" vertical="top" wrapText="1"/>
    </xf>
    <xf numFmtId="3" fontId="18" fillId="0" borderId="5" xfId="0" applyNumberFormat="1" applyFont="1" applyFill="1" applyBorder="1" applyAlignment="1">
      <alignment horizontal="right" vertical="top" wrapText="1"/>
    </xf>
    <xf numFmtId="49" fontId="26" fillId="0" borderId="18" xfId="0" applyNumberFormat="1" applyFont="1" applyFill="1" applyBorder="1" applyAlignment="1" applyProtection="1">
      <alignment horizontal="center" vertical="center" wrapText="1"/>
    </xf>
    <xf numFmtId="4" fontId="53" fillId="24" borderId="5" xfId="0" applyNumberFormat="1" applyFont="1" applyFill="1" applyBorder="1" applyAlignment="1">
      <alignment horizontal="center" vertical="center" wrapText="1"/>
    </xf>
    <xf numFmtId="4" fontId="52" fillId="0" borderId="5" xfId="0" applyNumberFormat="1" applyFont="1" applyFill="1" applyBorder="1" applyAlignment="1">
      <alignment horizontal="center" vertical="center" wrapText="1"/>
    </xf>
    <xf numFmtId="0" fontId="18" fillId="23" borderId="5" xfId="20" applyFont="1" applyFill="1" applyBorder="1" applyAlignment="1">
      <alignment horizontal="center" vertical="center" wrapText="1"/>
    </xf>
    <xf numFmtId="4" fontId="53" fillId="0" borderId="7" xfId="0" applyNumberFormat="1" applyFont="1" applyBorder="1" applyAlignment="1">
      <alignment horizontal="center" vertical="top" wrapText="1"/>
    </xf>
    <xf numFmtId="49" fontId="33" fillId="0" borderId="5" xfId="0" quotePrefix="1" applyNumberFormat="1" applyFont="1" applyFill="1" applyBorder="1" applyAlignment="1">
      <alignment horizontal="center" vertical="center" wrapText="1"/>
    </xf>
    <xf numFmtId="2" fontId="33" fillId="0" borderId="5" xfId="0" quotePrefix="1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" fontId="13" fillId="0" borderId="5" xfId="58" applyNumberFormat="1" applyFont="1" applyFill="1" applyBorder="1" applyAlignment="1">
      <alignment horizontal="center" vertical="center" wrapText="1"/>
    </xf>
    <xf numFmtId="0" fontId="18" fillId="0" borderId="5" xfId="63" applyFont="1" applyFill="1" applyBorder="1" applyAlignment="1">
      <alignment horizontal="left" vertical="center" wrapText="1"/>
    </xf>
    <xf numFmtId="3" fontId="18" fillId="0" borderId="5" xfId="59" applyNumberFormat="1" applyFont="1" applyFill="1" applyBorder="1" applyAlignment="1">
      <alignment vertical="center" wrapText="1"/>
    </xf>
    <xf numFmtId="3" fontId="18" fillId="0" borderId="5" xfId="0" applyNumberFormat="1" applyFont="1" applyFill="1" applyBorder="1" applyAlignment="1">
      <alignment vertical="center"/>
    </xf>
    <xf numFmtId="4" fontId="18" fillId="0" borderId="5" xfId="0" applyNumberFormat="1" applyFont="1" applyFill="1" applyBorder="1" applyAlignment="1">
      <alignment vertical="top" wrapText="1"/>
    </xf>
    <xf numFmtId="3" fontId="18" fillId="0" borderId="5" xfId="59" applyNumberFormat="1" applyFont="1" applyFill="1" applyBorder="1" applyAlignment="1">
      <alignment horizontal="right" vertical="center" wrapText="1"/>
    </xf>
    <xf numFmtId="3" fontId="18" fillId="0" borderId="5" xfId="0" applyNumberFormat="1" applyFont="1" applyFill="1" applyBorder="1" applyAlignment="1">
      <alignment horizontal="right" vertical="center"/>
    </xf>
    <xf numFmtId="200" fontId="18" fillId="0" borderId="5" xfId="59" applyNumberFormat="1" applyFont="1" applyFill="1" applyBorder="1" applyAlignment="1">
      <alignment horizontal="center" vertical="center" wrapText="1"/>
    </xf>
    <xf numFmtId="200" fontId="18" fillId="0" borderId="5" xfId="0" applyNumberFormat="1" applyFont="1" applyFill="1" applyBorder="1" applyAlignment="1">
      <alignment horizontal="center" vertical="center"/>
    </xf>
    <xf numFmtId="4" fontId="18" fillId="0" borderId="5" xfId="0" applyNumberFormat="1" applyFont="1" applyFill="1" applyBorder="1" applyAlignment="1">
      <alignment horizontal="right" vertical="center" wrapText="1"/>
    </xf>
    <xf numFmtId="4" fontId="18" fillId="0" borderId="5" xfId="0" applyNumberFormat="1" applyFont="1" applyFill="1" applyBorder="1" applyAlignment="1">
      <alignment horizontal="right" vertical="top" wrapText="1"/>
    </xf>
    <xf numFmtId="0" fontId="18" fillId="0" borderId="5" xfId="0" applyFont="1" applyFill="1" applyBorder="1" applyAlignment="1">
      <alignment horizontal="left" vertical="top" wrapText="1"/>
    </xf>
    <xf numFmtId="3" fontId="18" fillId="0" borderId="5" xfId="0" applyNumberFormat="1" applyFont="1" applyFill="1" applyBorder="1" applyAlignment="1">
      <alignment horizontal="center" vertical="center" wrapText="1"/>
    </xf>
    <xf numFmtId="3" fontId="18" fillId="0" borderId="5" xfId="59" applyNumberFormat="1" applyFont="1" applyFill="1" applyBorder="1" applyAlignment="1">
      <alignment horizontal="center" vertical="center" wrapText="1"/>
    </xf>
    <xf numFmtId="0" fontId="23" fillId="0" borderId="0" xfId="55" applyFont="1" applyFill="1" applyAlignment="1">
      <alignment horizontal="left" wrapText="1"/>
    </xf>
    <xf numFmtId="0" fontId="20" fillId="0" borderId="0" xfId="55" applyFont="1" applyAlignment="1">
      <alignment horizontal="center"/>
    </xf>
    <xf numFmtId="0" fontId="28" fillId="0" borderId="24" xfId="55" applyFont="1" applyFill="1" applyBorder="1" applyAlignment="1">
      <alignment horizontal="center" vertical="center" wrapText="1"/>
    </xf>
    <xf numFmtId="0" fontId="28" fillId="0" borderId="23" xfId="55" applyFont="1" applyFill="1" applyBorder="1" applyAlignment="1">
      <alignment horizontal="center" vertical="center" wrapText="1"/>
    </xf>
    <xf numFmtId="0" fontId="28" fillId="0" borderId="6" xfId="55" applyFont="1" applyFill="1" applyBorder="1" applyAlignment="1">
      <alignment horizontal="center" vertical="center" wrapText="1"/>
    </xf>
    <xf numFmtId="0" fontId="28" fillId="0" borderId="24" xfId="55" applyFont="1" applyBorder="1" applyAlignment="1">
      <alignment horizontal="center" vertical="center" wrapText="1"/>
    </xf>
    <xf numFmtId="0" fontId="28" fillId="0" borderId="23" xfId="55" applyFont="1" applyBorder="1" applyAlignment="1">
      <alignment horizontal="center" vertical="center" wrapText="1"/>
    </xf>
    <xf numFmtId="0" fontId="28" fillId="0" borderId="6" xfId="55" applyFont="1" applyBorder="1" applyAlignment="1">
      <alignment horizontal="center" vertical="center" wrapText="1"/>
    </xf>
    <xf numFmtId="0" fontId="28" fillId="0" borderId="7" xfId="55" applyFont="1" applyBorder="1" applyAlignment="1">
      <alignment horizontal="center" vertical="center" wrapText="1"/>
    </xf>
    <xf numFmtId="0" fontId="28" fillId="0" borderId="10" xfId="55" applyFont="1" applyBorder="1" applyAlignment="1">
      <alignment horizontal="center" vertical="center" wrapText="1"/>
    </xf>
    <xf numFmtId="49" fontId="20" fillId="0" borderId="8" xfId="55" applyNumberFormat="1" applyFont="1" applyBorder="1" applyAlignment="1">
      <alignment horizontal="center"/>
    </xf>
    <xf numFmtId="0" fontId="28" fillId="0" borderId="24" xfId="55" applyFont="1" applyBorder="1" applyAlignment="1">
      <alignment horizontal="left" vertical="center" wrapText="1"/>
    </xf>
    <xf numFmtId="0" fontId="28" fillId="0" borderId="23" xfId="55" applyFont="1" applyBorder="1" applyAlignment="1">
      <alignment horizontal="left" vertical="center" wrapText="1"/>
    </xf>
    <xf numFmtId="0" fontId="28" fillId="0" borderId="6" xfId="55" applyFont="1" applyBorder="1" applyAlignment="1">
      <alignment horizontal="left" vertical="center" wrapText="1"/>
    </xf>
    <xf numFmtId="0" fontId="37" fillId="0" borderId="11" xfId="55" applyFont="1" applyBorder="1" applyAlignment="1">
      <alignment horizontal="center" vertical="justify"/>
    </xf>
    <xf numFmtId="0" fontId="23" fillId="0" borderId="0" xfId="55" applyFont="1" applyAlignment="1">
      <alignment horizontal="left" wrapText="1"/>
    </xf>
    <xf numFmtId="0" fontId="20" fillId="0" borderId="0" xfId="56" applyFont="1" applyFill="1" applyAlignment="1">
      <alignment horizontal="center" wrapText="1"/>
    </xf>
    <xf numFmtId="0" fontId="18" fillId="0" borderId="5" xfId="56" applyFont="1" applyFill="1" applyBorder="1" applyAlignment="1">
      <alignment horizontal="center" vertical="center" wrapText="1"/>
    </xf>
    <xf numFmtId="0" fontId="18" fillId="0" borderId="7" xfId="56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8" fillId="0" borderId="24" xfId="56" applyFont="1" applyFill="1" applyBorder="1" applyAlignment="1">
      <alignment horizontal="center" vertical="center" wrapText="1"/>
    </xf>
    <xf numFmtId="0" fontId="18" fillId="0" borderId="23" xfId="56" applyFont="1" applyFill="1" applyBorder="1" applyAlignment="1">
      <alignment horizontal="center" vertical="center" wrapText="1"/>
    </xf>
    <xf numFmtId="0" fontId="18" fillId="0" borderId="6" xfId="56" applyFont="1" applyFill="1" applyBorder="1" applyAlignment="1">
      <alignment horizontal="center" vertical="center" wrapText="1"/>
    </xf>
    <xf numFmtId="0" fontId="23" fillId="0" borderId="0" xfId="56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37" fillId="0" borderId="8" xfId="55" applyFont="1" applyBorder="1" applyAlignment="1">
      <alignment vertical="justify"/>
    </xf>
    <xf numFmtId="0" fontId="28" fillId="0" borderId="24" xfId="0" applyNumberFormat="1" applyFont="1" applyFill="1" applyBorder="1" applyAlignment="1" applyProtection="1">
      <alignment horizontal="center" vertical="center" wrapText="1"/>
    </xf>
    <xf numFmtId="0" fontId="28" fillId="0" borderId="23" xfId="0" applyNumberFormat="1" applyFont="1" applyFill="1" applyBorder="1" applyAlignment="1" applyProtection="1">
      <alignment horizontal="center" vertical="center" wrapText="1"/>
    </xf>
    <xf numFmtId="0" fontId="28" fillId="0" borderId="6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49" fontId="20" fillId="0" borderId="8" xfId="55" applyNumberFormat="1" applyFont="1" applyFill="1" applyBorder="1" applyAlignment="1">
      <alignment horizontal="center"/>
    </xf>
    <xf numFmtId="0" fontId="20" fillId="0" borderId="8" xfId="55" applyFont="1" applyFill="1" applyBorder="1" applyAlignment="1">
      <alignment horizontal="center"/>
    </xf>
    <xf numFmtId="0" fontId="31" fillId="0" borderId="24" xfId="0" applyNumberFormat="1" applyFont="1" applyFill="1" applyBorder="1" applyAlignment="1" applyProtection="1">
      <alignment horizontal="center" vertical="center" wrapText="1"/>
    </xf>
    <xf numFmtId="0" fontId="31" fillId="0" borderId="23" xfId="0" applyNumberFormat="1" applyFont="1" applyFill="1" applyBorder="1" applyAlignment="1" applyProtection="1">
      <alignment horizontal="center" vertical="center" wrapText="1"/>
    </xf>
    <xf numFmtId="0" fontId="31" fillId="0" borderId="6" xfId="0" applyNumberFormat="1" applyFont="1" applyFill="1" applyBorder="1" applyAlignment="1" applyProtection="1">
      <alignment horizontal="center" vertical="center" wrapText="1"/>
    </xf>
    <xf numFmtId="0" fontId="37" fillId="0" borderId="0" xfId="55" applyFont="1" applyFill="1" applyBorder="1" applyAlignment="1">
      <alignment horizontal="left" vertical="justify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</xf>
    <xf numFmtId="0" fontId="28" fillId="0" borderId="11" xfId="0" applyNumberFormat="1" applyFont="1" applyFill="1" applyBorder="1" applyAlignment="1" applyProtection="1">
      <alignment horizontal="center" vertical="center" wrapText="1"/>
    </xf>
    <xf numFmtId="0" fontId="13" fillId="23" borderId="7" xfId="20" applyFont="1" applyFill="1" applyBorder="1" applyAlignment="1">
      <alignment horizontal="left" vertical="center" wrapText="1"/>
    </xf>
    <xf numFmtId="0" fontId="57" fillId="0" borderId="11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18" fillId="23" borderId="5" xfId="20" applyFont="1" applyFill="1" applyBorder="1" applyAlignment="1">
      <alignment horizontal="left" vertical="center" wrapText="1"/>
    </xf>
    <xf numFmtId="0" fontId="18" fillId="0" borderId="5" xfId="0" applyFont="1" applyBorder="1" applyAlignment="1">
      <alignment wrapText="1"/>
    </xf>
    <xf numFmtId="0" fontId="1" fillId="24" borderId="7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52" fillId="0" borderId="7" xfId="0" applyFont="1" applyFill="1" applyBorder="1" applyAlignment="1"/>
    <xf numFmtId="0" fontId="52" fillId="0" borderId="11" xfId="0" applyFont="1" applyFill="1" applyBorder="1" applyAlignment="1"/>
    <xf numFmtId="0" fontId="52" fillId="0" borderId="10" xfId="0" applyFont="1" applyFill="1" applyBorder="1" applyAlignment="1"/>
    <xf numFmtId="0" fontId="0" fillId="0" borderId="7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1" fillId="0" borderId="5" xfId="0" applyFont="1" applyBorder="1" applyAlignment="1">
      <alignment horizontal="left" vertical="top" wrapText="1"/>
    </xf>
    <xf numFmtId="0" fontId="53" fillId="24" borderId="5" xfId="0" applyFont="1" applyFill="1" applyBorder="1" applyAlignment="1">
      <alignment horizontal="left" vertical="top" wrapText="1"/>
    </xf>
    <xf numFmtId="0" fontId="51" fillId="0" borderId="5" xfId="0" applyFont="1" applyFill="1" applyBorder="1" applyAlignment="1">
      <alignment horizontal="left" vertical="top" wrapText="1"/>
    </xf>
    <xf numFmtId="0" fontId="53" fillId="24" borderId="7" xfId="0" applyFont="1" applyFill="1" applyBorder="1" applyAlignment="1">
      <alignment horizontal="left" vertical="top" wrapText="1"/>
    </xf>
    <xf numFmtId="0" fontId="53" fillId="24" borderId="11" xfId="0" applyFont="1" applyFill="1" applyBorder="1" applyAlignment="1">
      <alignment horizontal="left" vertical="top" wrapText="1"/>
    </xf>
    <xf numFmtId="0" fontId="53" fillId="24" borderId="10" xfId="0" applyFont="1" applyFill="1" applyBorder="1" applyAlignment="1">
      <alignment horizontal="left" vertical="top" wrapText="1"/>
    </xf>
    <xf numFmtId="0" fontId="1" fillId="24" borderId="7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52" fillId="0" borderId="7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8" fillId="24" borderId="7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5" xfId="0" applyFont="1" applyBorder="1" applyAlignment="1">
      <alignment horizontal="center" vertical="top" wrapText="1"/>
    </xf>
    <xf numFmtId="49" fontId="53" fillId="24" borderId="24" xfId="0" applyNumberFormat="1" applyFont="1" applyFill="1" applyBorder="1" applyAlignment="1">
      <alignment horizontal="center" vertical="top" wrapText="1"/>
    </xf>
    <xf numFmtId="49" fontId="53" fillId="24" borderId="6" xfId="0" applyNumberFormat="1" applyFont="1" applyFill="1" applyBorder="1" applyAlignment="1">
      <alignment horizontal="center" vertical="top" wrapText="1"/>
    </xf>
    <xf numFmtId="0" fontId="53" fillId="24" borderId="12" xfId="0" applyFont="1" applyFill="1" applyBorder="1" applyAlignment="1">
      <alignment horizontal="left" vertical="top" wrapText="1"/>
    </xf>
    <xf numFmtId="0" fontId="53" fillId="24" borderId="15" xfId="0" applyFont="1" applyFill="1" applyBorder="1" applyAlignment="1">
      <alignment horizontal="left" vertical="top" wrapText="1"/>
    </xf>
    <xf numFmtId="0" fontId="53" fillId="24" borderId="25" xfId="0" applyFont="1" applyFill="1" applyBorder="1" applyAlignment="1">
      <alignment horizontal="left" vertical="top" wrapText="1"/>
    </xf>
    <xf numFmtId="0" fontId="0" fillId="24" borderId="14" xfId="0" applyFill="1" applyBorder="1" applyAlignment="1">
      <alignment horizontal="left" vertical="top" wrapText="1"/>
    </xf>
    <xf numFmtId="0" fontId="0" fillId="24" borderId="8" xfId="0" applyFill="1" applyBorder="1" applyAlignment="1">
      <alignment horizontal="left" vertical="top" wrapText="1"/>
    </xf>
    <xf numFmtId="0" fontId="0" fillId="24" borderId="26" xfId="0" applyFill="1" applyBorder="1" applyAlignment="1">
      <alignment horizontal="left" vertical="top" wrapText="1"/>
    </xf>
    <xf numFmtId="4" fontId="53" fillId="24" borderId="24" xfId="0" applyNumberFormat="1" applyFont="1" applyFill="1" applyBorder="1" applyAlignment="1">
      <alignment horizontal="center" vertical="top" wrapText="1"/>
    </xf>
    <xf numFmtId="4" fontId="53" fillId="24" borderId="6" xfId="0" applyNumberFormat="1" applyFont="1" applyFill="1" applyBorder="1" applyAlignment="1">
      <alignment horizontal="center" vertical="top" wrapText="1"/>
    </xf>
    <xf numFmtId="0" fontId="5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51" fillId="24" borderId="5" xfId="0" applyFont="1" applyFill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top" wrapText="1"/>
    </xf>
    <xf numFmtId="0" fontId="51" fillId="0" borderId="33" xfId="0" applyFont="1" applyBorder="1" applyAlignment="1">
      <alignment horizontal="center" vertical="top" wrapText="1"/>
    </xf>
    <xf numFmtId="0" fontId="13" fillId="24" borderId="6" xfId="20" applyFont="1" applyFill="1" applyBorder="1" applyAlignment="1">
      <alignment horizontal="left" vertical="center" wrapText="1"/>
    </xf>
    <xf numFmtId="0" fontId="13" fillId="24" borderId="6" xfId="0" applyFont="1" applyFill="1" applyBorder="1" applyAlignment="1">
      <alignment wrapText="1"/>
    </xf>
    <xf numFmtId="0" fontId="13" fillId="24" borderId="5" xfId="20" applyFont="1" applyFill="1" applyBorder="1" applyAlignment="1">
      <alignment horizontal="left" vertical="center" wrapText="1"/>
    </xf>
    <xf numFmtId="0" fontId="13" fillId="24" borderId="5" xfId="0" applyFont="1" applyFill="1" applyBorder="1" applyAlignment="1">
      <alignment wrapText="1"/>
    </xf>
    <xf numFmtId="0" fontId="51" fillId="0" borderId="7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0" fontId="51" fillId="0" borderId="0" xfId="0" applyFont="1" applyAlignment="1">
      <alignment horizontal="left"/>
    </xf>
    <xf numFmtId="0" fontId="53" fillId="0" borderId="5" xfId="0" applyFont="1" applyBorder="1" applyAlignment="1">
      <alignment horizontal="center" vertical="top" wrapText="1"/>
    </xf>
    <xf numFmtId="0" fontId="53" fillId="0" borderId="5" xfId="0" applyFont="1" applyBorder="1" applyAlignment="1">
      <alignment horizontal="left" vertical="top" wrapText="1"/>
    </xf>
    <xf numFmtId="0" fontId="52" fillId="0" borderId="0" xfId="0" applyFont="1" applyFill="1" applyAlignment="1">
      <alignment horizontal="left" wrapText="1"/>
    </xf>
    <xf numFmtId="0" fontId="50" fillId="0" borderId="0" xfId="0" applyFont="1" applyAlignment="1">
      <alignment horizontal="center"/>
    </xf>
    <xf numFmtId="0" fontId="18" fillId="0" borderId="0" xfId="55" applyFont="1" applyFill="1" applyAlignment="1">
      <alignment horizontal="left" wrapText="1"/>
    </xf>
    <xf numFmtId="0" fontId="51" fillId="0" borderId="27" xfId="0" applyFont="1" applyBorder="1" applyAlignment="1">
      <alignment horizontal="center" vertical="top" wrapText="1"/>
    </xf>
    <xf numFmtId="0" fontId="51" fillId="0" borderId="28" xfId="0" applyFont="1" applyBorder="1" applyAlignment="1">
      <alignment horizontal="center" vertical="top" wrapText="1"/>
    </xf>
    <xf numFmtId="0" fontId="51" fillId="0" borderId="29" xfId="0" applyFont="1" applyBorder="1" applyAlignment="1">
      <alignment horizontal="center" vertical="top" wrapText="1"/>
    </xf>
    <xf numFmtId="0" fontId="51" fillId="0" borderId="30" xfId="0" applyFont="1" applyBorder="1" applyAlignment="1">
      <alignment horizontal="center" vertical="top" wrapText="1"/>
    </xf>
    <xf numFmtId="0" fontId="51" fillId="0" borderId="3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center" wrapText="1"/>
    </xf>
    <xf numFmtId="0" fontId="56" fillId="0" borderId="5" xfId="0" applyFont="1" applyFill="1" applyBorder="1" applyAlignment="1">
      <alignment horizontal="left" wrapText="1"/>
    </xf>
    <xf numFmtId="0" fontId="51" fillId="0" borderId="16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center" wrapText="1"/>
    </xf>
    <xf numFmtId="49" fontId="53" fillId="24" borderId="24" xfId="0" applyNumberFormat="1" applyFont="1" applyFill="1" applyBorder="1" applyAlignment="1">
      <alignment horizontal="center" vertical="center" wrapText="1"/>
    </xf>
    <xf numFmtId="49" fontId="53" fillId="24" borderId="6" xfId="0" applyNumberFormat="1" applyFont="1" applyFill="1" applyBorder="1" applyAlignment="1">
      <alignment horizontal="center" vertical="center" wrapText="1"/>
    </xf>
    <xf numFmtId="0" fontId="53" fillId="24" borderId="12" xfId="0" applyFont="1" applyFill="1" applyBorder="1" applyAlignment="1">
      <alignment horizontal="center" vertical="center" wrapText="1"/>
    </xf>
    <xf numFmtId="0" fontId="53" fillId="24" borderId="15" xfId="0" applyFont="1" applyFill="1" applyBorder="1" applyAlignment="1">
      <alignment horizontal="center" vertical="center" wrapText="1"/>
    </xf>
    <xf numFmtId="0" fontId="53" fillId="24" borderId="25" xfId="0" applyFont="1" applyFill="1" applyBorder="1" applyAlignment="1">
      <alignment horizontal="center" vertical="center" wrapText="1"/>
    </xf>
    <xf numFmtId="0" fontId="53" fillId="24" borderId="14" xfId="0" applyFont="1" applyFill="1" applyBorder="1" applyAlignment="1">
      <alignment horizontal="center" vertical="center" wrapText="1"/>
    </xf>
    <xf numFmtId="0" fontId="53" fillId="24" borderId="8" xfId="0" applyFont="1" applyFill="1" applyBorder="1" applyAlignment="1">
      <alignment horizontal="center" vertical="center" wrapText="1"/>
    </xf>
    <xf numFmtId="0" fontId="53" fillId="24" borderId="26" xfId="0" applyFont="1" applyFill="1" applyBorder="1" applyAlignment="1">
      <alignment horizontal="center" vertical="center" wrapText="1"/>
    </xf>
    <xf numFmtId="4" fontId="53" fillId="24" borderId="24" xfId="0" applyNumberFormat="1" applyFont="1" applyFill="1" applyBorder="1" applyAlignment="1">
      <alignment horizontal="center" vertical="center" wrapText="1"/>
    </xf>
    <xf numFmtId="4" fontId="53" fillId="24" borderId="6" xfId="0" applyNumberFormat="1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4" fontId="52" fillId="24" borderId="12" xfId="0" applyNumberFormat="1" applyFont="1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4" fontId="1" fillId="24" borderId="24" xfId="0" applyNumberFormat="1" applyFont="1" applyFill="1" applyBorder="1" applyAlignment="1">
      <alignment horizontal="center" vertical="center" wrapText="1"/>
    </xf>
    <xf numFmtId="0" fontId="0" fillId="24" borderId="6" xfId="0" applyFill="1" applyBorder="1" applyAlignment="1">
      <alignment horizontal="center" vertical="center" wrapText="1"/>
    </xf>
    <xf numFmtId="0" fontId="18" fillId="2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top" wrapText="1"/>
    </xf>
    <xf numFmtId="49" fontId="18" fillId="0" borderId="6" xfId="0" applyNumberFormat="1" applyFont="1" applyFill="1" applyBorder="1" applyAlignment="1">
      <alignment horizontal="center" vertical="top" wrapText="1"/>
    </xf>
    <xf numFmtId="0" fontId="18" fillId="0" borderId="24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23" fillId="0" borderId="24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</cellXfs>
  <cellStyles count="6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1" xfId="51"/>
    <cellStyle name="Обычный 12" xfId="52"/>
    <cellStyle name="Обычный 2" xfId="53"/>
    <cellStyle name="Обычный 3" xfId="54"/>
    <cellStyle name="Обычный_14_dod 1 - 31.12.15" xfId="55"/>
    <cellStyle name="Обычный_dodатки_2016березень" xfId="56"/>
    <cellStyle name="Обычный_дод.3" xfId="57"/>
    <cellStyle name="Обычный_Сеся15.08.08" xfId="58"/>
    <cellStyle name="Обычный_Сеся15.08.08 2" xfId="59"/>
    <cellStyle name="Плохой" xfId="60"/>
    <cellStyle name="Пояснение" xfId="61"/>
    <cellStyle name="Примечание" xfId="62"/>
    <cellStyle name="Стиль 1" xfId="63"/>
    <cellStyle name="Финансовый 2" xfId="64"/>
    <cellStyle name="Хороший" xfId="65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H98"/>
  <sheetViews>
    <sheetView view="pageBreakPreview" topLeftCell="A91" zoomScale="75" zoomScaleNormal="100" zoomScaleSheetLayoutView="83" workbookViewId="0">
      <selection activeCell="B15" sqref="B15"/>
    </sheetView>
  </sheetViews>
  <sheetFormatPr defaultColWidth="8.83203125" defaultRowHeight="20.25"/>
  <cols>
    <col min="1" max="1" width="19.33203125" style="96" customWidth="1"/>
    <col min="2" max="2" width="57.5" style="35" customWidth="1"/>
    <col min="3" max="3" width="32.1640625" style="8" customWidth="1"/>
    <col min="4" max="4" width="30.33203125" style="8" customWidth="1"/>
    <col min="5" max="5" width="30.5" style="8" customWidth="1"/>
    <col min="6" max="6" width="28.33203125" style="8" customWidth="1"/>
    <col min="7" max="7" width="12.1640625" style="8" customWidth="1"/>
    <col min="8" max="8" width="35.6640625" style="8" customWidth="1"/>
    <col min="9" max="16384" width="8.83203125" style="8"/>
  </cols>
  <sheetData>
    <row r="1" spans="1:7">
      <c r="D1" s="7" t="s">
        <v>25</v>
      </c>
      <c r="E1" s="9"/>
      <c r="F1" s="9"/>
    </row>
    <row r="2" spans="1:7" ht="41.25" customHeight="1">
      <c r="B2" s="75"/>
      <c r="D2" s="316" t="s">
        <v>614</v>
      </c>
      <c r="E2" s="316"/>
      <c r="F2" s="316"/>
    </row>
    <row r="3" spans="1:7" ht="38.450000000000003" customHeight="1">
      <c r="D3" s="331" t="s">
        <v>348</v>
      </c>
      <c r="E3" s="331"/>
      <c r="F3" s="331"/>
    </row>
    <row r="4" spans="1:7">
      <c r="A4" s="317" t="s">
        <v>350</v>
      </c>
      <c r="B4" s="317"/>
      <c r="C4" s="317"/>
      <c r="D4" s="317"/>
      <c r="E4" s="317"/>
      <c r="F4" s="317"/>
    </row>
    <row r="5" spans="1:7">
      <c r="A5" s="37"/>
      <c r="B5" s="37"/>
      <c r="C5" s="37"/>
      <c r="D5" s="37"/>
      <c r="E5" s="37"/>
      <c r="F5" s="37"/>
    </row>
    <row r="6" spans="1:7">
      <c r="A6" s="326" t="s">
        <v>134</v>
      </c>
      <c r="B6" s="326"/>
      <c r="C6" s="37"/>
      <c r="D6" s="37"/>
      <c r="E6" s="37"/>
      <c r="F6" s="37"/>
    </row>
    <row r="7" spans="1:7" ht="33" customHeight="1">
      <c r="A7" s="330" t="s">
        <v>206</v>
      </c>
      <c r="B7" s="330"/>
      <c r="C7" s="10"/>
      <c r="F7" s="11" t="s">
        <v>26</v>
      </c>
    </row>
    <row r="8" spans="1:7">
      <c r="A8" s="321" t="s">
        <v>217</v>
      </c>
      <c r="B8" s="327" t="s">
        <v>199</v>
      </c>
      <c r="C8" s="318" t="s">
        <v>210</v>
      </c>
      <c r="D8" s="321" t="s">
        <v>220</v>
      </c>
      <c r="E8" s="324" t="s">
        <v>221</v>
      </c>
      <c r="F8" s="325"/>
    </row>
    <row r="9" spans="1:7">
      <c r="A9" s="322"/>
      <c r="B9" s="328"/>
      <c r="C9" s="319"/>
      <c r="D9" s="322"/>
      <c r="E9" s="321" t="s">
        <v>210</v>
      </c>
      <c r="F9" s="321" t="s">
        <v>212</v>
      </c>
    </row>
    <row r="10" spans="1:7">
      <c r="A10" s="323"/>
      <c r="B10" s="329"/>
      <c r="C10" s="320"/>
      <c r="D10" s="323"/>
      <c r="E10" s="323"/>
      <c r="F10" s="323"/>
    </row>
    <row r="11" spans="1:7">
      <c r="A11" s="12">
        <v>1</v>
      </c>
      <c r="B11" s="12">
        <v>2</v>
      </c>
      <c r="C11" s="13">
        <v>3</v>
      </c>
      <c r="D11" s="12">
        <v>4</v>
      </c>
      <c r="E11" s="12">
        <v>5</v>
      </c>
      <c r="F11" s="12">
        <v>6</v>
      </c>
    </row>
    <row r="12" spans="1:7" ht="30" customHeight="1">
      <c r="A12" s="203" t="s">
        <v>376</v>
      </c>
      <c r="B12" s="203" t="s">
        <v>27</v>
      </c>
      <c r="C12" s="204">
        <v>126852700</v>
      </c>
      <c r="D12" s="204">
        <v>126797700</v>
      </c>
      <c r="E12" s="204">
        <v>55000</v>
      </c>
      <c r="F12" s="204">
        <v>0</v>
      </c>
      <c r="G12" s="10"/>
    </row>
    <row r="13" spans="1:7" ht="48.6" customHeight="1">
      <c r="A13" s="203" t="s">
        <v>377</v>
      </c>
      <c r="B13" s="203" t="s">
        <v>28</v>
      </c>
      <c r="C13" s="204">
        <v>61861700</v>
      </c>
      <c r="D13" s="204">
        <v>61861700</v>
      </c>
      <c r="E13" s="204">
        <v>0</v>
      </c>
      <c r="F13" s="204">
        <v>0</v>
      </c>
      <c r="G13" s="10"/>
    </row>
    <row r="14" spans="1:7" ht="32.450000000000003" customHeight="1">
      <c r="A14" s="203" t="s">
        <v>378</v>
      </c>
      <c r="B14" s="203" t="s">
        <v>29</v>
      </c>
      <c r="C14" s="204">
        <v>61860700</v>
      </c>
      <c r="D14" s="204">
        <v>61860700</v>
      </c>
      <c r="E14" s="204">
        <v>0</v>
      </c>
      <c r="F14" s="204">
        <v>0</v>
      </c>
      <c r="G14" s="10"/>
    </row>
    <row r="15" spans="1:7" ht="65.45" customHeight="1">
      <c r="A15" s="205" t="s">
        <v>379</v>
      </c>
      <c r="B15" s="205" t="s">
        <v>30</v>
      </c>
      <c r="C15" s="206">
        <v>56149700</v>
      </c>
      <c r="D15" s="206">
        <v>56149700</v>
      </c>
      <c r="E15" s="206">
        <v>0</v>
      </c>
      <c r="F15" s="206">
        <v>0</v>
      </c>
      <c r="G15" s="10"/>
    </row>
    <row r="16" spans="1:7" ht="105" customHeight="1">
      <c r="A16" s="205" t="s">
        <v>380</v>
      </c>
      <c r="B16" s="205" t="s">
        <v>31</v>
      </c>
      <c r="C16" s="206">
        <v>3100000</v>
      </c>
      <c r="D16" s="206">
        <v>3100000</v>
      </c>
      <c r="E16" s="206">
        <v>0</v>
      </c>
      <c r="F16" s="206">
        <v>0</v>
      </c>
      <c r="G16" s="10"/>
    </row>
    <row r="17" spans="1:7" ht="74.099999999999994" customHeight="1">
      <c r="A17" s="205" t="s">
        <v>381</v>
      </c>
      <c r="B17" s="205" t="s">
        <v>32</v>
      </c>
      <c r="C17" s="206">
        <v>2190000</v>
      </c>
      <c r="D17" s="206">
        <v>2190000</v>
      </c>
      <c r="E17" s="206">
        <v>0</v>
      </c>
      <c r="F17" s="206">
        <v>0</v>
      </c>
      <c r="G17" s="10"/>
    </row>
    <row r="18" spans="1:7" ht="62.1" customHeight="1">
      <c r="A18" s="205" t="s">
        <v>382</v>
      </c>
      <c r="B18" s="205" t="s">
        <v>33</v>
      </c>
      <c r="C18" s="206">
        <v>421000</v>
      </c>
      <c r="D18" s="206">
        <v>421000</v>
      </c>
      <c r="E18" s="206">
        <v>0</v>
      </c>
      <c r="F18" s="206">
        <v>0</v>
      </c>
      <c r="G18" s="10"/>
    </row>
    <row r="19" spans="1:7" ht="32.450000000000003" customHeight="1">
      <c r="A19" s="203" t="s">
        <v>383</v>
      </c>
      <c r="B19" s="203" t="s">
        <v>34</v>
      </c>
      <c r="C19" s="204">
        <v>1000</v>
      </c>
      <c r="D19" s="204">
        <v>1000</v>
      </c>
      <c r="E19" s="204">
        <v>0</v>
      </c>
      <c r="F19" s="204">
        <v>0</v>
      </c>
      <c r="G19" s="10"/>
    </row>
    <row r="20" spans="1:7" ht="46.5" customHeight="1">
      <c r="A20" s="205" t="s">
        <v>384</v>
      </c>
      <c r="B20" s="205" t="s">
        <v>35</v>
      </c>
      <c r="C20" s="206">
        <v>1000</v>
      </c>
      <c r="D20" s="206">
        <v>1000</v>
      </c>
      <c r="E20" s="206">
        <v>0</v>
      </c>
      <c r="F20" s="206">
        <v>0</v>
      </c>
      <c r="G20" s="10"/>
    </row>
    <row r="21" spans="1:7" ht="58.5" customHeight="1">
      <c r="A21" s="203" t="s">
        <v>385</v>
      </c>
      <c r="B21" s="203" t="s">
        <v>36</v>
      </c>
      <c r="C21" s="204">
        <v>27390500</v>
      </c>
      <c r="D21" s="204">
        <v>27390500</v>
      </c>
      <c r="E21" s="204">
        <v>0</v>
      </c>
      <c r="F21" s="204">
        <v>0</v>
      </c>
      <c r="G21" s="10"/>
    </row>
    <row r="22" spans="1:7" ht="53.45" customHeight="1">
      <c r="A22" s="203" t="s">
        <v>386</v>
      </c>
      <c r="B22" s="203" t="s">
        <v>37</v>
      </c>
      <c r="C22" s="204">
        <v>27385000</v>
      </c>
      <c r="D22" s="204">
        <v>27385000</v>
      </c>
      <c r="E22" s="204">
        <v>0</v>
      </c>
      <c r="F22" s="204">
        <v>0</v>
      </c>
      <c r="G22" s="10"/>
    </row>
    <row r="23" spans="1:7" ht="83.1" customHeight="1">
      <c r="A23" s="205" t="s">
        <v>387</v>
      </c>
      <c r="B23" s="205" t="s">
        <v>388</v>
      </c>
      <c r="C23" s="206">
        <v>8585000</v>
      </c>
      <c r="D23" s="206">
        <v>8585000</v>
      </c>
      <c r="E23" s="206">
        <v>0</v>
      </c>
      <c r="F23" s="206">
        <v>0</v>
      </c>
      <c r="G23" s="10"/>
    </row>
    <row r="24" spans="1:7" ht="105.95" customHeight="1">
      <c r="A24" s="205" t="s">
        <v>389</v>
      </c>
      <c r="B24" s="205" t="s">
        <v>38</v>
      </c>
      <c r="C24" s="206">
        <v>18800000</v>
      </c>
      <c r="D24" s="206">
        <v>18800000</v>
      </c>
      <c r="E24" s="206">
        <v>0</v>
      </c>
      <c r="F24" s="206">
        <v>0</v>
      </c>
      <c r="G24" s="10"/>
    </row>
    <row r="25" spans="1:7" s="106" customFormat="1" ht="47.1" customHeight="1">
      <c r="A25" s="203" t="s">
        <v>390</v>
      </c>
      <c r="B25" s="203" t="s">
        <v>344</v>
      </c>
      <c r="C25" s="204">
        <v>5500</v>
      </c>
      <c r="D25" s="204">
        <v>5500</v>
      </c>
      <c r="E25" s="204">
        <v>0</v>
      </c>
      <c r="F25" s="204">
        <v>0</v>
      </c>
      <c r="G25" s="154"/>
    </row>
    <row r="26" spans="1:7" ht="66.95" customHeight="1">
      <c r="A26" s="205" t="s">
        <v>391</v>
      </c>
      <c r="B26" s="205" t="s">
        <v>392</v>
      </c>
      <c r="C26" s="206">
        <v>5500</v>
      </c>
      <c r="D26" s="206">
        <v>5500</v>
      </c>
      <c r="E26" s="206">
        <v>0</v>
      </c>
      <c r="F26" s="206">
        <v>0</v>
      </c>
      <c r="G26" s="10"/>
    </row>
    <row r="27" spans="1:7" ht="31.5" customHeight="1">
      <c r="A27" s="203" t="s">
        <v>393</v>
      </c>
      <c r="B27" s="203" t="s">
        <v>39</v>
      </c>
      <c r="C27" s="204">
        <v>4930000</v>
      </c>
      <c r="D27" s="204">
        <v>4930000</v>
      </c>
      <c r="E27" s="204">
        <v>0</v>
      </c>
      <c r="F27" s="204">
        <v>0</v>
      </c>
      <c r="G27" s="10"/>
    </row>
    <row r="28" spans="1:7" ht="53.45" customHeight="1">
      <c r="A28" s="203" t="s">
        <v>394</v>
      </c>
      <c r="B28" s="203" t="s">
        <v>292</v>
      </c>
      <c r="C28" s="204">
        <v>830000</v>
      </c>
      <c r="D28" s="204">
        <v>830000</v>
      </c>
      <c r="E28" s="204">
        <v>0</v>
      </c>
      <c r="F28" s="204">
        <v>0</v>
      </c>
      <c r="G28" s="10"/>
    </row>
    <row r="29" spans="1:7" ht="29.1" customHeight="1">
      <c r="A29" s="205" t="s">
        <v>395</v>
      </c>
      <c r="B29" s="205" t="s">
        <v>293</v>
      </c>
      <c r="C29" s="206">
        <v>830000</v>
      </c>
      <c r="D29" s="206">
        <v>830000</v>
      </c>
      <c r="E29" s="206">
        <v>0</v>
      </c>
      <c r="F29" s="206">
        <v>0</v>
      </c>
      <c r="G29" s="10"/>
    </row>
    <row r="30" spans="1:7" ht="74.45" customHeight="1">
      <c r="A30" s="203" t="s">
        <v>396</v>
      </c>
      <c r="B30" s="203" t="s">
        <v>397</v>
      </c>
      <c r="C30" s="204">
        <v>2900000</v>
      </c>
      <c r="D30" s="204">
        <v>2900000</v>
      </c>
      <c r="E30" s="204">
        <v>0</v>
      </c>
      <c r="F30" s="204">
        <v>0</v>
      </c>
      <c r="G30" s="10"/>
    </row>
    <row r="31" spans="1:7" ht="27.95" customHeight="1">
      <c r="A31" s="205" t="s">
        <v>398</v>
      </c>
      <c r="B31" s="205" t="s">
        <v>293</v>
      </c>
      <c r="C31" s="206">
        <v>2900000</v>
      </c>
      <c r="D31" s="206">
        <v>2900000</v>
      </c>
      <c r="E31" s="206">
        <v>0</v>
      </c>
      <c r="F31" s="206">
        <v>0</v>
      </c>
      <c r="G31" s="10"/>
    </row>
    <row r="32" spans="1:7" ht="71.099999999999994" customHeight="1">
      <c r="A32" s="203" t="s">
        <v>399</v>
      </c>
      <c r="B32" s="203" t="s">
        <v>400</v>
      </c>
      <c r="C32" s="204">
        <v>1200000</v>
      </c>
      <c r="D32" s="204">
        <v>1200000</v>
      </c>
      <c r="E32" s="204">
        <v>0</v>
      </c>
      <c r="F32" s="204">
        <v>0</v>
      </c>
      <c r="G32" s="10"/>
    </row>
    <row r="33" spans="1:7" ht="68.45" customHeight="1">
      <c r="A33" s="203" t="s">
        <v>401</v>
      </c>
      <c r="B33" s="203" t="s">
        <v>345</v>
      </c>
      <c r="C33" s="204">
        <v>32615500</v>
      </c>
      <c r="D33" s="204">
        <v>32615500</v>
      </c>
      <c r="E33" s="204">
        <v>0</v>
      </c>
      <c r="F33" s="204">
        <v>0</v>
      </c>
      <c r="G33" s="10"/>
    </row>
    <row r="34" spans="1:7" ht="51.6" customHeight="1">
      <c r="A34" s="203" t="s">
        <v>402</v>
      </c>
      <c r="B34" s="203" t="s">
        <v>40</v>
      </c>
      <c r="C34" s="204">
        <v>12912600</v>
      </c>
      <c r="D34" s="204">
        <v>12912600</v>
      </c>
      <c r="E34" s="204">
        <v>0</v>
      </c>
      <c r="F34" s="204">
        <v>0</v>
      </c>
      <c r="G34" s="10"/>
    </row>
    <row r="35" spans="1:7" ht="83.1" customHeight="1">
      <c r="A35" s="205" t="s">
        <v>403</v>
      </c>
      <c r="B35" s="205" t="s">
        <v>69</v>
      </c>
      <c r="C35" s="206">
        <v>22600</v>
      </c>
      <c r="D35" s="206">
        <v>22600</v>
      </c>
      <c r="E35" s="206">
        <v>0</v>
      </c>
      <c r="F35" s="206">
        <v>0</v>
      </c>
      <c r="G35" s="10"/>
    </row>
    <row r="36" spans="1:7" ht="84.95" customHeight="1">
      <c r="A36" s="205" t="s">
        <v>404</v>
      </c>
      <c r="B36" s="205" t="s">
        <v>70</v>
      </c>
      <c r="C36" s="206">
        <v>160000</v>
      </c>
      <c r="D36" s="206">
        <v>160000</v>
      </c>
      <c r="E36" s="206">
        <v>0</v>
      </c>
      <c r="F36" s="206">
        <v>0</v>
      </c>
      <c r="G36" s="10"/>
    </row>
    <row r="37" spans="1:7" ht="86.1" customHeight="1">
      <c r="A37" s="205" t="s">
        <v>405</v>
      </c>
      <c r="B37" s="205" t="s">
        <v>201</v>
      </c>
      <c r="C37" s="206">
        <v>300000</v>
      </c>
      <c r="D37" s="206">
        <v>300000</v>
      </c>
      <c r="E37" s="206">
        <v>0</v>
      </c>
      <c r="F37" s="206">
        <v>0</v>
      </c>
      <c r="G37" s="10"/>
    </row>
    <row r="38" spans="1:7" ht="83.45" customHeight="1">
      <c r="A38" s="205" t="s">
        <v>406</v>
      </c>
      <c r="B38" s="205" t="s">
        <v>407</v>
      </c>
      <c r="C38" s="206">
        <v>800000</v>
      </c>
      <c r="D38" s="206">
        <v>800000</v>
      </c>
      <c r="E38" s="206">
        <v>0</v>
      </c>
      <c r="F38" s="206">
        <v>0</v>
      </c>
      <c r="G38" s="10"/>
    </row>
    <row r="39" spans="1:7" ht="31.5" customHeight="1">
      <c r="A39" s="205" t="s">
        <v>408</v>
      </c>
      <c r="B39" s="205" t="s">
        <v>409</v>
      </c>
      <c r="C39" s="206">
        <v>5500000</v>
      </c>
      <c r="D39" s="206">
        <v>5500000</v>
      </c>
      <c r="E39" s="206">
        <v>0</v>
      </c>
      <c r="F39" s="206">
        <v>0</v>
      </c>
      <c r="G39" s="10"/>
    </row>
    <row r="40" spans="1:7" ht="33.950000000000003" customHeight="1">
      <c r="A40" s="205" t="s">
        <v>410</v>
      </c>
      <c r="B40" s="205" t="s">
        <v>411</v>
      </c>
      <c r="C40" s="206">
        <v>5200000</v>
      </c>
      <c r="D40" s="206">
        <v>5200000</v>
      </c>
      <c r="E40" s="206">
        <v>0</v>
      </c>
      <c r="F40" s="206">
        <v>0</v>
      </c>
      <c r="G40" s="10"/>
    </row>
    <row r="41" spans="1:7" ht="35.450000000000003" customHeight="1">
      <c r="A41" s="205" t="s">
        <v>412</v>
      </c>
      <c r="B41" s="205" t="s">
        <v>413</v>
      </c>
      <c r="C41" s="206">
        <v>5000</v>
      </c>
      <c r="D41" s="206">
        <v>5000</v>
      </c>
      <c r="E41" s="206">
        <v>0</v>
      </c>
      <c r="F41" s="206">
        <v>0</v>
      </c>
      <c r="G41" s="10"/>
    </row>
    <row r="42" spans="1:7" ht="35.450000000000003" customHeight="1">
      <c r="A42" s="205" t="s">
        <v>414</v>
      </c>
      <c r="B42" s="205" t="s">
        <v>415</v>
      </c>
      <c r="C42" s="206">
        <v>925000</v>
      </c>
      <c r="D42" s="206">
        <v>925000</v>
      </c>
      <c r="E42" s="206">
        <v>0</v>
      </c>
      <c r="F42" s="206">
        <v>0</v>
      </c>
      <c r="G42" s="10"/>
    </row>
    <row r="43" spans="1:7" ht="35.450000000000003" customHeight="1">
      <c r="A43" s="203" t="s">
        <v>416</v>
      </c>
      <c r="B43" s="203" t="s">
        <v>71</v>
      </c>
      <c r="C43" s="204">
        <v>2900</v>
      </c>
      <c r="D43" s="204">
        <v>2900</v>
      </c>
      <c r="E43" s="204">
        <v>0</v>
      </c>
      <c r="F43" s="204">
        <v>0</v>
      </c>
      <c r="G43" s="10"/>
    </row>
    <row r="44" spans="1:7" ht="43.5" customHeight="1">
      <c r="A44" s="205" t="s">
        <v>417</v>
      </c>
      <c r="B44" s="205" t="s">
        <v>72</v>
      </c>
      <c r="C44" s="206">
        <v>800</v>
      </c>
      <c r="D44" s="206">
        <v>800</v>
      </c>
      <c r="E44" s="206">
        <v>0</v>
      </c>
      <c r="F44" s="206">
        <v>0</v>
      </c>
      <c r="G44" s="10"/>
    </row>
    <row r="45" spans="1:7" ht="45.6" customHeight="1">
      <c r="A45" s="205" t="s">
        <v>418</v>
      </c>
      <c r="B45" s="205" t="s">
        <v>73</v>
      </c>
      <c r="C45" s="206">
        <v>2100</v>
      </c>
      <c r="D45" s="206">
        <v>2100</v>
      </c>
      <c r="E45" s="206">
        <v>0</v>
      </c>
      <c r="F45" s="206">
        <v>0</v>
      </c>
      <c r="G45" s="10"/>
    </row>
    <row r="46" spans="1:7" ht="39.6" customHeight="1">
      <c r="A46" s="203" t="s">
        <v>419</v>
      </c>
      <c r="B46" s="203" t="s">
        <v>41</v>
      </c>
      <c r="C46" s="204">
        <v>19700000</v>
      </c>
      <c r="D46" s="204">
        <v>19700000</v>
      </c>
      <c r="E46" s="204">
        <v>0</v>
      </c>
      <c r="F46" s="204">
        <v>0</v>
      </c>
      <c r="G46" s="10"/>
    </row>
    <row r="47" spans="1:7" ht="30" customHeight="1">
      <c r="A47" s="205" t="s">
        <v>420</v>
      </c>
      <c r="B47" s="205" t="s">
        <v>42</v>
      </c>
      <c r="C47" s="206">
        <v>3000000</v>
      </c>
      <c r="D47" s="206">
        <v>3000000</v>
      </c>
      <c r="E47" s="206">
        <v>0</v>
      </c>
      <c r="F47" s="206">
        <v>0</v>
      </c>
      <c r="G47" s="10"/>
    </row>
    <row r="48" spans="1:7" ht="31.5" customHeight="1">
      <c r="A48" s="205" t="s">
        <v>421</v>
      </c>
      <c r="B48" s="205" t="s">
        <v>43</v>
      </c>
      <c r="C48" s="206">
        <v>16000000</v>
      </c>
      <c r="D48" s="206">
        <v>16000000</v>
      </c>
      <c r="E48" s="206">
        <v>0</v>
      </c>
      <c r="F48" s="206">
        <v>0</v>
      </c>
      <c r="G48" s="10"/>
    </row>
    <row r="49" spans="1:7" ht="105.6" customHeight="1">
      <c r="A49" s="205" t="s">
        <v>422</v>
      </c>
      <c r="B49" s="205" t="s">
        <v>423</v>
      </c>
      <c r="C49" s="206">
        <v>700000</v>
      </c>
      <c r="D49" s="206">
        <v>700000</v>
      </c>
      <c r="E49" s="206">
        <v>0</v>
      </c>
      <c r="F49" s="206">
        <v>0</v>
      </c>
      <c r="G49" s="10"/>
    </row>
    <row r="50" spans="1:7" ht="31.5" customHeight="1">
      <c r="A50" s="203" t="s">
        <v>424</v>
      </c>
      <c r="B50" s="203" t="s">
        <v>203</v>
      </c>
      <c r="C50" s="204">
        <v>55000</v>
      </c>
      <c r="D50" s="204">
        <v>0</v>
      </c>
      <c r="E50" s="204">
        <v>55000</v>
      </c>
      <c r="F50" s="204">
        <v>0</v>
      </c>
      <c r="G50" s="10"/>
    </row>
    <row r="51" spans="1:7" ht="35.450000000000003" customHeight="1">
      <c r="A51" s="203" t="s">
        <v>425</v>
      </c>
      <c r="B51" s="203" t="s">
        <v>202</v>
      </c>
      <c r="C51" s="204">
        <v>55000</v>
      </c>
      <c r="D51" s="204">
        <v>0</v>
      </c>
      <c r="E51" s="204">
        <v>55000</v>
      </c>
      <c r="F51" s="204">
        <v>0</v>
      </c>
      <c r="G51" s="10"/>
    </row>
    <row r="52" spans="1:7" ht="99" customHeight="1">
      <c r="A52" s="205" t="s">
        <v>426</v>
      </c>
      <c r="B52" s="205" t="s">
        <v>236</v>
      </c>
      <c r="C52" s="206">
        <v>22000</v>
      </c>
      <c r="D52" s="206">
        <v>0</v>
      </c>
      <c r="E52" s="206">
        <v>22000</v>
      </c>
      <c r="F52" s="206">
        <v>0</v>
      </c>
      <c r="G52" s="10"/>
    </row>
    <row r="53" spans="1:7" ht="59.45" customHeight="1">
      <c r="A53" s="205" t="s">
        <v>427</v>
      </c>
      <c r="B53" s="205" t="s">
        <v>204</v>
      </c>
      <c r="C53" s="206">
        <v>1000</v>
      </c>
      <c r="D53" s="206">
        <v>0</v>
      </c>
      <c r="E53" s="206">
        <v>1000</v>
      </c>
      <c r="F53" s="206">
        <v>0</v>
      </c>
      <c r="G53" s="10"/>
    </row>
    <row r="54" spans="1:7" ht="84.6" customHeight="1">
      <c r="A54" s="205" t="s">
        <v>428</v>
      </c>
      <c r="B54" s="205" t="s">
        <v>205</v>
      </c>
      <c r="C54" s="206">
        <v>32000</v>
      </c>
      <c r="D54" s="206">
        <v>0</v>
      </c>
      <c r="E54" s="206">
        <v>32000</v>
      </c>
      <c r="F54" s="206">
        <v>0</v>
      </c>
      <c r="G54" s="10"/>
    </row>
    <row r="55" spans="1:7" ht="36" customHeight="1">
      <c r="A55" s="203" t="s">
        <v>429</v>
      </c>
      <c r="B55" s="203" t="s">
        <v>44</v>
      </c>
      <c r="C55" s="204">
        <v>4548700</v>
      </c>
      <c r="D55" s="204">
        <v>2019000</v>
      </c>
      <c r="E55" s="204">
        <v>2529700</v>
      </c>
      <c r="F55" s="204">
        <v>0</v>
      </c>
      <c r="G55" s="10"/>
    </row>
    <row r="56" spans="1:7" ht="51.6" customHeight="1">
      <c r="A56" s="203" t="s">
        <v>430</v>
      </c>
      <c r="B56" s="203" t="s">
        <v>45</v>
      </c>
      <c r="C56" s="204">
        <v>1982000</v>
      </c>
      <c r="D56" s="204">
        <v>1982000</v>
      </c>
      <c r="E56" s="204">
        <v>0</v>
      </c>
      <c r="F56" s="204">
        <v>0</v>
      </c>
      <c r="G56" s="10"/>
    </row>
    <row r="57" spans="1:7" ht="37.5" customHeight="1">
      <c r="A57" s="203" t="s">
        <v>431</v>
      </c>
      <c r="B57" s="203" t="s">
        <v>46</v>
      </c>
      <c r="C57" s="204">
        <v>1401000</v>
      </c>
      <c r="D57" s="204">
        <v>1401000</v>
      </c>
      <c r="E57" s="204">
        <v>0</v>
      </c>
      <c r="F57" s="204">
        <v>0</v>
      </c>
      <c r="G57" s="10"/>
    </row>
    <row r="58" spans="1:7" ht="88.5" customHeight="1">
      <c r="A58" s="205" t="s">
        <v>432</v>
      </c>
      <c r="B58" s="205" t="s">
        <v>433</v>
      </c>
      <c r="C58" s="206">
        <v>41000</v>
      </c>
      <c r="D58" s="206">
        <v>41000</v>
      </c>
      <c r="E58" s="206">
        <v>0</v>
      </c>
      <c r="F58" s="206">
        <v>0</v>
      </c>
      <c r="G58" s="10"/>
    </row>
    <row r="59" spans="1:7" ht="48" customHeight="1">
      <c r="A59" s="205" t="s">
        <v>434</v>
      </c>
      <c r="B59" s="205" t="s">
        <v>47</v>
      </c>
      <c r="C59" s="206">
        <v>840000</v>
      </c>
      <c r="D59" s="206">
        <v>840000</v>
      </c>
      <c r="E59" s="206">
        <v>0</v>
      </c>
      <c r="F59" s="206">
        <v>0</v>
      </c>
      <c r="G59" s="10"/>
    </row>
    <row r="60" spans="1:7" ht="57.95" customHeight="1">
      <c r="A60" s="205" t="s">
        <v>435</v>
      </c>
      <c r="B60" s="205" t="s">
        <v>74</v>
      </c>
      <c r="C60" s="206">
        <v>520000</v>
      </c>
      <c r="D60" s="206">
        <v>520000</v>
      </c>
      <c r="E60" s="206">
        <v>0</v>
      </c>
      <c r="F60" s="206">
        <v>0</v>
      </c>
      <c r="G60" s="10"/>
    </row>
    <row r="61" spans="1:7" ht="69.95" customHeight="1">
      <c r="A61" s="203" t="s">
        <v>436</v>
      </c>
      <c r="B61" s="203" t="s">
        <v>48</v>
      </c>
      <c r="C61" s="204">
        <v>550000</v>
      </c>
      <c r="D61" s="204">
        <v>550000</v>
      </c>
      <c r="E61" s="204">
        <v>0</v>
      </c>
      <c r="F61" s="204">
        <v>0</v>
      </c>
      <c r="G61" s="10"/>
    </row>
    <row r="62" spans="1:7" ht="80.45" customHeight="1">
      <c r="A62" s="205" t="s">
        <v>437</v>
      </c>
      <c r="B62" s="205" t="s">
        <v>602</v>
      </c>
      <c r="C62" s="206">
        <v>550000</v>
      </c>
      <c r="D62" s="206">
        <v>550000</v>
      </c>
      <c r="E62" s="206">
        <v>0</v>
      </c>
      <c r="F62" s="206">
        <v>0</v>
      </c>
      <c r="G62" s="10"/>
    </row>
    <row r="63" spans="1:7" ht="33.6" customHeight="1">
      <c r="A63" s="203" t="s">
        <v>438</v>
      </c>
      <c r="B63" s="203" t="s">
        <v>49</v>
      </c>
      <c r="C63" s="204">
        <v>31000</v>
      </c>
      <c r="D63" s="204">
        <v>31000</v>
      </c>
      <c r="E63" s="204">
        <v>0</v>
      </c>
      <c r="F63" s="204">
        <v>0</v>
      </c>
      <c r="G63" s="10"/>
    </row>
    <row r="64" spans="1:7" ht="79.5" customHeight="1">
      <c r="A64" s="205" t="s">
        <v>439</v>
      </c>
      <c r="B64" s="205" t="s">
        <v>50</v>
      </c>
      <c r="C64" s="206">
        <v>27000</v>
      </c>
      <c r="D64" s="206">
        <v>27000</v>
      </c>
      <c r="E64" s="206">
        <v>0</v>
      </c>
      <c r="F64" s="206">
        <v>0</v>
      </c>
      <c r="G64" s="10"/>
    </row>
    <row r="65" spans="1:8" ht="70.5" customHeight="1">
      <c r="A65" s="205" t="s">
        <v>440</v>
      </c>
      <c r="B65" s="205" t="s">
        <v>51</v>
      </c>
      <c r="C65" s="206">
        <v>4000</v>
      </c>
      <c r="D65" s="206">
        <v>4000</v>
      </c>
      <c r="E65" s="206">
        <v>0</v>
      </c>
      <c r="F65" s="206">
        <v>0</v>
      </c>
      <c r="G65" s="10"/>
    </row>
    <row r="66" spans="1:8" ht="30" customHeight="1">
      <c r="A66" s="203" t="s">
        <v>441</v>
      </c>
      <c r="B66" s="203" t="s">
        <v>52</v>
      </c>
      <c r="C66" s="204">
        <v>37000</v>
      </c>
      <c r="D66" s="204">
        <v>37000</v>
      </c>
      <c r="E66" s="204">
        <v>0</v>
      </c>
      <c r="F66" s="204">
        <v>0</v>
      </c>
      <c r="G66" s="10"/>
    </row>
    <row r="67" spans="1:8" ht="33.6" customHeight="1">
      <c r="A67" s="203" t="s">
        <v>442</v>
      </c>
      <c r="B67" s="203" t="s">
        <v>53</v>
      </c>
      <c r="C67" s="204">
        <v>37000</v>
      </c>
      <c r="D67" s="204">
        <v>37000</v>
      </c>
      <c r="E67" s="204">
        <v>0</v>
      </c>
      <c r="F67" s="204">
        <v>0</v>
      </c>
      <c r="G67" s="10"/>
    </row>
    <row r="68" spans="1:8" ht="40.5" customHeight="1">
      <c r="A68" s="205" t="s">
        <v>443</v>
      </c>
      <c r="B68" s="205" t="s">
        <v>53</v>
      </c>
      <c r="C68" s="206">
        <v>37000</v>
      </c>
      <c r="D68" s="206">
        <v>37000</v>
      </c>
      <c r="E68" s="206">
        <v>0</v>
      </c>
      <c r="F68" s="206">
        <v>0</v>
      </c>
      <c r="G68" s="10"/>
      <c r="H68" s="66"/>
    </row>
    <row r="69" spans="1:8" ht="31.5" customHeight="1">
      <c r="A69" s="203" t="s">
        <v>444</v>
      </c>
      <c r="B69" s="203" t="s">
        <v>54</v>
      </c>
      <c r="C69" s="204">
        <v>2529700</v>
      </c>
      <c r="D69" s="204">
        <v>0</v>
      </c>
      <c r="E69" s="204">
        <v>2529700</v>
      </c>
      <c r="F69" s="204">
        <v>0</v>
      </c>
      <c r="G69" s="10"/>
    </row>
    <row r="70" spans="1:8" ht="62.1" customHeight="1">
      <c r="A70" s="203" t="s">
        <v>445</v>
      </c>
      <c r="B70" s="203" t="s">
        <v>55</v>
      </c>
      <c r="C70" s="204">
        <v>2529700</v>
      </c>
      <c r="D70" s="204">
        <v>0</v>
      </c>
      <c r="E70" s="204">
        <v>2529700</v>
      </c>
      <c r="F70" s="204">
        <v>0</v>
      </c>
      <c r="G70" s="10"/>
    </row>
    <row r="71" spans="1:8" ht="56.45" customHeight="1">
      <c r="A71" s="205" t="s">
        <v>446</v>
      </c>
      <c r="B71" s="205" t="s">
        <v>56</v>
      </c>
      <c r="C71" s="206">
        <v>2440200</v>
      </c>
      <c r="D71" s="206">
        <v>0</v>
      </c>
      <c r="E71" s="206">
        <v>2440200</v>
      </c>
      <c r="F71" s="206">
        <v>0</v>
      </c>
      <c r="G71" s="10"/>
    </row>
    <row r="72" spans="1:8" ht="89.45" customHeight="1">
      <c r="A72" s="205" t="s">
        <v>447</v>
      </c>
      <c r="B72" s="205" t="s">
        <v>448</v>
      </c>
      <c r="C72" s="206">
        <v>89500</v>
      </c>
      <c r="D72" s="206">
        <v>0</v>
      </c>
      <c r="E72" s="206">
        <v>89500</v>
      </c>
      <c r="F72" s="206">
        <v>0</v>
      </c>
      <c r="G72" s="10"/>
    </row>
    <row r="73" spans="1:8" ht="44.45" customHeight="1">
      <c r="A73" s="203" t="s">
        <v>449</v>
      </c>
      <c r="B73" s="203" t="s">
        <v>75</v>
      </c>
      <c r="C73" s="204">
        <v>500000</v>
      </c>
      <c r="D73" s="204">
        <v>0</v>
      </c>
      <c r="E73" s="204">
        <v>500000</v>
      </c>
      <c r="F73" s="204">
        <v>500000</v>
      </c>
      <c r="G73" s="10"/>
    </row>
    <row r="74" spans="1:8" ht="44.45" customHeight="1">
      <c r="A74" s="203" t="s">
        <v>450</v>
      </c>
      <c r="B74" s="203" t="s">
        <v>189</v>
      </c>
      <c r="C74" s="204">
        <v>500000</v>
      </c>
      <c r="D74" s="204">
        <v>0</v>
      </c>
      <c r="E74" s="204">
        <v>500000</v>
      </c>
      <c r="F74" s="204">
        <v>500000</v>
      </c>
      <c r="G74" s="10"/>
    </row>
    <row r="75" spans="1:8" ht="40.5" customHeight="1">
      <c r="A75" s="203" t="s">
        <v>451</v>
      </c>
      <c r="B75" s="203" t="s">
        <v>190</v>
      </c>
      <c r="C75" s="204">
        <v>500000</v>
      </c>
      <c r="D75" s="204">
        <v>0</v>
      </c>
      <c r="E75" s="204">
        <v>500000</v>
      </c>
      <c r="F75" s="204">
        <v>500000</v>
      </c>
      <c r="G75" s="10"/>
    </row>
    <row r="76" spans="1:8" ht="126.95" customHeight="1">
      <c r="A76" s="205" t="s">
        <v>452</v>
      </c>
      <c r="B76" s="205" t="s">
        <v>191</v>
      </c>
      <c r="C76" s="206">
        <v>500000</v>
      </c>
      <c r="D76" s="206">
        <v>0</v>
      </c>
      <c r="E76" s="206">
        <v>500000</v>
      </c>
      <c r="F76" s="206">
        <v>500000</v>
      </c>
      <c r="G76" s="10"/>
    </row>
    <row r="77" spans="1:8" ht="51.6" customHeight="1">
      <c r="A77" s="203" t="s">
        <v>359</v>
      </c>
      <c r="B77" s="203" t="s">
        <v>453</v>
      </c>
      <c r="C77" s="204">
        <v>131901400</v>
      </c>
      <c r="D77" s="204">
        <v>128816700</v>
      </c>
      <c r="E77" s="204">
        <v>3084700</v>
      </c>
      <c r="F77" s="204">
        <v>500000</v>
      </c>
      <c r="G77" s="10"/>
    </row>
    <row r="78" spans="1:8" ht="39.950000000000003" customHeight="1">
      <c r="A78" s="203" t="s">
        <v>454</v>
      </c>
      <c r="B78" s="203" t="s">
        <v>57</v>
      </c>
      <c r="C78" s="204">
        <v>197366400</v>
      </c>
      <c r="D78" s="204">
        <v>192667745</v>
      </c>
      <c r="E78" s="204">
        <v>4698655</v>
      </c>
      <c r="F78" s="204">
        <v>3810655</v>
      </c>
      <c r="G78" s="10"/>
    </row>
    <row r="79" spans="1:8" ht="33.950000000000003" customHeight="1">
      <c r="A79" s="203" t="s">
        <v>455</v>
      </c>
      <c r="B79" s="203" t="s">
        <v>58</v>
      </c>
      <c r="C79" s="204">
        <v>197366400</v>
      </c>
      <c r="D79" s="204">
        <v>192667745</v>
      </c>
      <c r="E79" s="204">
        <v>4698655</v>
      </c>
      <c r="F79" s="204">
        <v>3810655</v>
      </c>
      <c r="G79" s="10"/>
    </row>
    <row r="80" spans="1:8" ht="52.5" customHeight="1">
      <c r="A80" s="203" t="s">
        <v>456</v>
      </c>
      <c r="B80" s="203" t="s">
        <v>161</v>
      </c>
      <c r="C80" s="204">
        <v>37093000</v>
      </c>
      <c r="D80" s="204">
        <v>37093000</v>
      </c>
      <c r="E80" s="204">
        <v>0</v>
      </c>
      <c r="F80" s="204">
        <v>0</v>
      </c>
      <c r="G80" s="10"/>
    </row>
    <row r="81" spans="1:8" ht="35.450000000000003" customHeight="1">
      <c r="A81" s="205" t="s">
        <v>457</v>
      </c>
      <c r="B81" s="205" t="s">
        <v>59</v>
      </c>
      <c r="C81" s="206">
        <v>37093000</v>
      </c>
      <c r="D81" s="206">
        <v>37093000</v>
      </c>
      <c r="E81" s="206">
        <v>0</v>
      </c>
      <c r="F81" s="206">
        <v>0</v>
      </c>
      <c r="G81" s="10"/>
    </row>
    <row r="82" spans="1:8" ht="53.1" customHeight="1">
      <c r="A82" s="203" t="s">
        <v>458</v>
      </c>
      <c r="B82" s="203" t="s">
        <v>459</v>
      </c>
      <c r="C82" s="204">
        <v>146419200</v>
      </c>
      <c r="D82" s="204">
        <v>146419200</v>
      </c>
      <c r="E82" s="204">
        <v>0</v>
      </c>
      <c r="F82" s="204">
        <v>0</v>
      </c>
      <c r="G82" s="10"/>
    </row>
    <row r="83" spans="1:8" ht="57.6" customHeight="1">
      <c r="A83" s="205" t="s">
        <v>460</v>
      </c>
      <c r="B83" s="205" t="s">
        <v>60</v>
      </c>
      <c r="C83" s="206">
        <v>143519200</v>
      </c>
      <c r="D83" s="206">
        <v>143519200</v>
      </c>
      <c r="E83" s="206">
        <v>0</v>
      </c>
      <c r="F83" s="206">
        <v>0</v>
      </c>
      <c r="G83" s="10"/>
    </row>
    <row r="84" spans="1:8" ht="80.45" customHeight="1">
      <c r="A84" s="205">
        <v>41034500</v>
      </c>
      <c r="B84" s="205" t="s">
        <v>603</v>
      </c>
      <c r="C84" s="206">
        <v>2900000</v>
      </c>
      <c r="D84" s="206">
        <v>2900000</v>
      </c>
      <c r="E84" s="206">
        <v>0</v>
      </c>
      <c r="F84" s="206">
        <v>0</v>
      </c>
      <c r="G84" s="10"/>
    </row>
    <row r="85" spans="1:8" ht="54.95" customHeight="1">
      <c r="A85" s="203" t="s">
        <v>256</v>
      </c>
      <c r="B85" s="203" t="s">
        <v>257</v>
      </c>
      <c r="C85" s="204">
        <v>3478755</v>
      </c>
      <c r="D85" s="204">
        <v>3478755</v>
      </c>
      <c r="E85" s="204">
        <v>0</v>
      </c>
      <c r="F85" s="204">
        <v>0</v>
      </c>
      <c r="G85" s="10"/>
    </row>
    <row r="86" spans="1:8" ht="93.6" customHeight="1">
      <c r="A86" s="205" t="s">
        <v>258</v>
      </c>
      <c r="B86" s="205" t="s">
        <v>259</v>
      </c>
      <c r="C86" s="206">
        <v>3478755</v>
      </c>
      <c r="D86" s="206">
        <v>3478755</v>
      </c>
      <c r="E86" s="206">
        <v>0</v>
      </c>
      <c r="F86" s="206">
        <v>0</v>
      </c>
      <c r="G86" s="10"/>
      <c r="H86" s="155" t="e">
        <f>D87+D88+D89+#REF!+D85</f>
        <v>#REF!</v>
      </c>
    </row>
    <row r="87" spans="1:8" ht="64.5" customHeight="1">
      <c r="A87" s="203" t="s">
        <v>260</v>
      </c>
      <c r="B87" s="203" t="s">
        <v>261</v>
      </c>
      <c r="C87" s="204">
        <v>10375445</v>
      </c>
      <c r="D87" s="204">
        <v>5676790</v>
      </c>
      <c r="E87" s="204">
        <v>4698655</v>
      </c>
      <c r="F87" s="204">
        <v>3810655</v>
      </c>
      <c r="G87" s="10"/>
    </row>
    <row r="88" spans="1:8" ht="80.099999999999994" customHeight="1">
      <c r="A88" s="205" t="s">
        <v>262</v>
      </c>
      <c r="B88" s="205" t="s">
        <v>263</v>
      </c>
      <c r="C88" s="206">
        <v>1499000</v>
      </c>
      <c r="D88" s="206">
        <v>1499000</v>
      </c>
      <c r="E88" s="206">
        <v>0</v>
      </c>
      <c r="F88" s="206">
        <v>0</v>
      </c>
      <c r="G88" s="10"/>
    </row>
    <row r="89" spans="1:8" ht="95.45" customHeight="1">
      <c r="A89" s="205" t="s">
        <v>264</v>
      </c>
      <c r="B89" s="205" t="s">
        <v>265</v>
      </c>
      <c r="C89" s="206">
        <v>844534</v>
      </c>
      <c r="D89" s="206">
        <v>844534</v>
      </c>
      <c r="E89" s="206">
        <v>0</v>
      </c>
      <c r="F89" s="206">
        <v>0</v>
      </c>
      <c r="G89" s="10"/>
    </row>
    <row r="90" spans="1:8" ht="98.1" customHeight="1">
      <c r="A90" s="205" t="s">
        <v>598</v>
      </c>
      <c r="B90" s="205" t="s">
        <v>599</v>
      </c>
      <c r="C90" s="206">
        <v>121803</v>
      </c>
      <c r="D90" s="206">
        <v>121803</v>
      </c>
      <c r="E90" s="206">
        <v>0</v>
      </c>
      <c r="F90" s="206">
        <v>0</v>
      </c>
      <c r="G90" s="10"/>
    </row>
    <row r="91" spans="1:8" s="109" customFormat="1" ht="54" customHeight="1">
      <c r="A91" s="205" t="s">
        <v>600</v>
      </c>
      <c r="B91" s="205" t="s">
        <v>601</v>
      </c>
      <c r="C91" s="206">
        <v>888000</v>
      </c>
      <c r="D91" s="206">
        <v>0</v>
      </c>
      <c r="E91" s="206">
        <v>888000</v>
      </c>
      <c r="F91" s="206">
        <v>0</v>
      </c>
      <c r="G91" s="236"/>
    </row>
    <row r="92" spans="1:8" s="109" customFormat="1" ht="41.45" customHeight="1">
      <c r="A92" s="205" t="s">
        <v>266</v>
      </c>
      <c r="B92" s="205" t="s">
        <v>267</v>
      </c>
      <c r="C92" s="206">
        <v>6461108</v>
      </c>
      <c r="D92" s="206">
        <v>2650453</v>
      </c>
      <c r="E92" s="206">
        <v>3810655</v>
      </c>
      <c r="F92" s="206">
        <v>3810655</v>
      </c>
      <c r="G92" s="236"/>
    </row>
    <row r="93" spans="1:8" s="109" customFormat="1" ht="93.95" customHeight="1">
      <c r="A93" s="205" t="s">
        <v>268</v>
      </c>
      <c r="B93" s="205" t="s">
        <v>269</v>
      </c>
      <c r="C93" s="206">
        <v>561000</v>
      </c>
      <c r="D93" s="206">
        <v>561000</v>
      </c>
      <c r="E93" s="206">
        <v>0</v>
      </c>
      <c r="F93" s="206">
        <v>0</v>
      </c>
      <c r="G93" s="236"/>
    </row>
    <row r="94" spans="1:8" s="109" customFormat="1" ht="33.950000000000003" customHeight="1">
      <c r="A94" s="203" t="s">
        <v>214</v>
      </c>
      <c r="B94" s="203" t="s">
        <v>200</v>
      </c>
      <c r="C94" s="204">
        <v>329267800</v>
      </c>
      <c r="D94" s="204">
        <v>321484445</v>
      </c>
      <c r="E94" s="204">
        <v>7783355</v>
      </c>
      <c r="F94" s="204">
        <v>4310655</v>
      </c>
      <c r="G94" s="236"/>
    </row>
    <row r="95" spans="1:8" s="109" customFormat="1" ht="33.950000000000003" customHeight="1">
      <c r="A95" s="238"/>
      <c r="B95" s="238"/>
      <c r="C95" s="239"/>
      <c r="D95" s="239"/>
      <c r="E95" s="239"/>
      <c r="F95" s="239"/>
      <c r="G95" s="236"/>
    </row>
    <row r="96" spans="1:8" s="109" customFormat="1" ht="18.75">
      <c r="A96" s="238"/>
      <c r="B96" s="238"/>
      <c r="C96" s="239"/>
      <c r="D96" s="239"/>
      <c r="E96" s="239"/>
      <c r="F96" s="239"/>
      <c r="G96" s="236"/>
    </row>
    <row r="97" spans="2:6">
      <c r="B97" s="240" t="s">
        <v>343</v>
      </c>
      <c r="C97" s="241"/>
      <c r="D97" s="241"/>
      <c r="E97" s="241" t="s">
        <v>342</v>
      </c>
    </row>
    <row r="98" spans="2:6">
      <c r="D98" s="36"/>
      <c r="E98" s="36"/>
      <c r="F98" s="36"/>
    </row>
  </sheetData>
  <mergeCells count="12">
    <mergeCell ref="A7:B7"/>
    <mergeCell ref="D3:F3"/>
    <mergeCell ref="D2:F2"/>
    <mergeCell ref="A4:F4"/>
    <mergeCell ref="C8:C10"/>
    <mergeCell ref="D8:D10"/>
    <mergeCell ref="E8:F8"/>
    <mergeCell ref="E9:E10"/>
    <mergeCell ref="F9:F10"/>
    <mergeCell ref="A8:A10"/>
    <mergeCell ref="A6:B6"/>
    <mergeCell ref="B8:B10"/>
  </mergeCells>
  <phoneticPr fontId="29" type="noConversion"/>
  <conditionalFormatting sqref="C12:C90 D12:F79">
    <cfRule type="cellIs" dxfId="0" priority="1" stopIfTrue="1" operator="equal">
      <formula>0</formula>
    </cfRule>
  </conditionalFormatting>
  <pageMargins left="1.1811023622047245" right="0.19685039370078741" top="0.19685039370078741" bottom="0.19685039370078741" header="0" footer="0"/>
  <pageSetup paperSize="9" scale="46" fitToHeight="3" orientation="portrait" r:id="rId1"/>
  <headerFooter alignWithMargins="0"/>
  <rowBreaks count="2" manualBreakCount="2">
    <brk id="56" max="5" man="1"/>
    <brk id="90" max="5" man="1"/>
  </rowBreaks>
  <colBreaks count="2" manualBreakCount="2">
    <brk id="5" max="92" man="1"/>
    <brk id="7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AQ76"/>
  <sheetViews>
    <sheetView zoomScaleNormal="100" workbookViewId="0">
      <selection activeCell="C2" sqref="C2:E2"/>
    </sheetView>
  </sheetViews>
  <sheetFormatPr defaultColWidth="10.6640625" defaultRowHeight="18.75"/>
  <cols>
    <col min="1" max="1" width="18.83203125" style="75" customWidth="1"/>
    <col min="2" max="2" width="38.33203125" style="75" customWidth="1"/>
    <col min="3" max="3" width="17.33203125" style="75" customWidth="1"/>
    <col min="4" max="4" width="16.1640625" style="75" customWidth="1"/>
    <col min="5" max="5" width="15.1640625" style="75" customWidth="1"/>
    <col min="6" max="6" width="19.6640625" style="75" hidden="1" customWidth="1"/>
    <col min="7" max="7" width="16" style="75" hidden="1" customWidth="1"/>
    <col min="8" max="8" width="19.1640625" style="75" customWidth="1"/>
    <col min="9" max="9" width="20" style="75" customWidth="1"/>
    <col min="10" max="11" width="11.5" style="75" bestFit="1" customWidth="1"/>
    <col min="12" max="16384" width="10.6640625" style="75"/>
  </cols>
  <sheetData>
    <row r="1" spans="1:43" ht="20.25">
      <c r="C1" s="7" t="s">
        <v>135</v>
      </c>
      <c r="D1" s="9"/>
      <c r="E1" s="9"/>
    </row>
    <row r="2" spans="1:43" ht="69.95" customHeight="1">
      <c r="C2" s="316" t="s">
        <v>615</v>
      </c>
      <c r="D2" s="316"/>
      <c r="E2" s="316"/>
    </row>
    <row r="3" spans="1:43" ht="9" customHeight="1">
      <c r="C3" s="21" t="s">
        <v>68</v>
      </c>
      <c r="D3" s="22"/>
      <c r="E3" s="22"/>
    </row>
    <row r="4" spans="1:43" ht="60" customHeight="1">
      <c r="C4" s="331" t="s">
        <v>354</v>
      </c>
      <c r="D4" s="331"/>
      <c r="E4" s="331"/>
    </row>
    <row r="5" spans="1:43" s="67" customFormat="1" ht="43.9" customHeight="1">
      <c r="A5" s="332" t="s">
        <v>351</v>
      </c>
      <c r="B5" s="332"/>
      <c r="C5" s="332"/>
      <c r="D5" s="332"/>
      <c r="E5" s="332"/>
      <c r="F5" s="332"/>
      <c r="G5" s="70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1:43" s="67" customFormat="1" ht="15.75" customHeight="1">
      <c r="A6" s="69"/>
      <c r="B6" s="69"/>
      <c r="C6" s="69"/>
      <c r="D6" s="69"/>
      <c r="E6" s="69"/>
      <c r="F6" s="69"/>
      <c r="G6" s="70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</row>
    <row r="7" spans="1:43" s="67" customFormat="1" ht="17.25" customHeight="1">
      <c r="A7" s="94" t="s">
        <v>134</v>
      </c>
      <c r="B7" s="92"/>
      <c r="C7" s="69"/>
      <c r="D7" s="69"/>
      <c r="E7" s="69"/>
      <c r="F7" s="69"/>
      <c r="G7" s="70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</row>
    <row r="8" spans="1:43" ht="23.25" customHeight="1">
      <c r="A8" s="95" t="s">
        <v>206</v>
      </c>
      <c r="B8" s="93"/>
      <c r="C8" s="71"/>
      <c r="D8" s="71"/>
      <c r="E8" s="72" t="s">
        <v>26</v>
      </c>
      <c r="F8" s="73"/>
      <c r="G8" s="74"/>
    </row>
    <row r="9" spans="1:43" ht="69" customHeight="1">
      <c r="A9" s="275" t="s">
        <v>136</v>
      </c>
      <c r="B9" s="275" t="s">
        <v>137</v>
      </c>
      <c r="C9" s="275" t="s">
        <v>210</v>
      </c>
      <c r="D9" s="276" t="s">
        <v>138</v>
      </c>
      <c r="E9" s="276" t="s">
        <v>24</v>
      </c>
      <c r="F9" s="73"/>
      <c r="G9" s="74"/>
    </row>
    <row r="10" spans="1:43" ht="18" customHeight="1">
      <c r="A10" s="275">
        <v>1</v>
      </c>
      <c r="B10" s="275">
        <v>2</v>
      </c>
      <c r="C10" s="275">
        <v>3</v>
      </c>
      <c r="D10" s="276">
        <v>4</v>
      </c>
      <c r="E10" s="276">
        <v>5</v>
      </c>
      <c r="F10" s="73"/>
      <c r="G10" s="74"/>
    </row>
    <row r="11" spans="1:43" ht="47.45" customHeight="1">
      <c r="A11" s="333" t="s">
        <v>288</v>
      </c>
      <c r="B11" s="103" t="s">
        <v>139</v>
      </c>
      <c r="C11" s="183">
        <f t="shared" ref="C11:C18" si="0">D11+E11</f>
        <v>187394</v>
      </c>
      <c r="D11" s="183">
        <v>187394</v>
      </c>
      <c r="E11" s="183"/>
      <c r="F11" s="76"/>
      <c r="G11" s="76"/>
    </row>
    <row r="12" spans="1:43" s="83" customFormat="1" ht="31.9" customHeight="1">
      <c r="A12" s="333"/>
      <c r="B12" s="99" t="s">
        <v>140</v>
      </c>
      <c r="C12" s="183">
        <f t="shared" si="0"/>
        <v>68359</v>
      </c>
      <c r="D12" s="184">
        <v>68359</v>
      </c>
      <c r="E12" s="183"/>
      <c r="F12" s="80" t="e">
        <f>SUM(#REF!)</f>
        <v>#REF!</v>
      </c>
      <c r="G12" s="81" t="e">
        <f>SUM(#REF!)</f>
        <v>#REF!</v>
      </c>
      <c r="H12" s="78"/>
      <c r="I12" s="78"/>
      <c r="J12" s="82"/>
    </row>
    <row r="13" spans="1:43" s="83" customFormat="1" ht="31.9" customHeight="1">
      <c r="A13" s="334"/>
      <c r="B13" s="99" t="s">
        <v>462</v>
      </c>
      <c r="C13" s="183">
        <f t="shared" si="0"/>
        <v>145000</v>
      </c>
      <c r="D13" s="184">
        <v>145000</v>
      </c>
      <c r="E13" s="183"/>
      <c r="F13" s="84"/>
      <c r="G13" s="84"/>
      <c r="H13" s="78"/>
      <c r="I13" s="78"/>
      <c r="J13" s="82"/>
    </row>
    <row r="14" spans="1:43" s="83" customFormat="1" ht="31.9" customHeight="1">
      <c r="A14" s="334"/>
      <c r="B14" s="99" t="s">
        <v>463</v>
      </c>
      <c r="C14" s="183">
        <f t="shared" si="0"/>
        <v>15000</v>
      </c>
      <c r="D14" s="184">
        <v>15000</v>
      </c>
      <c r="E14" s="183"/>
      <c r="F14" s="84"/>
      <c r="G14" s="84"/>
      <c r="H14" s="78"/>
      <c r="I14" s="78"/>
      <c r="J14" s="82"/>
    </row>
    <row r="15" spans="1:43" s="83" customFormat="1" ht="78.75">
      <c r="A15" s="334"/>
      <c r="B15" s="99" t="s">
        <v>336</v>
      </c>
      <c r="C15" s="183">
        <f t="shared" si="0"/>
        <v>120000</v>
      </c>
      <c r="D15" s="184">
        <v>120000</v>
      </c>
      <c r="E15" s="183"/>
      <c r="F15" s="84"/>
      <c r="G15" s="84"/>
      <c r="H15" s="78"/>
      <c r="I15" s="78"/>
      <c r="J15" s="82"/>
    </row>
    <row r="16" spans="1:43" s="83" customFormat="1" ht="53.45" customHeight="1">
      <c r="A16" s="334"/>
      <c r="B16" s="99" t="s">
        <v>548</v>
      </c>
      <c r="C16" s="183">
        <v>20655</v>
      </c>
      <c r="D16" s="184"/>
      <c r="E16" s="183">
        <v>20655</v>
      </c>
      <c r="F16" s="84"/>
      <c r="G16" s="84"/>
      <c r="H16" s="78"/>
      <c r="I16" s="78"/>
      <c r="J16" s="82"/>
    </row>
    <row r="17" spans="1:10" s="83" customFormat="1" ht="74.45" customHeight="1">
      <c r="A17" s="334"/>
      <c r="B17" s="99" t="s">
        <v>549</v>
      </c>
      <c r="C17" s="183">
        <v>20000</v>
      </c>
      <c r="D17" s="184">
        <v>20000</v>
      </c>
      <c r="E17" s="183"/>
      <c r="F17" s="84"/>
      <c r="G17" s="84"/>
      <c r="H17" s="78"/>
      <c r="I17" s="78"/>
      <c r="J17" s="82"/>
    </row>
    <row r="18" spans="1:10" s="83" customFormat="1" ht="41.45" customHeight="1">
      <c r="A18" s="335"/>
      <c r="B18" s="301" t="s">
        <v>141</v>
      </c>
      <c r="C18" s="185">
        <f t="shared" si="0"/>
        <v>576408</v>
      </c>
      <c r="D18" s="302">
        <f>SUM(D11:D17)</f>
        <v>555753</v>
      </c>
      <c r="E18" s="302">
        <f>SUM(E11:E17)</f>
        <v>20655</v>
      </c>
      <c r="F18" s="84"/>
      <c r="G18" s="84"/>
      <c r="H18" s="78"/>
      <c r="I18" s="78"/>
      <c r="J18" s="82"/>
    </row>
    <row r="19" spans="1:10" s="83" customFormat="1" ht="76.5" customHeight="1">
      <c r="A19" s="338" t="s">
        <v>142</v>
      </c>
      <c r="B19" s="303" t="s">
        <v>561</v>
      </c>
      <c r="C19" s="304">
        <v>850800</v>
      </c>
      <c r="D19" s="304">
        <v>850800</v>
      </c>
      <c r="E19" s="305"/>
      <c r="F19" s="84"/>
      <c r="G19" s="84"/>
      <c r="H19" s="78"/>
      <c r="I19" s="78"/>
      <c r="J19" s="82"/>
    </row>
    <row r="20" spans="1:10" s="83" customFormat="1" ht="65.099999999999994" customHeight="1">
      <c r="A20" s="339"/>
      <c r="B20" s="289" t="s">
        <v>355</v>
      </c>
      <c r="C20" s="291">
        <f>500000-350000</f>
        <v>150000</v>
      </c>
      <c r="D20" s="291"/>
      <c r="E20" s="292">
        <f>500000-350000</f>
        <v>150000</v>
      </c>
      <c r="F20" s="84"/>
      <c r="G20" s="84"/>
      <c r="H20" s="78"/>
      <c r="I20" s="78"/>
      <c r="J20" s="82"/>
    </row>
    <row r="21" spans="1:10" s="83" customFormat="1" ht="81.599999999999994" customHeight="1">
      <c r="A21" s="339"/>
      <c r="B21" s="306" t="s">
        <v>356</v>
      </c>
      <c r="C21" s="292">
        <v>200000</v>
      </c>
      <c r="D21" s="292"/>
      <c r="E21" s="292">
        <v>200000</v>
      </c>
      <c r="F21" s="84"/>
      <c r="G21" s="84"/>
      <c r="H21" s="78"/>
      <c r="I21" s="78"/>
      <c r="J21" s="82"/>
    </row>
    <row r="22" spans="1:10" s="83" customFormat="1" ht="49.5" customHeight="1">
      <c r="A22" s="339"/>
      <c r="B22" s="306" t="s">
        <v>357</v>
      </c>
      <c r="C22" s="292">
        <v>500000</v>
      </c>
      <c r="D22" s="292"/>
      <c r="E22" s="292">
        <v>500000</v>
      </c>
      <c r="F22" s="84"/>
      <c r="G22" s="84"/>
      <c r="H22" s="78"/>
      <c r="I22" s="78"/>
      <c r="J22" s="82"/>
    </row>
    <row r="23" spans="1:10" s="83" customFormat="1" ht="51.6" customHeight="1">
      <c r="A23" s="339"/>
      <c r="B23" s="289" t="s">
        <v>562</v>
      </c>
      <c r="C23" s="307">
        <v>80000</v>
      </c>
      <c r="D23" s="307"/>
      <c r="E23" s="308">
        <v>80000</v>
      </c>
      <c r="F23" s="84"/>
      <c r="G23" s="84"/>
      <c r="H23" s="78"/>
      <c r="I23" s="78"/>
      <c r="J23" s="82"/>
    </row>
    <row r="24" spans="1:10" s="83" customFormat="1" ht="59.45" customHeight="1">
      <c r="A24" s="339"/>
      <c r="B24" s="289" t="s">
        <v>563</v>
      </c>
      <c r="C24" s="307">
        <v>80000</v>
      </c>
      <c r="D24" s="307"/>
      <c r="E24" s="308">
        <v>80000</v>
      </c>
      <c r="F24" s="84"/>
      <c r="G24" s="84"/>
      <c r="H24" s="78"/>
      <c r="I24" s="78"/>
      <c r="J24" s="82"/>
    </row>
    <row r="25" spans="1:10" s="83" customFormat="1" ht="57.6" customHeight="1">
      <c r="A25" s="339"/>
      <c r="B25" s="289" t="s">
        <v>564</v>
      </c>
      <c r="C25" s="307">
        <v>60000</v>
      </c>
      <c r="D25" s="307"/>
      <c r="E25" s="308">
        <v>60000</v>
      </c>
      <c r="F25" s="84"/>
      <c r="G25" s="84"/>
      <c r="H25" s="78"/>
      <c r="I25" s="78"/>
      <c r="J25" s="82"/>
    </row>
    <row r="26" spans="1:10" s="83" customFormat="1" ht="61.5" customHeight="1">
      <c r="A26" s="339"/>
      <c r="B26" s="289" t="s">
        <v>565</v>
      </c>
      <c r="C26" s="307">
        <v>80000</v>
      </c>
      <c r="D26" s="307"/>
      <c r="E26" s="308">
        <v>80000</v>
      </c>
      <c r="F26" s="84"/>
      <c r="G26" s="84"/>
      <c r="H26" s="78"/>
      <c r="I26" s="78"/>
      <c r="J26" s="82"/>
    </row>
    <row r="27" spans="1:10" s="83" customFormat="1" ht="57.95" customHeight="1">
      <c r="A27" s="339"/>
      <c r="B27" s="289" t="s">
        <v>566</v>
      </c>
      <c r="C27" s="307">
        <v>90000</v>
      </c>
      <c r="D27" s="307"/>
      <c r="E27" s="308">
        <v>90000</v>
      </c>
      <c r="F27" s="84"/>
      <c r="G27" s="84"/>
      <c r="H27" s="78"/>
      <c r="I27" s="78"/>
      <c r="J27" s="82"/>
    </row>
    <row r="28" spans="1:10" s="83" customFormat="1" ht="55.5" customHeight="1">
      <c r="A28" s="339"/>
      <c r="B28" s="289" t="s">
        <v>567</v>
      </c>
      <c r="C28" s="307">
        <v>90000</v>
      </c>
      <c r="D28" s="307"/>
      <c r="E28" s="308">
        <v>90000</v>
      </c>
      <c r="F28" s="84"/>
      <c r="G28" s="84"/>
      <c r="H28" s="78"/>
      <c r="I28" s="78"/>
      <c r="J28" s="82"/>
    </row>
    <row r="29" spans="1:10" s="83" customFormat="1" ht="62.1" customHeight="1">
      <c r="A29" s="339"/>
      <c r="B29" s="289" t="s">
        <v>568</v>
      </c>
      <c r="C29" s="307">
        <v>20000</v>
      </c>
      <c r="D29" s="307"/>
      <c r="E29" s="308">
        <v>20000</v>
      </c>
      <c r="F29" s="84"/>
      <c r="G29" s="84"/>
      <c r="H29" s="78"/>
      <c r="I29" s="78"/>
      <c r="J29" s="82"/>
    </row>
    <row r="30" spans="1:10" s="83" customFormat="1" ht="36.950000000000003" customHeight="1">
      <c r="A30" s="339"/>
      <c r="B30" s="289" t="s">
        <v>358</v>
      </c>
      <c r="C30" s="290">
        <v>500000</v>
      </c>
      <c r="D30" s="291">
        <v>500000</v>
      </c>
      <c r="E30" s="292"/>
      <c r="F30" s="84"/>
      <c r="G30" s="84"/>
      <c r="H30" s="78"/>
      <c r="I30" s="78"/>
      <c r="J30" s="82"/>
    </row>
    <row r="31" spans="1:10" s="83" customFormat="1" ht="57" customHeight="1">
      <c r="A31" s="339"/>
      <c r="B31" s="99" t="s">
        <v>569</v>
      </c>
      <c r="C31" s="309">
        <v>36200</v>
      </c>
      <c r="D31" s="309">
        <v>36200</v>
      </c>
      <c r="E31" s="310"/>
      <c r="F31" s="84"/>
      <c r="G31" s="84"/>
      <c r="H31" s="78"/>
      <c r="I31" s="78"/>
      <c r="J31" s="82"/>
    </row>
    <row r="32" spans="1:10" s="83" customFormat="1" ht="110.1" customHeight="1">
      <c r="A32" s="339"/>
      <c r="B32" s="99" t="s">
        <v>570</v>
      </c>
      <c r="C32" s="311">
        <f>SUM(D32:E32)</f>
        <v>333900</v>
      </c>
      <c r="D32" s="311">
        <v>333900</v>
      </c>
      <c r="E32" s="312"/>
      <c r="F32" s="84"/>
      <c r="G32" s="84"/>
      <c r="H32" s="78"/>
      <c r="I32" s="78"/>
      <c r="J32" s="82"/>
    </row>
    <row r="33" spans="1:10" s="83" customFormat="1" ht="51.6" customHeight="1">
      <c r="A33" s="339"/>
      <c r="B33" s="313" t="s">
        <v>571</v>
      </c>
      <c r="C33" s="314">
        <f>SUM(D33:E33)</f>
        <v>40000</v>
      </c>
      <c r="D33" s="314"/>
      <c r="E33" s="315">
        <v>40000</v>
      </c>
      <c r="F33" s="84"/>
      <c r="G33" s="84"/>
      <c r="H33" s="78"/>
      <c r="I33" s="78"/>
      <c r="J33" s="82"/>
    </row>
    <row r="34" spans="1:10" s="83" customFormat="1" ht="65.45" customHeight="1">
      <c r="A34" s="339"/>
      <c r="B34" s="313" t="s">
        <v>572</v>
      </c>
      <c r="C34" s="314">
        <f>SUM(D34:E34)</f>
        <v>50000</v>
      </c>
      <c r="D34" s="314"/>
      <c r="E34" s="315">
        <v>50000</v>
      </c>
      <c r="F34" s="84"/>
      <c r="G34" s="84"/>
      <c r="H34" s="78"/>
      <c r="I34" s="78"/>
      <c r="J34" s="82"/>
    </row>
    <row r="35" spans="1:10" s="83" customFormat="1" ht="54.95" customHeight="1">
      <c r="A35" s="339"/>
      <c r="B35" s="313" t="s">
        <v>573</v>
      </c>
      <c r="C35" s="314">
        <f>SUM(D35:E35)</f>
        <v>50000</v>
      </c>
      <c r="D35" s="314"/>
      <c r="E35" s="315">
        <v>50000</v>
      </c>
      <c r="F35" s="84"/>
      <c r="G35" s="84"/>
      <c r="H35" s="78"/>
      <c r="I35" s="78"/>
      <c r="J35" s="82"/>
    </row>
    <row r="36" spans="1:10" s="83" customFormat="1" ht="63.95" customHeight="1">
      <c r="A36" s="339"/>
      <c r="B36" s="313" t="s">
        <v>574</v>
      </c>
      <c r="C36" s="314">
        <f>SUM(D36:E36)</f>
        <v>60000</v>
      </c>
      <c r="D36" s="314"/>
      <c r="E36" s="315">
        <v>60000</v>
      </c>
      <c r="F36" s="84"/>
      <c r="G36" s="84"/>
      <c r="H36" s="78"/>
      <c r="I36" s="78"/>
      <c r="J36" s="82"/>
    </row>
    <row r="37" spans="1:10" s="83" customFormat="1" ht="65.45" customHeight="1">
      <c r="A37" s="339"/>
      <c r="B37" s="99" t="s">
        <v>575</v>
      </c>
      <c r="C37" s="315">
        <v>100000</v>
      </c>
      <c r="D37" s="315"/>
      <c r="E37" s="315">
        <v>100000</v>
      </c>
      <c r="F37" s="84"/>
      <c r="G37" s="84"/>
      <c r="H37" s="78"/>
      <c r="I37" s="78"/>
      <c r="J37" s="82"/>
    </row>
    <row r="38" spans="1:10" s="83" customFormat="1" ht="62.1" customHeight="1">
      <c r="A38" s="339"/>
      <c r="B38" s="99" t="s">
        <v>576</v>
      </c>
      <c r="C38" s="315">
        <v>120000</v>
      </c>
      <c r="D38" s="315">
        <v>120000</v>
      </c>
      <c r="E38" s="315"/>
      <c r="F38" s="84"/>
      <c r="G38" s="84"/>
      <c r="H38" s="78"/>
      <c r="I38" s="78"/>
      <c r="J38" s="82"/>
    </row>
    <row r="39" spans="1:10" s="83" customFormat="1" ht="41.1" customHeight="1">
      <c r="A39" s="339"/>
      <c r="B39" s="99" t="s">
        <v>577</v>
      </c>
      <c r="C39" s="315">
        <v>40000</v>
      </c>
      <c r="D39" s="315">
        <v>40000</v>
      </c>
      <c r="E39" s="315"/>
      <c r="F39" s="84"/>
      <c r="G39" s="84"/>
      <c r="H39" s="78"/>
      <c r="I39" s="78"/>
      <c r="J39" s="82"/>
    </row>
    <row r="40" spans="1:10" s="83" customFormat="1" ht="63" customHeight="1">
      <c r="A40" s="339"/>
      <c r="B40" s="99" t="s">
        <v>578</v>
      </c>
      <c r="C40" s="315">
        <v>40000</v>
      </c>
      <c r="D40" s="315"/>
      <c r="E40" s="315">
        <v>40000</v>
      </c>
      <c r="F40" s="84"/>
      <c r="G40" s="84"/>
      <c r="H40" s="78"/>
      <c r="I40" s="78"/>
      <c r="J40" s="82"/>
    </row>
    <row r="41" spans="1:10" s="83" customFormat="1" ht="86.1" customHeight="1">
      <c r="A41" s="339"/>
      <c r="B41" s="99" t="s">
        <v>579</v>
      </c>
      <c r="C41" s="315">
        <v>113800</v>
      </c>
      <c r="D41" s="315">
        <v>113800</v>
      </c>
      <c r="E41" s="315"/>
      <c r="F41" s="84"/>
      <c r="G41" s="84"/>
      <c r="H41" s="78"/>
      <c r="I41" s="78"/>
      <c r="J41" s="82"/>
    </row>
    <row r="42" spans="1:10" s="83" customFormat="1" ht="28.9" customHeight="1">
      <c r="A42" s="340"/>
      <c r="B42" s="301" t="s">
        <v>141</v>
      </c>
      <c r="C42" s="185">
        <f>SUM(C19:C41)</f>
        <v>3684700</v>
      </c>
      <c r="D42" s="185">
        <f>SUM(D19:D41)</f>
        <v>1994700</v>
      </c>
      <c r="E42" s="185">
        <f>SUM(E19:E41)</f>
        <v>1690000</v>
      </c>
      <c r="F42" s="84"/>
      <c r="G42" s="84"/>
      <c r="H42" s="78"/>
      <c r="I42" s="78"/>
      <c r="J42" s="82"/>
    </row>
    <row r="43" spans="1:10" s="83" customFormat="1" ht="45.95" customHeight="1">
      <c r="A43" s="338" t="s">
        <v>476</v>
      </c>
      <c r="B43" s="221" t="s">
        <v>477</v>
      </c>
      <c r="C43" s="183">
        <v>81967</v>
      </c>
      <c r="D43" s="186">
        <v>81967</v>
      </c>
      <c r="E43" s="186"/>
      <c r="F43" s="84"/>
      <c r="G43" s="84"/>
      <c r="H43" s="78"/>
      <c r="I43" s="78"/>
      <c r="J43" s="82"/>
    </row>
    <row r="44" spans="1:10" s="83" customFormat="1" ht="47.45" customHeight="1">
      <c r="A44" s="339"/>
      <c r="B44" s="221" t="s">
        <v>478</v>
      </c>
      <c r="C44" s="183">
        <v>18033</v>
      </c>
      <c r="D44" s="186">
        <v>18033</v>
      </c>
      <c r="E44" s="186"/>
      <c r="F44" s="84"/>
      <c r="G44" s="84"/>
      <c r="H44" s="78"/>
      <c r="I44" s="78"/>
      <c r="J44" s="82"/>
    </row>
    <row r="45" spans="1:10" s="83" customFormat="1" ht="28.9" customHeight="1">
      <c r="A45" s="340"/>
      <c r="B45" s="301" t="s">
        <v>141</v>
      </c>
      <c r="C45" s="185">
        <f>C43+C44</f>
        <v>100000</v>
      </c>
      <c r="D45" s="185">
        <f>D43+D44</f>
        <v>100000</v>
      </c>
      <c r="E45" s="185">
        <f>E43+E44</f>
        <v>0</v>
      </c>
      <c r="F45" s="84"/>
      <c r="G45" s="84"/>
      <c r="H45" s="78"/>
      <c r="I45" s="78"/>
      <c r="J45" s="82"/>
    </row>
    <row r="46" spans="1:10" s="83" customFormat="1" ht="50.1" customHeight="1">
      <c r="A46" s="338" t="s">
        <v>526</v>
      </c>
      <c r="B46" s="221" t="s">
        <v>524</v>
      </c>
      <c r="C46" s="183">
        <v>2100000</v>
      </c>
      <c r="D46" s="183"/>
      <c r="E46" s="183">
        <v>2100000</v>
      </c>
      <c r="F46" s="84"/>
      <c r="G46" s="84"/>
      <c r="H46" s="78"/>
      <c r="I46" s="78"/>
      <c r="J46" s="82"/>
    </row>
    <row r="47" spans="1:10" s="83" customFormat="1" ht="28.9" customHeight="1">
      <c r="A47" s="340"/>
      <c r="B47" s="301" t="s">
        <v>141</v>
      </c>
      <c r="C47" s="185">
        <v>2100000</v>
      </c>
      <c r="D47" s="185"/>
      <c r="E47" s="185">
        <v>2100000</v>
      </c>
      <c r="F47" s="84"/>
      <c r="G47" s="84"/>
      <c r="H47" s="78"/>
      <c r="I47" s="78"/>
      <c r="J47" s="82"/>
    </row>
    <row r="48" spans="1:10" s="83" customFormat="1" ht="24" customHeight="1">
      <c r="A48" s="210"/>
      <c r="B48" s="210" t="s">
        <v>143</v>
      </c>
      <c r="C48" s="185">
        <f>C18+C42+C45+C47</f>
        <v>6461108</v>
      </c>
      <c r="D48" s="185">
        <f>D18+D42+D45+D47</f>
        <v>2650453</v>
      </c>
      <c r="E48" s="185">
        <f>E18+E42+E45+E47</f>
        <v>3810655</v>
      </c>
      <c r="F48" s="98">
        <f>F42+F18</f>
        <v>0</v>
      </c>
      <c r="G48" s="98">
        <f>G42+G18</f>
        <v>0</v>
      </c>
      <c r="H48" s="78"/>
      <c r="I48" s="78"/>
      <c r="J48" s="82"/>
    </row>
    <row r="49" spans="1:10" s="83" customFormat="1" ht="24" customHeight="1">
      <c r="A49" s="209"/>
      <c r="B49" s="209"/>
      <c r="C49" s="207"/>
      <c r="D49" s="207"/>
      <c r="E49" s="207"/>
      <c r="F49" s="208"/>
      <c r="G49" s="208"/>
      <c r="H49" s="78"/>
      <c r="I49" s="78"/>
      <c r="J49" s="82"/>
    </row>
    <row r="50" spans="1:10" s="83" customFormat="1" ht="40.15" customHeight="1">
      <c r="A50" s="341" t="s">
        <v>343</v>
      </c>
      <c r="B50" s="342"/>
      <c r="C50" s="134"/>
      <c r="D50" s="336" t="s">
        <v>342</v>
      </c>
      <c r="E50" s="337"/>
      <c r="F50" s="84"/>
      <c r="G50" s="84"/>
      <c r="H50" s="78"/>
      <c r="I50" s="78"/>
      <c r="J50" s="82"/>
    </row>
    <row r="51" spans="1:10">
      <c r="E51" s="85"/>
      <c r="F51" s="77"/>
      <c r="G51" s="77"/>
      <c r="H51" s="78"/>
      <c r="I51" s="78"/>
      <c r="J51" s="79"/>
    </row>
    <row r="52" spans="1:10">
      <c r="A52" s="86"/>
      <c r="C52" s="85"/>
      <c r="D52" s="85"/>
      <c r="E52" s="85"/>
      <c r="F52" s="77"/>
      <c r="G52" s="77"/>
      <c r="H52" s="78"/>
      <c r="I52" s="78"/>
      <c r="J52" s="79"/>
    </row>
    <row r="53" spans="1:10" s="83" customFormat="1">
      <c r="B53" s="75"/>
      <c r="C53" s="85"/>
      <c r="D53" s="85"/>
      <c r="E53" s="85"/>
      <c r="F53" s="87"/>
      <c r="G53" s="87"/>
      <c r="H53" s="78"/>
      <c r="I53" s="78"/>
      <c r="J53" s="82"/>
    </row>
    <row r="54" spans="1:10">
      <c r="C54" s="85"/>
      <c r="D54" s="85"/>
      <c r="E54" s="85"/>
      <c r="H54" s="79"/>
      <c r="I54" s="78"/>
      <c r="J54" s="79"/>
    </row>
    <row r="55" spans="1:10">
      <c r="B55" s="88"/>
      <c r="C55" s="89"/>
      <c r="D55" s="89"/>
      <c r="E55" s="89"/>
      <c r="H55" s="79"/>
      <c r="I55" s="78"/>
      <c r="J55" s="79"/>
    </row>
    <row r="56" spans="1:10">
      <c r="C56" s="85"/>
      <c r="D56" s="85"/>
      <c r="E56" s="85"/>
      <c r="H56" s="79"/>
      <c r="I56" s="78"/>
      <c r="J56" s="79"/>
    </row>
    <row r="57" spans="1:10">
      <c r="A57" s="88"/>
      <c r="C57" s="85"/>
      <c r="D57" s="85"/>
      <c r="E57" s="85"/>
      <c r="F57" s="67"/>
      <c r="H57" s="79"/>
      <c r="I57" s="78"/>
      <c r="J57" s="79"/>
    </row>
    <row r="58" spans="1:10">
      <c r="C58" s="85"/>
      <c r="D58" s="85"/>
      <c r="E58" s="85"/>
      <c r="H58" s="79"/>
      <c r="I58" s="78"/>
      <c r="J58" s="79"/>
    </row>
    <row r="59" spans="1:10">
      <c r="C59" s="85"/>
      <c r="D59" s="85"/>
      <c r="E59" s="85"/>
      <c r="H59" s="79"/>
      <c r="I59" s="78"/>
      <c r="J59" s="79"/>
    </row>
    <row r="60" spans="1:10">
      <c r="C60" s="85"/>
      <c r="D60" s="85"/>
      <c r="E60" s="85"/>
      <c r="H60" s="79"/>
      <c r="I60" s="78"/>
      <c r="J60" s="79"/>
    </row>
    <row r="61" spans="1:10">
      <c r="C61" s="85"/>
      <c r="D61" s="85"/>
      <c r="E61" s="85"/>
      <c r="H61" s="79"/>
      <c r="I61" s="78"/>
      <c r="J61" s="79"/>
    </row>
    <row r="62" spans="1:10" s="88" customFormat="1">
      <c r="A62" s="75"/>
      <c r="B62" s="75"/>
      <c r="C62" s="85"/>
      <c r="D62" s="85"/>
      <c r="E62" s="85"/>
    </row>
    <row r="63" spans="1:10">
      <c r="C63" s="85"/>
      <c r="D63" s="85"/>
      <c r="E63" s="85"/>
    </row>
    <row r="64" spans="1:10">
      <c r="C64" s="85"/>
      <c r="D64" s="85"/>
      <c r="E64" s="85"/>
    </row>
    <row r="65" spans="1:7">
      <c r="C65" s="85"/>
      <c r="D65" s="85"/>
      <c r="E65" s="85"/>
    </row>
    <row r="66" spans="1:7">
      <c r="C66" s="85"/>
      <c r="D66" s="85"/>
      <c r="E66" s="85"/>
    </row>
    <row r="67" spans="1:7">
      <c r="C67" s="85"/>
      <c r="D67" s="85"/>
      <c r="E67" s="85"/>
    </row>
    <row r="68" spans="1:7">
      <c r="C68" s="85"/>
      <c r="D68" s="85"/>
      <c r="E68" s="85"/>
    </row>
    <row r="69" spans="1:7">
      <c r="B69" s="90"/>
      <c r="C69" s="91"/>
      <c r="D69" s="91"/>
      <c r="E69" s="91"/>
    </row>
    <row r="71" spans="1:7">
      <c r="A71" s="90"/>
    </row>
    <row r="76" spans="1:7" s="90" customFormat="1">
      <c r="A76" s="75"/>
      <c r="B76" s="75"/>
      <c r="C76" s="75"/>
      <c r="D76" s="75"/>
      <c r="E76" s="75"/>
      <c r="F76" s="75"/>
      <c r="G76" s="75"/>
    </row>
  </sheetData>
  <mergeCells count="9">
    <mergeCell ref="C2:E2"/>
    <mergeCell ref="A5:F5"/>
    <mergeCell ref="A11:A18"/>
    <mergeCell ref="D50:E50"/>
    <mergeCell ref="C4:E4"/>
    <mergeCell ref="A19:A42"/>
    <mergeCell ref="A50:B50"/>
    <mergeCell ref="A43:A45"/>
    <mergeCell ref="A46:A47"/>
  </mergeCells>
  <phoneticPr fontId="36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F41"/>
  <sheetViews>
    <sheetView view="pageBreakPreview" topLeftCell="A26" zoomScaleNormal="100" zoomScaleSheetLayoutView="100" workbookViewId="0">
      <selection activeCell="D2" sqref="D2:F2"/>
    </sheetView>
  </sheetViews>
  <sheetFormatPr defaultRowHeight="12.75"/>
  <cols>
    <col min="1" max="1" width="10.5" bestFit="1" customWidth="1"/>
    <col min="2" max="2" width="79.83203125" customWidth="1"/>
    <col min="3" max="3" width="15.5" customWidth="1"/>
    <col min="4" max="6" width="16.1640625" bestFit="1" customWidth="1"/>
  </cols>
  <sheetData>
    <row r="1" spans="1:6">
      <c r="D1" t="s">
        <v>207</v>
      </c>
    </row>
    <row r="2" spans="1:6" ht="64.5" customHeight="1">
      <c r="B2" s="75"/>
      <c r="D2" s="316" t="s">
        <v>615</v>
      </c>
      <c r="E2" s="316"/>
      <c r="F2" s="316"/>
    </row>
    <row r="3" spans="1:6" ht="56.25" customHeight="1">
      <c r="D3" s="331" t="s">
        <v>348</v>
      </c>
      <c r="E3" s="331"/>
      <c r="F3" s="331"/>
    </row>
    <row r="4" spans="1:6" ht="18.75">
      <c r="A4" s="343" t="s">
        <v>352</v>
      </c>
      <c r="B4" s="343"/>
      <c r="C4" s="343"/>
      <c r="D4" s="343"/>
      <c r="E4" s="343"/>
      <c r="F4" s="343"/>
    </row>
    <row r="5" spans="1:6" ht="20.25">
      <c r="A5" s="63"/>
      <c r="B5" s="64" t="s">
        <v>134</v>
      </c>
      <c r="C5" s="39"/>
      <c r="D5" s="39"/>
      <c r="E5" s="39"/>
      <c r="F5" s="39"/>
    </row>
    <row r="6" spans="1:6" ht="18.75">
      <c r="A6" s="344" t="s">
        <v>169</v>
      </c>
      <c r="B6" s="344"/>
      <c r="C6" s="39"/>
      <c r="D6" s="39"/>
      <c r="E6" s="39"/>
      <c r="F6" s="39"/>
    </row>
    <row r="7" spans="1:6" ht="18.75">
      <c r="A7" s="14"/>
      <c r="B7" s="14"/>
      <c r="C7" s="14"/>
      <c r="D7" s="14"/>
      <c r="E7" s="14"/>
      <c r="F7" s="14" t="s">
        <v>208</v>
      </c>
    </row>
    <row r="8" spans="1:6" ht="31.5">
      <c r="A8" s="27" t="s">
        <v>217</v>
      </c>
      <c r="B8" s="27" t="s">
        <v>209</v>
      </c>
      <c r="C8" s="27" t="s">
        <v>210</v>
      </c>
      <c r="D8" s="28" t="s">
        <v>220</v>
      </c>
      <c r="E8" s="27" t="s">
        <v>221</v>
      </c>
      <c r="F8" s="27"/>
    </row>
    <row r="9" spans="1:6" ht="47.25">
      <c r="A9" s="27"/>
      <c r="B9" s="27"/>
      <c r="C9" s="27"/>
      <c r="D9" s="27"/>
      <c r="E9" s="27" t="s">
        <v>211</v>
      </c>
      <c r="F9" s="28" t="s">
        <v>212</v>
      </c>
    </row>
    <row r="10" spans="1:6" ht="15.75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</row>
    <row r="11" spans="1:6" ht="33.6" customHeight="1">
      <c r="A11" s="29" t="s">
        <v>213</v>
      </c>
      <c r="B11" s="29"/>
      <c r="C11" s="102"/>
      <c r="D11" s="102"/>
      <c r="E11" s="102"/>
      <c r="F11" s="102"/>
    </row>
    <row r="12" spans="1:6" ht="15.75">
      <c r="A12" s="97">
        <v>200000</v>
      </c>
      <c r="B12" s="97" t="s">
        <v>4</v>
      </c>
      <c r="C12" s="187">
        <f>C16</f>
        <v>9511078</v>
      </c>
      <c r="D12" s="187">
        <f>D16</f>
        <v>-1120748</v>
      </c>
      <c r="E12" s="187">
        <f>E16</f>
        <v>10631826</v>
      </c>
      <c r="F12" s="187">
        <f>F16</f>
        <v>10531826</v>
      </c>
    </row>
    <row r="13" spans="1:6" ht="31.5">
      <c r="A13" s="137">
        <v>206000</v>
      </c>
      <c r="B13" s="138" t="s">
        <v>237</v>
      </c>
      <c r="C13" s="187">
        <v>0</v>
      </c>
      <c r="D13" s="187"/>
      <c r="E13" s="187">
        <v>0</v>
      </c>
      <c r="F13" s="187">
        <v>0</v>
      </c>
    </row>
    <row r="14" spans="1:6" ht="15.75">
      <c r="A14" s="222">
        <v>206110</v>
      </c>
      <c r="B14" s="223" t="s">
        <v>238</v>
      </c>
      <c r="C14" s="187">
        <f>D14+E14</f>
        <v>9500000</v>
      </c>
      <c r="D14" s="187">
        <v>9000000</v>
      </c>
      <c r="E14" s="187">
        <v>500000</v>
      </c>
      <c r="F14" s="187">
        <v>500000</v>
      </c>
    </row>
    <row r="15" spans="1:6" ht="15.75">
      <c r="A15" s="222">
        <v>206210</v>
      </c>
      <c r="B15" s="223" t="s">
        <v>239</v>
      </c>
      <c r="C15" s="187">
        <f>D15+E15</f>
        <v>-9500000</v>
      </c>
      <c r="D15" s="187">
        <v>-9000000</v>
      </c>
      <c r="E15" s="187">
        <v>-500000</v>
      </c>
      <c r="F15" s="187">
        <v>-500000</v>
      </c>
    </row>
    <row r="16" spans="1:6" ht="29.25" customHeight="1">
      <c r="A16" s="102">
        <v>208000</v>
      </c>
      <c r="B16" s="102" t="s">
        <v>5</v>
      </c>
      <c r="C16" s="188">
        <f>D16+E16</f>
        <v>9511078</v>
      </c>
      <c r="D16" s="188">
        <f>D17-D18+D19</f>
        <v>-1120748</v>
      </c>
      <c r="E16" s="188">
        <f>E17-E18+E19</f>
        <v>10631826</v>
      </c>
      <c r="F16" s="188">
        <f>F17-F18+F19</f>
        <v>10531826</v>
      </c>
    </row>
    <row r="17" spans="1:6" ht="29.25" customHeight="1">
      <c r="A17" s="97">
        <v>208100</v>
      </c>
      <c r="B17" s="139" t="s">
        <v>503</v>
      </c>
      <c r="C17" s="188">
        <f>D17+E17</f>
        <v>15012333.629999999</v>
      </c>
      <c r="D17" s="187">
        <v>14401102.869999999</v>
      </c>
      <c r="E17" s="187">
        <v>611230.76</v>
      </c>
      <c r="F17" s="187">
        <v>355605.29</v>
      </c>
    </row>
    <row r="18" spans="1:6" ht="29.25" customHeight="1">
      <c r="A18" s="97">
        <v>208200</v>
      </c>
      <c r="B18" s="139" t="s">
        <v>504</v>
      </c>
      <c r="C18" s="188">
        <f>D18+E18</f>
        <v>5501255.6299999999</v>
      </c>
      <c r="D18" s="187">
        <v>5060024.87</v>
      </c>
      <c r="E18" s="187">
        <v>441230.76</v>
      </c>
      <c r="F18" s="187">
        <v>285605.28999999998</v>
      </c>
    </row>
    <row r="19" spans="1:6" ht="38.450000000000003" customHeight="1">
      <c r="A19" s="97">
        <v>208400</v>
      </c>
      <c r="B19" s="139" t="s">
        <v>6</v>
      </c>
      <c r="C19" s="187">
        <v>0</v>
      </c>
      <c r="D19" s="187">
        <v>-10461826</v>
      </c>
      <c r="E19" s="187">
        <v>10461826</v>
      </c>
      <c r="F19" s="187">
        <v>10461826</v>
      </c>
    </row>
    <row r="20" spans="1:6" ht="21.75" customHeight="1">
      <c r="A20" s="102">
        <v>300000</v>
      </c>
      <c r="B20" s="102" t="s">
        <v>228</v>
      </c>
      <c r="C20" s="188">
        <f>C22+C23</f>
        <v>-3602826</v>
      </c>
      <c r="D20" s="188">
        <f>D22+D23</f>
        <v>0</v>
      </c>
      <c r="E20" s="188">
        <f>E22+E23</f>
        <v>-3602826</v>
      </c>
      <c r="F20" s="188">
        <f>F22+F23</f>
        <v>-3602826</v>
      </c>
    </row>
    <row r="21" spans="1:6" ht="21.75" customHeight="1">
      <c r="A21" s="140">
        <v>301000</v>
      </c>
      <c r="B21" s="102" t="s">
        <v>229</v>
      </c>
      <c r="C21" s="188">
        <f>C22+C23</f>
        <v>-3602826</v>
      </c>
      <c r="D21" s="188"/>
      <c r="E21" s="188">
        <f>E22+E23</f>
        <v>-3602826</v>
      </c>
      <c r="F21" s="188">
        <f>F22+F23</f>
        <v>-3602826</v>
      </c>
    </row>
    <row r="22" spans="1:6" ht="19.899999999999999" hidden="1" customHeight="1">
      <c r="A22" s="102">
        <v>301100</v>
      </c>
      <c r="B22" s="102" t="s">
        <v>230</v>
      </c>
      <c r="C22" s="188"/>
      <c r="D22" s="188"/>
      <c r="E22" s="188"/>
      <c r="F22" s="188"/>
    </row>
    <row r="23" spans="1:6" ht="19.149999999999999" customHeight="1">
      <c r="A23" s="102">
        <v>301200</v>
      </c>
      <c r="B23" s="141" t="s">
        <v>231</v>
      </c>
      <c r="C23" s="188">
        <v>-3602826</v>
      </c>
      <c r="D23" s="188"/>
      <c r="E23" s="188">
        <v>-3602826</v>
      </c>
      <c r="F23" s="188">
        <v>-3602826</v>
      </c>
    </row>
    <row r="24" spans="1:6" ht="15.75">
      <c r="A24" s="97" t="s">
        <v>214</v>
      </c>
      <c r="B24" s="97" t="s">
        <v>215</v>
      </c>
      <c r="C24" s="187">
        <f>C16+C20</f>
        <v>5908252</v>
      </c>
      <c r="D24" s="187">
        <f>D16+D20</f>
        <v>-1120748</v>
      </c>
      <c r="E24" s="187">
        <f>E16+E20</f>
        <v>7029000</v>
      </c>
      <c r="F24" s="187">
        <f>F16+F20</f>
        <v>6929000</v>
      </c>
    </row>
    <row r="25" spans="1:6" ht="15.75">
      <c r="A25" s="97" t="s">
        <v>216</v>
      </c>
      <c r="B25" s="97"/>
      <c r="C25" s="187"/>
      <c r="D25" s="187"/>
      <c r="E25" s="187"/>
      <c r="F25" s="187"/>
    </row>
    <row r="26" spans="1:6" ht="21.75" customHeight="1">
      <c r="A26" s="102">
        <v>400000</v>
      </c>
      <c r="B26" s="102" t="s">
        <v>232</v>
      </c>
      <c r="C26" s="188">
        <f>C27</f>
        <v>-3602826</v>
      </c>
      <c r="D26" s="188">
        <f>D27</f>
        <v>0</v>
      </c>
      <c r="E26" s="188">
        <f>E27</f>
        <v>-3602826</v>
      </c>
      <c r="F26" s="188">
        <f>F27</f>
        <v>-3602826</v>
      </c>
    </row>
    <row r="27" spans="1:6" ht="15.75">
      <c r="A27" s="102">
        <v>402000</v>
      </c>
      <c r="B27" s="102" t="s">
        <v>234</v>
      </c>
      <c r="C27" s="188">
        <v>-3602826</v>
      </c>
      <c r="D27" s="188"/>
      <c r="E27" s="188">
        <v>-3602826</v>
      </c>
      <c r="F27" s="188">
        <v>-3602826</v>
      </c>
    </row>
    <row r="28" spans="1:6" ht="15.75">
      <c r="A28" s="97">
        <v>402200</v>
      </c>
      <c r="B28" s="97" t="s">
        <v>235</v>
      </c>
      <c r="C28" s="188">
        <v>-3602826</v>
      </c>
      <c r="D28" s="188"/>
      <c r="E28" s="188">
        <v>-3602826</v>
      </c>
      <c r="F28" s="188">
        <v>-3602826</v>
      </c>
    </row>
    <row r="29" spans="1:6" ht="15.75">
      <c r="A29" s="97">
        <v>402201</v>
      </c>
      <c r="B29" s="97" t="s">
        <v>233</v>
      </c>
      <c r="C29" s="188">
        <v>-3602826</v>
      </c>
      <c r="D29" s="188"/>
      <c r="E29" s="188">
        <v>-3602826</v>
      </c>
      <c r="F29" s="188">
        <v>-3602826</v>
      </c>
    </row>
    <row r="30" spans="1:6" ht="24.6" customHeight="1">
      <c r="A30" s="97">
        <v>600000</v>
      </c>
      <c r="B30" s="97" t="s">
        <v>218</v>
      </c>
      <c r="C30" s="187">
        <f>C16</f>
        <v>9511078</v>
      </c>
      <c r="D30" s="187">
        <f>D16</f>
        <v>-1120748</v>
      </c>
      <c r="E30" s="187">
        <f>E16</f>
        <v>10631826</v>
      </c>
      <c r="F30" s="187">
        <f>F16</f>
        <v>10531826</v>
      </c>
    </row>
    <row r="31" spans="1:6" ht="40.9" customHeight="1">
      <c r="A31" s="137">
        <v>601000</v>
      </c>
      <c r="B31" s="138" t="s">
        <v>237</v>
      </c>
      <c r="C31" s="187">
        <v>0</v>
      </c>
      <c r="D31" s="187"/>
      <c r="E31" s="187">
        <v>0</v>
      </c>
      <c r="F31" s="187">
        <v>0</v>
      </c>
    </row>
    <row r="32" spans="1:6" ht="24.6" customHeight="1">
      <c r="A32" s="222">
        <v>601110</v>
      </c>
      <c r="B32" s="223" t="s">
        <v>238</v>
      </c>
      <c r="C32" s="187">
        <f>D32+E32</f>
        <v>9500000</v>
      </c>
      <c r="D32" s="187">
        <v>9000000</v>
      </c>
      <c r="E32" s="187">
        <v>500000</v>
      </c>
      <c r="F32" s="187">
        <v>500000</v>
      </c>
    </row>
    <row r="33" spans="1:6" ht="19.899999999999999" customHeight="1">
      <c r="A33" s="222">
        <v>601210</v>
      </c>
      <c r="B33" s="223" t="s">
        <v>239</v>
      </c>
      <c r="C33" s="187">
        <f>D33+E33</f>
        <v>-9500000</v>
      </c>
      <c r="D33" s="187">
        <v>-9000000</v>
      </c>
      <c r="E33" s="187">
        <v>-500000</v>
      </c>
      <c r="F33" s="187">
        <v>-500000</v>
      </c>
    </row>
    <row r="34" spans="1:6" ht="21.6" customHeight="1">
      <c r="A34" s="97">
        <v>602000</v>
      </c>
      <c r="B34" s="97" t="s">
        <v>219</v>
      </c>
      <c r="C34" s="187">
        <f>D34+E34</f>
        <v>9511078</v>
      </c>
      <c r="D34" s="187">
        <f>D35-D36+D37</f>
        <v>-1120748</v>
      </c>
      <c r="E34" s="187">
        <f>E35-E36+E37</f>
        <v>10631826</v>
      </c>
      <c r="F34" s="187">
        <f>F35-F36+F37</f>
        <v>10531826</v>
      </c>
    </row>
    <row r="35" spans="1:6" ht="21.6" customHeight="1">
      <c r="A35" s="97">
        <v>602100</v>
      </c>
      <c r="B35" s="139" t="s">
        <v>503</v>
      </c>
      <c r="C35" s="187">
        <f>D35+E35</f>
        <v>15012333.629999999</v>
      </c>
      <c r="D35" s="187">
        <v>14401102.869999999</v>
      </c>
      <c r="E35" s="187">
        <v>611230.76</v>
      </c>
      <c r="F35" s="187">
        <v>355605.29</v>
      </c>
    </row>
    <row r="36" spans="1:6" ht="21.6" customHeight="1">
      <c r="A36" s="97">
        <v>602200</v>
      </c>
      <c r="B36" s="139" t="s">
        <v>504</v>
      </c>
      <c r="C36" s="187">
        <f>D36+E36</f>
        <v>5501255.6299999999</v>
      </c>
      <c r="D36" s="187">
        <f t="shared" ref="D36:F37" si="0">D18</f>
        <v>5060024.87</v>
      </c>
      <c r="E36" s="187">
        <f t="shared" si="0"/>
        <v>441230.76</v>
      </c>
      <c r="F36" s="187">
        <f t="shared" si="0"/>
        <v>285605.28999999998</v>
      </c>
    </row>
    <row r="37" spans="1:6" ht="31.5">
      <c r="A37" s="97">
        <v>602400</v>
      </c>
      <c r="B37" s="139" t="s">
        <v>6</v>
      </c>
      <c r="C37" s="187">
        <v>0</v>
      </c>
      <c r="D37" s="187">
        <f t="shared" si="0"/>
        <v>-10461826</v>
      </c>
      <c r="E37" s="187">
        <f t="shared" si="0"/>
        <v>10461826</v>
      </c>
      <c r="F37" s="187">
        <f t="shared" si="0"/>
        <v>10461826</v>
      </c>
    </row>
    <row r="38" spans="1:6" ht="15.75">
      <c r="A38" s="27" t="s">
        <v>214</v>
      </c>
      <c r="B38" s="27" t="s">
        <v>215</v>
      </c>
      <c r="C38" s="187">
        <f>C26+C30</f>
        <v>5908252</v>
      </c>
      <c r="D38" s="187">
        <f>D26+D30</f>
        <v>-1120748</v>
      </c>
      <c r="E38" s="187">
        <f>E26+E30</f>
        <v>7029000</v>
      </c>
      <c r="F38" s="187">
        <f>F26+F30</f>
        <v>6929000</v>
      </c>
    </row>
    <row r="41" spans="1:6" ht="20.25">
      <c r="B41" s="135" t="s">
        <v>343</v>
      </c>
      <c r="C41" s="136"/>
      <c r="D41" s="136"/>
      <c r="E41" s="336" t="s">
        <v>342</v>
      </c>
      <c r="F41" s="337"/>
    </row>
  </sheetData>
  <mergeCells count="5">
    <mergeCell ref="E41:F41"/>
    <mergeCell ref="A4:F4"/>
    <mergeCell ref="D2:F2"/>
    <mergeCell ref="A6:B6"/>
    <mergeCell ref="D3:F3"/>
  </mergeCells>
  <phoneticPr fontId="0" type="noConversion"/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Q92"/>
  <sheetViews>
    <sheetView showGridLines="0" showZeros="0" topLeftCell="B1" zoomScale="62" zoomScaleNormal="62" zoomScaleSheetLayoutView="100" workbookViewId="0">
      <selection activeCell="O2" sqref="O2:Q2"/>
    </sheetView>
  </sheetViews>
  <sheetFormatPr defaultColWidth="8.83203125" defaultRowHeight="20.25"/>
  <cols>
    <col min="1" max="1" width="3.83203125" style="110" hidden="1" customWidth="1"/>
    <col min="2" max="2" width="20.1640625" style="110" customWidth="1"/>
    <col min="3" max="3" width="15.83203125" style="110" customWidth="1"/>
    <col min="4" max="4" width="12.6640625" style="110" customWidth="1"/>
    <col min="5" max="5" width="45" style="110" customWidth="1"/>
    <col min="6" max="6" width="27" style="110" customWidth="1"/>
    <col min="7" max="7" width="27.33203125" style="110" customWidth="1"/>
    <col min="8" max="8" width="28.33203125" style="110" customWidth="1"/>
    <col min="9" max="9" width="24.1640625" style="110" customWidth="1"/>
    <col min="10" max="10" width="27.5" style="110" customWidth="1"/>
    <col min="11" max="12" width="24.83203125" style="110" customWidth="1"/>
    <col min="13" max="13" width="23.6640625" style="110" customWidth="1"/>
    <col min="14" max="14" width="20.83203125" style="110" bestFit="1" customWidth="1"/>
    <col min="15" max="15" width="18.83203125" style="110" customWidth="1"/>
    <col min="16" max="16" width="23" style="110" customWidth="1"/>
    <col min="17" max="17" width="29.5" style="110" customWidth="1"/>
    <col min="18" max="18" width="22.5" style="112" bestFit="1" customWidth="1"/>
    <col min="19" max="16384" width="8.83203125" style="112"/>
  </cols>
  <sheetData>
    <row r="1" spans="1:17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 t="s">
        <v>187</v>
      </c>
      <c r="P1" s="111"/>
      <c r="Q1" s="111"/>
    </row>
    <row r="2" spans="1:17" ht="51.6" customHeight="1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316" t="s">
        <v>614</v>
      </c>
      <c r="P2" s="316"/>
      <c r="Q2" s="316"/>
    </row>
    <row r="3" spans="1:17" ht="52.5" customHeight="1">
      <c r="F3" s="114"/>
      <c r="G3" s="114"/>
      <c r="H3" s="114"/>
      <c r="I3" s="114"/>
      <c r="J3" s="114"/>
      <c r="K3" s="114"/>
      <c r="L3" s="114"/>
      <c r="M3" s="114"/>
      <c r="N3" s="114"/>
      <c r="O3" s="316" t="s">
        <v>348</v>
      </c>
      <c r="P3" s="316"/>
      <c r="Q3" s="316"/>
    </row>
    <row r="4" spans="1:17" ht="57" customHeight="1">
      <c r="B4" s="348" t="s">
        <v>349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</row>
    <row r="5" spans="1:17">
      <c r="B5" s="349" t="s">
        <v>134</v>
      </c>
      <c r="C5" s="350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</row>
    <row r="6" spans="1:17">
      <c r="B6" s="354" t="s">
        <v>169</v>
      </c>
      <c r="C6" s="354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</row>
    <row r="7" spans="1:17">
      <c r="B7" s="116"/>
      <c r="C7" s="117"/>
      <c r="D7" s="117"/>
      <c r="E7" s="117"/>
      <c r="F7" s="117"/>
      <c r="G7" s="117"/>
      <c r="H7" s="118"/>
      <c r="I7" s="117"/>
      <c r="J7" s="117"/>
      <c r="K7" s="119"/>
      <c r="L7" s="119"/>
      <c r="M7" s="120"/>
      <c r="N7" s="120"/>
      <c r="O7" s="120"/>
      <c r="P7" s="120"/>
      <c r="Q7" s="121" t="s">
        <v>23</v>
      </c>
    </row>
    <row r="8" spans="1:17">
      <c r="A8" s="122"/>
      <c r="B8" s="345" t="s">
        <v>170</v>
      </c>
      <c r="C8" s="345" t="s">
        <v>171</v>
      </c>
      <c r="D8" s="345" t="s">
        <v>192</v>
      </c>
      <c r="E8" s="345" t="s">
        <v>172</v>
      </c>
      <c r="F8" s="355" t="s">
        <v>220</v>
      </c>
      <c r="G8" s="357"/>
      <c r="H8" s="357"/>
      <c r="I8" s="357"/>
      <c r="J8" s="356"/>
      <c r="K8" s="355" t="s">
        <v>24</v>
      </c>
      <c r="L8" s="357"/>
      <c r="M8" s="357"/>
      <c r="N8" s="357"/>
      <c r="O8" s="357"/>
      <c r="P8" s="356"/>
      <c r="Q8" s="345" t="s">
        <v>222</v>
      </c>
    </row>
    <row r="9" spans="1:17">
      <c r="A9" s="123"/>
      <c r="B9" s="346"/>
      <c r="C9" s="346"/>
      <c r="D9" s="346"/>
      <c r="E9" s="346"/>
      <c r="F9" s="345" t="s">
        <v>211</v>
      </c>
      <c r="G9" s="351" t="s">
        <v>224</v>
      </c>
      <c r="H9" s="355" t="s">
        <v>225</v>
      </c>
      <c r="I9" s="356"/>
      <c r="J9" s="351" t="s">
        <v>226</v>
      </c>
      <c r="K9" s="345" t="s">
        <v>211</v>
      </c>
      <c r="L9" s="345" t="s">
        <v>194</v>
      </c>
      <c r="M9" s="351" t="s">
        <v>224</v>
      </c>
      <c r="N9" s="355" t="s">
        <v>225</v>
      </c>
      <c r="O9" s="356"/>
      <c r="P9" s="351" t="s">
        <v>226</v>
      </c>
      <c r="Q9" s="346"/>
    </row>
    <row r="10" spans="1:17">
      <c r="A10" s="124"/>
      <c r="B10" s="346"/>
      <c r="C10" s="346"/>
      <c r="D10" s="346"/>
      <c r="E10" s="346"/>
      <c r="F10" s="346"/>
      <c r="G10" s="352"/>
      <c r="H10" s="345" t="s">
        <v>227</v>
      </c>
      <c r="I10" s="345" t="s">
        <v>0</v>
      </c>
      <c r="J10" s="352"/>
      <c r="K10" s="346"/>
      <c r="L10" s="346"/>
      <c r="M10" s="352"/>
      <c r="N10" s="345" t="s">
        <v>227</v>
      </c>
      <c r="O10" s="345" t="s">
        <v>0</v>
      </c>
      <c r="P10" s="352"/>
      <c r="Q10" s="346"/>
    </row>
    <row r="11" spans="1:17" ht="230.1" customHeight="1">
      <c r="A11" s="125"/>
      <c r="B11" s="347"/>
      <c r="C11" s="347"/>
      <c r="D11" s="347"/>
      <c r="E11" s="347"/>
      <c r="F11" s="347"/>
      <c r="G11" s="353"/>
      <c r="H11" s="347"/>
      <c r="I11" s="347"/>
      <c r="J11" s="353"/>
      <c r="K11" s="347"/>
      <c r="L11" s="347"/>
      <c r="M11" s="353"/>
      <c r="N11" s="347"/>
      <c r="O11" s="347"/>
      <c r="P11" s="353"/>
      <c r="Q11" s="347"/>
    </row>
    <row r="12" spans="1:17">
      <c r="A12" s="125"/>
      <c r="B12" s="126">
        <v>1</v>
      </c>
      <c r="C12" s="126">
        <v>2</v>
      </c>
      <c r="D12" s="127">
        <v>3</v>
      </c>
      <c r="E12" s="127">
        <v>4</v>
      </c>
      <c r="F12" s="127">
        <v>5</v>
      </c>
      <c r="G12" s="128">
        <v>6</v>
      </c>
      <c r="H12" s="127">
        <v>7</v>
      </c>
      <c r="I12" s="127">
        <v>8</v>
      </c>
      <c r="J12" s="128">
        <v>9</v>
      </c>
      <c r="K12" s="127">
        <v>10</v>
      </c>
      <c r="L12" s="128">
        <v>11</v>
      </c>
      <c r="M12" s="127">
        <v>12</v>
      </c>
      <c r="N12" s="128">
        <v>13</v>
      </c>
      <c r="O12" s="127">
        <v>14</v>
      </c>
      <c r="P12" s="128">
        <v>15</v>
      </c>
      <c r="Q12" s="127">
        <v>16</v>
      </c>
    </row>
    <row r="13" spans="1:17" s="132" customFormat="1" ht="38.1" customHeight="1">
      <c r="A13" s="129"/>
      <c r="B13" s="199" t="s">
        <v>3</v>
      </c>
      <c r="C13" s="199" t="s">
        <v>359</v>
      </c>
      <c r="D13" s="199" t="s">
        <v>359</v>
      </c>
      <c r="E13" s="199" t="s">
        <v>63</v>
      </c>
      <c r="F13" s="200">
        <v>105986251</v>
      </c>
      <c r="G13" s="200">
        <v>104906251</v>
      </c>
      <c r="H13" s="200">
        <v>65989015</v>
      </c>
      <c r="I13" s="200">
        <v>4976192</v>
      </c>
      <c r="J13" s="200">
        <v>1080000</v>
      </c>
      <c r="K13" s="200">
        <v>7536800</v>
      </c>
      <c r="L13" s="200">
        <v>4143800</v>
      </c>
      <c r="M13" s="200">
        <v>3393000</v>
      </c>
      <c r="N13" s="200">
        <v>100000</v>
      </c>
      <c r="O13" s="200">
        <v>2500</v>
      </c>
      <c r="P13" s="200">
        <v>4143800</v>
      </c>
      <c r="Q13" s="200">
        <v>113523051</v>
      </c>
    </row>
    <row r="14" spans="1:17" ht="34.5" customHeight="1">
      <c r="B14" s="199" t="s">
        <v>1</v>
      </c>
      <c r="C14" s="199" t="s">
        <v>359</v>
      </c>
      <c r="D14" s="199" t="s">
        <v>359</v>
      </c>
      <c r="E14" s="199" t="s">
        <v>63</v>
      </c>
      <c r="F14" s="200">
        <v>105986251</v>
      </c>
      <c r="G14" s="200">
        <v>104906251</v>
      </c>
      <c r="H14" s="200">
        <v>65989015</v>
      </c>
      <c r="I14" s="200">
        <v>4976192</v>
      </c>
      <c r="J14" s="200">
        <v>1080000</v>
      </c>
      <c r="K14" s="200">
        <v>7536800</v>
      </c>
      <c r="L14" s="200">
        <v>4143800</v>
      </c>
      <c r="M14" s="200">
        <v>3393000</v>
      </c>
      <c r="N14" s="200">
        <v>100000</v>
      </c>
      <c r="O14" s="200">
        <v>2500</v>
      </c>
      <c r="P14" s="200">
        <v>4143800</v>
      </c>
      <c r="Q14" s="200">
        <v>113523051</v>
      </c>
    </row>
    <row r="15" spans="1:17" ht="62.45" customHeight="1">
      <c r="B15" s="201" t="s">
        <v>112</v>
      </c>
      <c r="C15" s="201" t="s">
        <v>113</v>
      </c>
      <c r="D15" s="201" t="s">
        <v>2</v>
      </c>
      <c r="E15" s="201" t="s">
        <v>114</v>
      </c>
      <c r="F15" s="202">
        <v>25780420</v>
      </c>
      <c r="G15" s="202">
        <v>25780420</v>
      </c>
      <c r="H15" s="202">
        <v>19558895</v>
      </c>
      <c r="I15" s="202">
        <v>380200</v>
      </c>
      <c r="J15" s="202">
        <v>0</v>
      </c>
      <c r="K15" s="202">
        <v>125000</v>
      </c>
      <c r="L15" s="202">
        <v>125000</v>
      </c>
      <c r="M15" s="202">
        <v>0</v>
      </c>
      <c r="N15" s="202">
        <v>0</v>
      </c>
      <c r="O15" s="202">
        <v>0</v>
      </c>
      <c r="P15" s="202">
        <v>125000</v>
      </c>
      <c r="Q15" s="200">
        <v>25905420</v>
      </c>
    </row>
    <row r="16" spans="1:17" ht="73.5" customHeight="1">
      <c r="B16" s="201" t="s">
        <v>116</v>
      </c>
      <c r="C16" s="201" t="s">
        <v>22</v>
      </c>
      <c r="D16" s="201" t="s">
        <v>21</v>
      </c>
      <c r="E16" s="201" t="s">
        <v>117</v>
      </c>
      <c r="F16" s="202">
        <v>406887</v>
      </c>
      <c r="G16" s="202">
        <v>406887</v>
      </c>
      <c r="H16" s="202">
        <v>324835</v>
      </c>
      <c r="I16" s="202">
        <v>10582</v>
      </c>
      <c r="J16" s="202">
        <v>0</v>
      </c>
      <c r="K16" s="202">
        <v>0</v>
      </c>
      <c r="L16" s="202">
        <v>0</v>
      </c>
      <c r="M16" s="202">
        <v>0</v>
      </c>
      <c r="N16" s="202">
        <v>0</v>
      </c>
      <c r="O16" s="202">
        <v>0</v>
      </c>
      <c r="P16" s="202">
        <v>0</v>
      </c>
      <c r="Q16" s="200">
        <v>406887</v>
      </c>
    </row>
    <row r="17" spans="2:17" ht="78" customHeight="1">
      <c r="B17" s="201" t="s">
        <v>7</v>
      </c>
      <c r="C17" s="201" t="s">
        <v>14</v>
      </c>
      <c r="D17" s="201" t="s">
        <v>8</v>
      </c>
      <c r="E17" s="201" t="s">
        <v>82</v>
      </c>
      <c r="F17" s="202">
        <v>50274923</v>
      </c>
      <c r="G17" s="202">
        <v>50274923</v>
      </c>
      <c r="H17" s="202">
        <v>35881967</v>
      </c>
      <c r="I17" s="202">
        <v>2887300</v>
      </c>
      <c r="J17" s="202">
        <v>0</v>
      </c>
      <c r="K17" s="202">
        <v>1522000</v>
      </c>
      <c r="L17" s="202">
        <v>22000</v>
      </c>
      <c r="M17" s="202">
        <v>1500000</v>
      </c>
      <c r="N17" s="202">
        <v>0</v>
      </c>
      <c r="O17" s="202">
        <v>0</v>
      </c>
      <c r="P17" s="202">
        <v>22000</v>
      </c>
      <c r="Q17" s="200">
        <v>51796923</v>
      </c>
    </row>
    <row r="18" spans="2:17" ht="153.94999999999999" customHeight="1">
      <c r="B18" s="201" t="s">
        <v>333</v>
      </c>
      <c r="C18" s="201" t="s">
        <v>360</v>
      </c>
      <c r="D18" s="201" t="s">
        <v>65</v>
      </c>
      <c r="E18" s="201" t="s">
        <v>329</v>
      </c>
      <c r="F18" s="202">
        <v>192613</v>
      </c>
      <c r="G18" s="202">
        <v>192613</v>
      </c>
      <c r="H18" s="202">
        <v>102621</v>
      </c>
      <c r="I18" s="202">
        <v>0</v>
      </c>
      <c r="J18" s="202">
        <v>0</v>
      </c>
      <c r="K18" s="202">
        <v>0</v>
      </c>
      <c r="L18" s="202">
        <v>0</v>
      </c>
      <c r="M18" s="202">
        <v>0</v>
      </c>
      <c r="N18" s="202">
        <v>0</v>
      </c>
      <c r="O18" s="202">
        <v>0</v>
      </c>
      <c r="P18" s="202">
        <v>0</v>
      </c>
      <c r="Q18" s="200">
        <v>192613</v>
      </c>
    </row>
    <row r="19" spans="2:17" ht="168.6" customHeight="1">
      <c r="B19" s="201" t="s">
        <v>604</v>
      </c>
      <c r="C19" s="201" t="s">
        <v>605</v>
      </c>
      <c r="D19" s="201" t="s">
        <v>65</v>
      </c>
      <c r="E19" s="201" t="s">
        <v>606</v>
      </c>
      <c r="F19" s="202">
        <v>44292</v>
      </c>
      <c r="G19" s="202">
        <v>44292</v>
      </c>
      <c r="H19" s="202">
        <v>23598</v>
      </c>
      <c r="I19" s="202">
        <v>0</v>
      </c>
      <c r="J19" s="202">
        <v>0</v>
      </c>
      <c r="K19" s="202">
        <v>0</v>
      </c>
      <c r="L19" s="202">
        <v>0</v>
      </c>
      <c r="M19" s="202">
        <v>0</v>
      </c>
      <c r="N19" s="202">
        <v>0</v>
      </c>
      <c r="O19" s="202">
        <v>0</v>
      </c>
      <c r="P19" s="202">
        <v>0</v>
      </c>
      <c r="Q19" s="200">
        <v>44292</v>
      </c>
    </row>
    <row r="20" spans="2:17" ht="75.95" customHeight="1">
      <c r="B20" s="201" t="s">
        <v>76</v>
      </c>
      <c r="C20" s="201" t="s">
        <v>77</v>
      </c>
      <c r="D20" s="201" t="s">
        <v>78</v>
      </c>
      <c r="E20" s="201" t="s">
        <v>79</v>
      </c>
      <c r="F20" s="202">
        <v>2646805</v>
      </c>
      <c r="G20" s="202">
        <v>2646805</v>
      </c>
      <c r="H20" s="202">
        <v>0</v>
      </c>
      <c r="I20" s="202">
        <v>0</v>
      </c>
      <c r="J20" s="202">
        <v>0</v>
      </c>
      <c r="K20" s="202">
        <v>540000</v>
      </c>
      <c r="L20" s="202">
        <v>540000</v>
      </c>
      <c r="M20" s="202">
        <v>0</v>
      </c>
      <c r="N20" s="202">
        <v>0</v>
      </c>
      <c r="O20" s="202">
        <v>0</v>
      </c>
      <c r="P20" s="202">
        <v>540000</v>
      </c>
      <c r="Q20" s="200">
        <v>3186805</v>
      </c>
    </row>
    <row r="21" spans="2:17" ht="112.5" customHeight="1">
      <c r="B21" s="201" t="s">
        <v>92</v>
      </c>
      <c r="C21" s="201" t="s">
        <v>121</v>
      </c>
      <c r="D21" s="201" t="s">
        <v>119</v>
      </c>
      <c r="E21" s="201" t="s">
        <v>91</v>
      </c>
      <c r="F21" s="202">
        <v>2010489</v>
      </c>
      <c r="G21" s="202">
        <v>2010489</v>
      </c>
      <c r="H21" s="202">
        <v>0</v>
      </c>
      <c r="I21" s="202">
        <v>0</v>
      </c>
      <c r="J21" s="202">
        <v>0</v>
      </c>
      <c r="K21" s="202">
        <v>100000</v>
      </c>
      <c r="L21" s="202">
        <v>100000</v>
      </c>
      <c r="M21" s="202">
        <v>0</v>
      </c>
      <c r="N21" s="202">
        <v>0</v>
      </c>
      <c r="O21" s="202">
        <v>0</v>
      </c>
      <c r="P21" s="202">
        <v>100000</v>
      </c>
      <c r="Q21" s="200">
        <v>2110489</v>
      </c>
    </row>
    <row r="22" spans="2:17" ht="86.1" customHeight="1">
      <c r="B22" s="201" t="s">
        <v>275</v>
      </c>
      <c r="C22" s="201" t="s">
        <v>276</v>
      </c>
      <c r="D22" s="201" t="s">
        <v>80</v>
      </c>
      <c r="E22" s="201" t="s">
        <v>277</v>
      </c>
      <c r="F22" s="202">
        <v>576000</v>
      </c>
      <c r="G22" s="202">
        <v>576000</v>
      </c>
      <c r="H22" s="202">
        <v>0</v>
      </c>
      <c r="I22" s="202">
        <v>0</v>
      </c>
      <c r="J22" s="202">
        <v>0</v>
      </c>
      <c r="K22" s="202">
        <v>0</v>
      </c>
      <c r="L22" s="202">
        <v>0</v>
      </c>
      <c r="M22" s="202">
        <v>0</v>
      </c>
      <c r="N22" s="202">
        <v>0</v>
      </c>
      <c r="O22" s="202">
        <v>0</v>
      </c>
      <c r="P22" s="202">
        <v>0</v>
      </c>
      <c r="Q22" s="200">
        <v>576000</v>
      </c>
    </row>
    <row r="23" spans="2:17" ht="101.45" customHeight="1">
      <c r="B23" s="201" t="s">
        <v>103</v>
      </c>
      <c r="C23" s="201" t="s">
        <v>122</v>
      </c>
      <c r="D23" s="201" t="s">
        <v>80</v>
      </c>
      <c r="E23" s="201" t="s">
        <v>123</v>
      </c>
      <c r="F23" s="202">
        <v>449000</v>
      </c>
      <c r="G23" s="202">
        <v>449000</v>
      </c>
      <c r="H23" s="202">
        <v>0</v>
      </c>
      <c r="I23" s="202">
        <v>0</v>
      </c>
      <c r="J23" s="202">
        <v>0</v>
      </c>
      <c r="K23" s="202">
        <v>0</v>
      </c>
      <c r="L23" s="202">
        <v>0</v>
      </c>
      <c r="M23" s="202">
        <v>0</v>
      </c>
      <c r="N23" s="202">
        <v>0</v>
      </c>
      <c r="O23" s="202">
        <v>0</v>
      </c>
      <c r="P23" s="202">
        <v>0</v>
      </c>
      <c r="Q23" s="200">
        <v>449000</v>
      </c>
    </row>
    <row r="24" spans="2:17" ht="113.45" customHeight="1">
      <c r="B24" s="201" t="s">
        <v>240</v>
      </c>
      <c r="C24" s="201" t="s">
        <v>241</v>
      </c>
      <c r="D24" s="201" t="s">
        <v>182</v>
      </c>
      <c r="E24" s="201" t="s">
        <v>242</v>
      </c>
      <c r="F24" s="202">
        <v>430000</v>
      </c>
      <c r="G24" s="202">
        <v>430000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0">
        <v>430000</v>
      </c>
    </row>
    <row r="25" spans="2:17" ht="94.5" customHeight="1">
      <c r="B25" s="201" t="s">
        <v>180</v>
      </c>
      <c r="C25" s="201" t="s">
        <v>181</v>
      </c>
      <c r="D25" s="201" t="s">
        <v>182</v>
      </c>
      <c r="E25" s="201" t="s">
        <v>183</v>
      </c>
      <c r="F25" s="202">
        <v>70000</v>
      </c>
      <c r="G25" s="202">
        <v>70000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  <c r="M25" s="202">
        <v>0</v>
      </c>
      <c r="N25" s="202">
        <v>0</v>
      </c>
      <c r="O25" s="202">
        <v>0</v>
      </c>
      <c r="P25" s="202">
        <v>0</v>
      </c>
      <c r="Q25" s="200">
        <v>70000</v>
      </c>
    </row>
    <row r="26" spans="2:17" ht="111.6" customHeight="1">
      <c r="B26" s="201" t="s">
        <v>278</v>
      </c>
      <c r="C26" s="201" t="s">
        <v>279</v>
      </c>
      <c r="D26" s="201" t="s">
        <v>182</v>
      </c>
      <c r="E26" s="201" t="s">
        <v>280</v>
      </c>
      <c r="F26" s="202">
        <v>850800</v>
      </c>
      <c r="G26" s="202">
        <v>850800</v>
      </c>
      <c r="H26" s="202">
        <v>0</v>
      </c>
      <c r="I26" s="202">
        <v>0</v>
      </c>
      <c r="J26" s="202">
        <v>0</v>
      </c>
      <c r="K26" s="202">
        <v>0</v>
      </c>
      <c r="L26" s="202">
        <v>0</v>
      </c>
      <c r="M26" s="202">
        <v>0</v>
      </c>
      <c r="N26" s="202">
        <v>0</v>
      </c>
      <c r="O26" s="202">
        <v>0</v>
      </c>
      <c r="P26" s="202">
        <v>0</v>
      </c>
      <c r="Q26" s="200">
        <v>850800</v>
      </c>
    </row>
    <row r="27" spans="2:17" ht="150.6" customHeight="1">
      <c r="B27" s="201" t="s">
        <v>13</v>
      </c>
      <c r="C27" s="201" t="s">
        <v>11</v>
      </c>
      <c r="D27" s="201" t="s">
        <v>12</v>
      </c>
      <c r="E27" s="201" t="s">
        <v>81</v>
      </c>
      <c r="F27" s="202">
        <v>6551700</v>
      </c>
      <c r="G27" s="202">
        <v>6551700</v>
      </c>
      <c r="H27" s="202">
        <v>5146200</v>
      </c>
      <c r="I27" s="202">
        <v>274100</v>
      </c>
      <c r="J27" s="202">
        <v>0</v>
      </c>
      <c r="K27" s="202">
        <v>850000</v>
      </c>
      <c r="L27" s="202">
        <v>0</v>
      </c>
      <c r="M27" s="202">
        <v>850000</v>
      </c>
      <c r="N27" s="202">
        <v>100000</v>
      </c>
      <c r="O27" s="202">
        <v>2500</v>
      </c>
      <c r="P27" s="202">
        <v>0</v>
      </c>
      <c r="Q27" s="200">
        <v>7401700</v>
      </c>
    </row>
    <row r="28" spans="2:17" ht="74.45" customHeight="1">
      <c r="B28" s="201" t="s">
        <v>62</v>
      </c>
      <c r="C28" s="201" t="s">
        <v>61</v>
      </c>
      <c r="D28" s="201" t="s">
        <v>14</v>
      </c>
      <c r="E28" s="201" t="s">
        <v>115</v>
      </c>
      <c r="F28" s="202">
        <v>1351427</v>
      </c>
      <c r="G28" s="202">
        <v>1351427</v>
      </c>
      <c r="H28" s="202">
        <v>1033875</v>
      </c>
      <c r="I28" s="202">
        <v>30600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0">
        <v>1351427</v>
      </c>
    </row>
    <row r="29" spans="2:17" ht="75" customHeight="1">
      <c r="B29" s="201" t="s">
        <v>124</v>
      </c>
      <c r="C29" s="201" t="s">
        <v>125</v>
      </c>
      <c r="D29" s="201" t="s">
        <v>126</v>
      </c>
      <c r="E29" s="201" t="s">
        <v>346</v>
      </c>
      <c r="F29" s="202">
        <v>2130000</v>
      </c>
      <c r="G29" s="202">
        <v>2130000</v>
      </c>
      <c r="H29" s="202">
        <v>1646000</v>
      </c>
      <c r="I29" s="202">
        <v>39000</v>
      </c>
      <c r="J29" s="202">
        <v>0</v>
      </c>
      <c r="K29" s="202">
        <v>0</v>
      </c>
      <c r="L29" s="202">
        <v>0</v>
      </c>
      <c r="M29" s="202">
        <v>0</v>
      </c>
      <c r="N29" s="202">
        <v>0</v>
      </c>
      <c r="O29" s="202">
        <v>0</v>
      </c>
      <c r="P29" s="202">
        <v>0</v>
      </c>
      <c r="Q29" s="200">
        <v>2130000</v>
      </c>
    </row>
    <row r="30" spans="2:17" ht="197.1" customHeight="1">
      <c r="B30" s="201" t="s">
        <v>506</v>
      </c>
      <c r="C30" s="201" t="s">
        <v>507</v>
      </c>
      <c r="D30" s="201" t="s">
        <v>14</v>
      </c>
      <c r="E30" s="201" t="s">
        <v>508</v>
      </c>
      <c r="F30" s="202">
        <v>1000000</v>
      </c>
      <c r="G30" s="202">
        <v>1000000</v>
      </c>
      <c r="H30" s="202">
        <v>0</v>
      </c>
      <c r="I30" s="202">
        <v>0</v>
      </c>
      <c r="J30" s="202">
        <v>0</v>
      </c>
      <c r="K30" s="202">
        <v>0</v>
      </c>
      <c r="L30" s="202">
        <v>0</v>
      </c>
      <c r="M30" s="202">
        <v>0</v>
      </c>
      <c r="N30" s="202">
        <v>0</v>
      </c>
      <c r="O30" s="202">
        <v>0</v>
      </c>
      <c r="P30" s="202">
        <v>0</v>
      </c>
      <c r="Q30" s="200">
        <v>1000000</v>
      </c>
    </row>
    <row r="31" spans="2:17" ht="81.95" customHeight="1">
      <c r="B31" s="201" t="s">
        <v>104</v>
      </c>
      <c r="C31" s="201" t="s">
        <v>127</v>
      </c>
      <c r="D31" s="201" t="s">
        <v>10</v>
      </c>
      <c r="E31" s="201" t="s">
        <v>85</v>
      </c>
      <c r="F31" s="202">
        <v>800000</v>
      </c>
      <c r="G31" s="202">
        <v>800000</v>
      </c>
      <c r="H31" s="202">
        <v>0</v>
      </c>
      <c r="I31" s="202">
        <v>0</v>
      </c>
      <c r="J31" s="202">
        <v>0</v>
      </c>
      <c r="K31" s="202">
        <v>0</v>
      </c>
      <c r="L31" s="202">
        <v>0</v>
      </c>
      <c r="M31" s="202">
        <v>0</v>
      </c>
      <c r="N31" s="202">
        <v>0</v>
      </c>
      <c r="O31" s="202">
        <v>0</v>
      </c>
      <c r="P31" s="202">
        <v>0</v>
      </c>
      <c r="Q31" s="200">
        <v>800000</v>
      </c>
    </row>
    <row r="32" spans="2:17" ht="77.45" customHeight="1">
      <c r="B32" s="201" t="s">
        <v>90</v>
      </c>
      <c r="C32" s="201" t="s">
        <v>128</v>
      </c>
      <c r="D32" s="201" t="s">
        <v>17</v>
      </c>
      <c r="E32" s="201" t="s">
        <v>83</v>
      </c>
      <c r="F32" s="202">
        <v>584000</v>
      </c>
      <c r="G32" s="202">
        <v>584000</v>
      </c>
      <c r="H32" s="202">
        <v>0</v>
      </c>
      <c r="I32" s="202">
        <v>0</v>
      </c>
      <c r="J32" s="202">
        <v>0</v>
      </c>
      <c r="K32" s="202">
        <v>0</v>
      </c>
      <c r="L32" s="202">
        <v>0</v>
      </c>
      <c r="M32" s="202">
        <v>0</v>
      </c>
      <c r="N32" s="202">
        <v>0</v>
      </c>
      <c r="O32" s="202">
        <v>0</v>
      </c>
      <c r="P32" s="202">
        <v>0</v>
      </c>
      <c r="Q32" s="200">
        <v>584000</v>
      </c>
    </row>
    <row r="33" spans="2:17" ht="70.5" customHeight="1">
      <c r="B33" s="201" t="s">
        <v>509</v>
      </c>
      <c r="C33" s="201" t="s">
        <v>510</v>
      </c>
      <c r="D33" s="201" t="s">
        <v>20</v>
      </c>
      <c r="E33" s="201" t="s">
        <v>511</v>
      </c>
      <c r="F33" s="202">
        <v>144935</v>
      </c>
      <c r="G33" s="202">
        <v>144935</v>
      </c>
      <c r="H33" s="202">
        <v>0</v>
      </c>
      <c r="I33" s="202">
        <v>0</v>
      </c>
      <c r="J33" s="202">
        <v>0</v>
      </c>
      <c r="K33" s="202">
        <v>0</v>
      </c>
      <c r="L33" s="202">
        <v>0</v>
      </c>
      <c r="M33" s="202">
        <v>0</v>
      </c>
      <c r="N33" s="202">
        <v>0</v>
      </c>
      <c r="O33" s="202">
        <v>0</v>
      </c>
      <c r="P33" s="202">
        <v>0</v>
      </c>
      <c r="Q33" s="200">
        <v>144935</v>
      </c>
    </row>
    <row r="34" spans="2:17" ht="80.45" customHeight="1">
      <c r="B34" s="201" t="s">
        <v>101</v>
      </c>
      <c r="C34" s="201" t="s">
        <v>129</v>
      </c>
      <c r="D34" s="201" t="s">
        <v>20</v>
      </c>
      <c r="E34" s="201" t="s">
        <v>100</v>
      </c>
      <c r="F34" s="202">
        <v>6306780</v>
      </c>
      <c r="G34" s="202">
        <v>6306780</v>
      </c>
      <c r="H34" s="202">
        <v>2053524</v>
      </c>
      <c r="I34" s="202">
        <v>1349610</v>
      </c>
      <c r="J34" s="202">
        <v>0</v>
      </c>
      <c r="K34" s="202">
        <v>800000</v>
      </c>
      <c r="L34" s="202">
        <v>800000</v>
      </c>
      <c r="M34" s="202">
        <v>0</v>
      </c>
      <c r="N34" s="202">
        <v>0</v>
      </c>
      <c r="O34" s="202">
        <v>0</v>
      </c>
      <c r="P34" s="202">
        <v>800000</v>
      </c>
      <c r="Q34" s="200">
        <v>7106780</v>
      </c>
    </row>
    <row r="35" spans="2:17" ht="84" customHeight="1">
      <c r="B35" s="201" t="s">
        <v>162</v>
      </c>
      <c r="C35" s="201" t="s">
        <v>163</v>
      </c>
      <c r="D35" s="201" t="s">
        <v>164</v>
      </c>
      <c r="E35" s="201" t="s">
        <v>165</v>
      </c>
      <c r="F35" s="202">
        <v>250000</v>
      </c>
      <c r="G35" s="202">
        <v>250000</v>
      </c>
      <c r="H35" s="202">
        <v>0</v>
      </c>
      <c r="I35" s="202">
        <v>0</v>
      </c>
      <c r="J35" s="202">
        <v>0</v>
      </c>
      <c r="K35" s="202">
        <v>0</v>
      </c>
      <c r="L35" s="202">
        <v>0</v>
      </c>
      <c r="M35" s="202">
        <v>0</v>
      </c>
      <c r="N35" s="202">
        <v>0</v>
      </c>
      <c r="O35" s="202">
        <v>0</v>
      </c>
      <c r="P35" s="202">
        <v>0</v>
      </c>
      <c r="Q35" s="200">
        <v>250000</v>
      </c>
    </row>
    <row r="36" spans="2:17" ht="91.5" customHeight="1">
      <c r="B36" s="201" t="s">
        <v>588</v>
      </c>
      <c r="C36" s="201" t="s">
        <v>589</v>
      </c>
      <c r="D36" s="201" t="s">
        <v>107</v>
      </c>
      <c r="E36" s="201" t="s">
        <v>607</v>
      </c>
      <c r="F36" s="202">
        <v>0</v>
      </c>
      <c r="G36" s="202">
        <v>0</v>
      </c>
      <c r="H36" s="202">
        <v>0</v>
      </c>
      <c r="I36" s="202">
        <v>0</v>
      </c>
      <c r="J36" s="202">
        <v>0</v>
      </c>
      <c r="K36" s="202">
        <v>1000000</v>
      </c>
      <c r="L36" s="202">
        <v>1000000</v>
      </c>
      <c r="M36" s="202">
        <v>0</v>
      </c>
      <c r="N36" s="202">
        <v>0</v>
      </c>
      <c r="O36" s="202">
        <v>0</v>
      </c>
      <c r="P36" s="202">
        <v>1000000</v>
      </c>
      <c r="Q36" s="200">
        <v>1000000</v>
      </c>
    </row>
    <row r="37" spans="2:17" ht="71.099999999999994" customHeight="1">
      <c r="B37" s="201" t="s">
        <v>316</v>
      </c>
      <c r="C37" s="201" t="s">
        <v>361</v>
      </c>
      <c r="D37" s="201" t="s">
        <v>107</v>
      </c>
      <c r="E37" s="201" t="s">
        <v>289</v>
      </c>
      <c r="F37" s="202">
        <v>0</v>
      </c>
      <c r="G37" s="202">
        <v>0</v>
      </c>
      <c r="H37" s="202">
        <v>0</v>
      </c>
      <c r="I37" s="202">
        <v>0</v>
      </c>
      <c r="J37" s="202">
        <v>0</v>
      </c>
      <c r="K37" s="202">
        <v>700000</v>
      </c>
      <c r="L37" s="202">
        <v>700000</v>
      </c>
      <c r="M37" s="202">
        <v>0</v>
      </c>
      <c r="N37" s="202">
        <v>0</v>
      </c>
      <c r="O37" s="202">
        <v>0</v>
      </c>
      <c r="P37" s="202">
        <v>700000</v>
      </c>
      <c r="Q37" s="200">
        <v>700000</v>
      </c>
    </row>
    <row r="38" spans="2:17" ht="72" customHeight="1">
      <c r="B38" s="201" t="s">
        <v>591</v>
      </c>
      <c r="C38" s="201" t="s">
        <v>592</v>
      </c>
      <c r="D38" s="201" t="s">
        <v>107</v>
      </c>
      <c r="E38" s="201" t="s">
        <v>608</v>
      </c>
      <c r="F38" s="202">
        <v>0</v>
      </c>
      <c r="G38" s="202">
        <v>0</v>
      </c>
      <c r="H38" s="202">
        <v>0</v>
      </c>
      <c r="I38" s="202">
        <v>0</v>
      </c>
      <c r="J38" s="202">
        <v>0</v>
      </c>
      <c r="K38" s="202">
        <v>40000</v>
      </c>
      <c r="L38" s="202">
        <v>40000</v>
      </c>
      <c r="M38" s="202">
        <v>0</v>
      </c>
      <c r="N38" s="202">
        <v>0</v>
      </c>
      <c r="O38" s="202">
        <v>0</v>
      </c>
      <c r="P38" s="202">
        <v>40000</v>
      </c>
      <c r="Q38" s="200">
        <v>40000</v>
      </c>
    </row>
    <row r="39" spans="2:17" ht="66" customHeight="1">
      <c r="B39" s="201" t="s">
        <v>554</v>
      </c>
      <c r="C39" s="201" t="s">
        <v>555</v>
      </c>
      <c r="D39" s="201" t="s">
        <v>107</v>
      </c>
      <c r="E39" s="201" t="s">
        <v>556</v>
      </c>
      <c r="F39" s="202">
        <v>0</v>
      </c>
      <c r="G39" s="202">
        <v>0</v>
      </c>
      <c r="H39" s="202">
        <v>0</v>
      </c>
      <c r="I39" s="202">
        <v>0</v>
      </c>
      <c r="J39" s="202">
        <v>0</v>
      </c>
      <c r="K39" s="202">
        <v>28500</v>
      </c>
      <c r="L39" s="202">
        <v>28500</v>
      </c>
      <c r="M39" s="202">
        <v>0</v>
      </c>
      <c r="N39" s="202">
        <v>0</v>
      </c>
      <c r="O39" s="202">
        <v>0</v>
      </c>
      <c r="P39" s="202">
        <v>28500</v>
      </c>
      <c r="Q39" s="200">
        <v>28500</v>
      </c>
    </row>
    <row r="40" spans="2:17" ht="79.5" customHeight="1">
      <c r="B40" s="201" t="s">
        <v>105</v>
      </c>
      <c r="C40" s="201" t="s">
        <v>130</v>
      </c>
      <c r="D40" s="201" t="s">
        <v>107</v>
      </c>
      <c r="E40" s="201" t="s">
        <v>106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224300</v>
      </c>
      <c r="L40" s="202">
        <v>224300</v>
      </c>
      <c r="M40" s="202">
        <v>0</v>
      </c>
      <c r="N40" s="202">
        <v>0</v>
      </c>
      <c r="O40" s="202">
        <v>0</v>
      </c>
      <c r="P40" s="202">
        <v>224300</v>
      </c>
      <c r="Q40" s="200">
        <v>224300</v>
      </c>
    </row>
    <row r="41" spans="2:17" ht="112.5" customHeight="1">
      <c r="B41" s="201" t="s">
        <v>586</v>
      </c>
      <c r="C41" s="201" t="s">
        <v>580</v>
      </c>
      <c r="D41" s="201" t="s">
        <v>131</v>
      </c>
      <c r="E41" s="201" t="s">
        <v>581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450000</v>
      </c>
      <c r="L41" s="202">
        <v>450000</v>
      </c>
      <c r="M41" s="202">
        <v>0</v>
      </c>
      <c r="N41" s="202">
        <v>0</v>
      </c>
      <c r="O41" s="202">
        <v>0</v>
      </c>
      <c r="P41" s="202">
        <v>450000</v>
      </c>
      <c r="Q41" s="200">
        <v>450000</v>
      </c>
    </row>
    <row r="42" spans="2:17" ht="111.6" customHeight="1">
      <c r="B42" s="201" t="s">
        <v>109</v>
      </c>
      <c r="C42" s="201" t="s">
        <v>132</v>
      </c>
      <c r="D42" s="201" t="s">
        <v>102</v>
      </c>
      <c r="E42" s="201" t="s">
        <v>108</v>
      </c>
      <c r="F42" s="202">
        <v>1300000</v>
      </c>
      <c r="G42" s="202">
        <v>1300000</v>
      </c>
      <c r="H42" s="202">
        <v>0</v>
      </c>
      <c r="I42" s="202">
        <v>0</v>
      </c>
      <c r="J42" s="202">
        <v>0</v>
      </c>
      <c r="K42" s="202">
        <v>0</v>
      </c>
      <c r="L42" s="202">
        <v>0</v>
      </c>
      <c r="M42" s="202">
        <v>0</v>
      </c>
      <c r="N42" s="202">
        <v>0</v>
      </c>
      <c r="O42" s="202">
        <v>0</v>
      </c>
      <c r="P42" s="202">
        <v>0</v>
      </c>
      <c r="Q42" s="200">
        <v>1300000</v>
      </c>
    </row>
    <row r="43" spans="2:17" ht="72" customHeight="1">
      <c r="B43" s="201" t="s">
        <v>166</v>
      </c>
      <c r="C43" s="201" t="s">
        <v>167</v>
      </c>
      <c r="D43" s="201" t="s">
        <v>131</v>
      </c>
      <c r="E43" s="201" t="s">
        <v>168</v>
      </c>
      <c r="F43" s="202">
        <v>80000</v>
      </c>
      <c r="G43" s="202">
        <v>80000</v>
      </c>
      <c r="H43" s="202">
        <v>0</v>
      </c>
      <c r="I43" s="202">
        <v>0</v>
      </c>
      <c r="J43" s="202">
        <v>0</v>
      </c>
      <c r="K43" s="202">
        <v>0</v>
      </c>
      <c r="L43" s="202">
        <v>0</v>
      </c>
      <c r="M43" s="202">
        <v>0</v>
      </c>
      <c r="N43" s="202">
        <v>0</v>
      </c>
      <c r="O43" s="202">
        <v>0</v>
      </c>
      <c r="P43" s="202">
        <v>0</v>
      </c>
      <c r="Q43" s="200">
        <v>80000</v>
      </c>
    </row>
    <row r="44" spans="2:17" ht="69.599999999999994" customHeight="1">
      <c r="B44" s="201" t="s">
        <v>512</v>
      </c>
      <c r="C44" s="201" t="s">
        <v>513</v>
      </c>
      <c r="D44" s="201" t="s">
        <v>131</v>
      </c>
      <c r="E44" s="201" t="s">
        <v>514</v>
      </c>
      <c r="F44" s="202">
        <v>1080000</v>
      </c>
      <c r="G44" s="202">
        <v>0</v>
      </c>
      <c r="H44" s="202">
        <v>0</v>
      </c>
      <c r="I44" s="202">
        <v>0</v>
      </c>
      <c r="J44" s="202">
        <v>1080000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0">
        <v>1080000</v>
      </c>
    </row>
    <row r="45" spans="2:17" ht="101.45" customHeight="1">
      <c r="B45" s="201" t="s">
        <v>110</v>
      </c>
      <c r="C45" s="201" t="s">
        <v>133</v>
      </c>
      <c r="D45" s="201" t="s">
        <v>198</v>
      </c>
      <c r="E45" s="201" t="s">
        <v>111</v>
      </c>
      <c r="F45" s="202">
        <v>337425</v>
      </c>
      <c r="G45" s="202">
        <v>337425</v>
      </c>
      <c r="H45" s="202">
        <v>217500</v>
      </c>
      <c r="I45" s="202">
        <v>4800</v>
      </c>
      <c r="J45" s="202">
        <v>0</v>
      </c>
      <c r="K45" s="202">
        <v>0</v>
      </c>
      <c r="L45" s="202">
        <v>0</v>
      </c>
      <c r="M45" s="202">
        <v>0</v>
      </c>
      <c r="N45" s="202">
        <v>0</v>
      </c>
      <c r="O45" s="202">
        <v>0</v>
      </c>
      <c r="P45" s="202">
        <v>0</v>
      </c>
      <c r="Q45" s="200">
        <v>337425</v>
      </c>
    </row>
    <row r="46" spans="2:17" ht="56.1" customHeight="1">
      <c r="B46" s="201" t="s">
        <v>498</v>
      </c>
      <c r="C46" s="201" t="s">
        <v>499</v>
      </c>
      <c r="D46" s="201" t="s">
        <v>500</v>
      </c>
      <c r="E46" s="201" t="s">
        <v>501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114000</v>
      </c>
      <c r="L46" s="202">
        <v>114000</v>
      </c>
      <c r="M46" s="202">
        <v>0</v>
      </c>
      <c r="N46" s="202">
        <v>0</v>
      </c>
      <c r="O46" s="202">
        <v>0</v>
      </c>
      <c r="P46" s="202">
        <v>114000</v>
      </c>
      <c r="Q46" s="200">
        <v>114000</v>
      </c>
    </row>
    <row r="47" spans="2:17" ht="53.45" customHeight="1">
      <c r="B47" s="201" t="s">
        <v>497</v>
      </c>
      <c r="C47" s="201" t="s">
        <v>515</v>
      </c>
      <c r="D47" s="201" t="s">
        <v>483</v>
      </c>
      <c r="E47" s="201" t="s">
        <v>482</v>
      </c>
      <c r="F47" s="202">
        <v>77600</v>
      </c>
      <c r="G47" s="202">
        <v>77600</v>
      </c>
      <c r="H47" s="202">
        <v>0</v>
      </c>
      <c r="I47" s="202">
        <v>0</v>
      </c>
      <c r="J47" s="202">
        <v>0</v>
      </c>
      <c r="K47" s="202">
        <v>988000</v>
      </c>
      <c r="L47" s="202">
        <v>0</v>
      </c>
      <c r="M47" s="202">
        <v>988000</v>
      </c>
      <c r="N47" s="202">
        <v>0</v>
      </c>
      <c r="O47" s="202">
        <v>0</v>
      </c>
      <c r="P47" s="202">
        <v>0</v>
      </c>
      <c r="Q47" s="200">
        <v>1065600</v>
      </c>
    </row>
    <row r="48" spans="2:17" ht="97.5" customHeight="1">
      <c r="B48" s="201" t="s">
        <v>284</v>
      </c>
      <c r="C48" s="201" t="s">
        <v>362</v>
      </c>
      <c r="D48" s="201" t="s">
        <v>285</v>
      </c>
      <c r="E48" s="201" t="s">
        <v>146</v>
      </c>
      <c r="F48" s="202">
        <v>0</v>
      </c>
      <c r="G48" s="202">
        <v>0</v>
      </c>
      <c r="H48" s="202">
        <v>0</v>
      </c>
      <c r="I48" s="202">
        <v>0</v>
      </c>
      <c r="J48" s="202">
        <v>0</v>
      </c>
      <c r="K48" s="202">
        <v>55000</v>
      </c>
      <c r="L48" s="202">
        <v>0</v>
      </c>
      <c r="M48" s="202">
        <v>55000</v>
      </c>
      <c r="N48" s="202">
        <v>0</v>
      </c>
      <c r="O48" s="202">
        <v>0</v>
      </c>
      <c r="P48" s="202">
        <v>0</v>
      </c>
      <c r="Q48" s="200">
        <v>55000</v>
      </c>
    </row>
    <row r="49" spans="2:17" ht="48.6" customHeight="1">
      <c r="B49" s="201" t="s">
        <v>363</v>
      </c>
      <c r="C49" s="201" t="s">
        <v>184</v>
      </c>
      <c r="D49" s="201" t="s">
        <v>185</v>
      </c>
      <c r="E49" s="201" t="s">
        <v>186</v>
      </c>
      <c r="F49" s="202">
        <v>260155</v>
      </c>
      <c r="G49" s="202">
        <v>260155</v>
      </c>
      <c r="H49" s="202">
        <v>0</v>
      </c>
      <c r="I49" s="202">
        <v>0</v>
      </c>
      <c r="J49" s="202">
        <v>0</v>
      </c>
      <c r="K49" s="202">
        <v>0</v>
      </c>
      <c r="L49" s="202">
        <v>0</v>
      </c>
      <c r="M49" s="202">
        <v>0</v>
      </c>
      <c r="N49" s="202">
        <v>0</v>
      </c>
      <c r="O49" s="202">
        <v>0</v>
      </c>
      <c r="P49" s="202">
        <v>0</v>
      </c>
      <c r="Q49" s="200">
        <v>260155</v>
      </c>
    </row>
    <row r="50" spans="2:17" ht="73.5" customHeight="1">
      <c r="B50" s="199" t="s">
        <v>96</v>
      </c>
      <c r="C50" s="199" t="s">
        <v>359</v>
      </c>
      <c r="D50" s="199" t="s">
        <v>359</v>
      </c>
      <c r="E50" s="199" t="s">
        <v>66</v>
      </c>
      <c r="F50" s="200">
        <v>195946916</v>
      </c>
      <c r="G50" s="200">
        <v>195946916</v>
      </c>
      <c r="H50" s="200">
        <v>151821340</v>
      </c>
      <c r="I50" s="200">
        <v>4718538</v>
      </c>
      <c r="J50" s="200">
        <v>0</v>
      </c>
      <c r="K50" s="200">
        <v>305205</v>
      </c>
      <c r="L50" s="200">
        <v>240105</v>
      </c>
      <c r="M50" s="200">
        <v>65100</v>
      </c>
      <c r="N50" s="200">
        <v>19100</v>
      </c>
      <c r="O50" s="200">
        <v>0</v>
      </c>
      <c r="P50" s="200">
        <v>240105</v>
      </c>
      <c r="Q50" s="200">
        <v>196252121</v>
      </c>
    </row>
    <row r="51" spans="2:17" ht="77.099999999999994" customHeight="1">
      <c r="B51" s="199" t="s">
        <v>97</v>
      </c>
      <c r="C51" s="199" t="s">
        <v>359</v>
      </c>
      <c r="D51" s="199" t="s">
        <v>359</v>
      </c>
      <c r="E51" s="199" t="s">
        <v>66</v>
      </c>
      <c r="F51" s="200">
        <v>195946916</v>
      </c>
      <c r="G51" s="200">
        <v>195946916</v>
      </c>
      <c r="H51" s="200">
        <v>151821340</v>
      </c>
      <c r="I51" s="200">
        <v>4718538</v>
      </c>
      <c r="J51" s="200">
        <v>0</v>
      </c>
      <c r="K51" s="200">
        <v>305205</v>
      </c>
      <c r="L51" s="200">
        <v>240105</v>
      </c>
      <c r="M51" s="200">
        <v>65100</v>
      </c>
      <c r="N51" s="200">
        <v>19100</v>
      </c>
      <c r="O51" s="200">
        <v>0</v>
      </c>
      <c r="P51" s="200">
        <v>240105</v>
      </c>
      <c r="Q51" s="200">
        <v>196252121</v>
      </c>
    </row>
    <row r="52" spans="2:17" ht="107.45" customHeight="1">
      <c r="B52" s="201" t="s">
        <v>147</v>
      </c>
      <c r="C52" s="201" t="s">
        <v>120</v>
      </c>
      <c r="D52" s="201" t="s">
        <v>2</v>
      </c>
      <c r="E52" s="201" t="s">
        <v>347</v>
      </c>
      <c r="F52" s="202">
        <v>912960</v>
      </c>
      <c r="G52" s="202">
        <v>912960</v>
      </c>
      <c r="H52" s="202">
        <v>733340</v>
      </c>
      <c r="I52" s="202">
        <v>6045</v>
      </c>
      <c r="J52" s="202">
        <v>0</v>
      </c>
      <c r="K52" s="202">
        <v>0</v>
      </c>
      <c r="L52" s="202">
        <v>0</v>
      </c>
      <c r="M52" s="202">
        <v>0</v>
      </c>
      <c r="N52" s="202">
        <v>0</v>
      </c>
      <c r="O52" s="202">
        <v>0</v>
      </c>
      <c r="P52" s="202">
        <v>0</v>
      </c>
      <c r="Q52" s="200">
        <v>912960</v>
      </c>
    </row>
    <row r="53" spans="2:17" ht="101.45" customHeight="1">
      <c r="B53" s="201" t="s">
        <v>318</v>
      </c>
      <c r="C53" s="201" t="s">
        <v>364</v>
      </c>
      <c r="D53" s="201" t="s">
        <v>67</v>
      </c>
      <c r="E53" s="201" t="s">
        <v>319</v>
      </c>
      <c r="F53" s="202">
        <v>36332041</v>
      </c>
      <c r="G53" s="202">
        <v>36332041</v>
      </c>
      <c r="H53" s="202">
        <v>22996105</v>
      </c>
      <c r="I53" s="202">
        <v>4419312</v>
      </c>
      <c r="J53" s="202">
        <v>0</v>
      </c>
      <c r="K53" s="202">
        <v>37100</v>
      </c>
      <c r="L53" s="202">
        <v>0</v>
      </c>
      <c r="M53" s="202">
        <v>37100</v>
      </c>
      <c r="N53" s="202">
        <v>0</v>
      </c>
      <c r="O53" s="202">
        <v>0</v>
      </c>
      <c r="P53" s="202">
        <v>0</v>
      </c>
      <c r="Q53" s="200">
        <v>36369141</v>
      </c>
    </row>
    <row r="54" spans="2:17" ht="73.5" customHeight="1">
      <c r="B54" s="201" t="s">
        <v>320</v>
      </c>
      <c r="C54" s="201" t="s">
        <v>365</v>
      </c>
      <c r="D54" s="201" t="s">
        <v>67</v>
      </c>
      <c r="E54" s="201" t="s">
        <v>319</v>
      </c>
      <c r="F54" s="202">
        <v>143519200</v>
      </c>
      <c r="G54" s="202">
        <v>143519200</v>
      </c>
      <c r="H54" s="202">
        <v>117638700</v>
      </c>
      <c r="I54" s="202">
        <v>0</v>
      </c>
      <c r="J54" s="202">
        <v>0</v>
      </c>
      <c r="K54" s="202">
        <v>0</v>
      </c>
      <c r="L54" s="202">
        <v>0</v>
      </c>
      <c r="M54" s="202">
        <v>0</v>
      </c>
      <c r="N54" s="202">
        <v>0</v>
      </c>
      <c r="O54" s="202">
        <v>0</v>
      </c>
      <c r="P54" s="202">
        <v>0</v>
      </c>
      <c r="Q54" s="200">
        <v>143519200</v>
      </c>
    </row>
    <row r="55" spans="2:17" ht="88.5" customHeight="1">
      <c r="B55" s="201" t="s">
        <v>534</v>
      </c>
      <c r="C55" s="201" t="s">
        <v>535</v>
      </c>
      <c r="D55" s="201" t="s">
        <v>67</v>
      </c>
      <c r="E55" s="201" t="s">
        <v>319</v>
      </c>
      <c r="F55" s="202">
        <v>921576</v>
      </c>
      <c r="G55" s="202">
        <v>921576</v>
      </c>
      <c r="H55" s="202">
        <v>0</v>
      </c>
      <c r="I55" s="202">
        <v>0</v>
      </c>
      <c r="J55" s="202">
        <v>0</v>
      </c>
      <c r="K55" s="202">
        <v>0</v>
      </c>
      <c r="L55" s="202">
        <v>0</v>
      </c>
      <c r="M55" s="202">
        <v>0</v>
      </c>
      <c r="N55" s="202">
        <v>0</v>
      </c>
      <c r="O55" s="202">
        <v>0</v>
      </c>
      <c r="P55" s="202">
        <v>0</v>
      </c>
      <c r="Q55" s="200">
        <v>921576</v>
      </c>
    </row>
    <row r="56" spans="2:17" ht="89.45" customHeight="1">
      <c r="B56" s="201" t="s">
        <v>321</v>
      </c>
      <c r="C56" s="201" t="s">
        <v>182</v>
      </c>
      <c r="D56" s="201" t="s">
        <v>9</v>
      </c>
      <c r="E56" s="201" t="s">
        <v>322</v>
      </c>
      <c r="F56" s="202">
        <v>2082635</v>
      </c>
      <c r="G56" s="202">
        <v>2082635</v>
      </c>
      <c r="H56" s="202">
        <v>1601310</v>
      </c>
      <c r="I56" s="202">
        <v>94410</v>
      </c>
      <c r="J56" s="202">
        <v>0</v>
      </c>
      <c r="K56" s="202">
        <v>3000</v>
      </c>
      <c r="L56" s="202">
        <v>0</v>
      </c>
      <c r="M56" s="202">
        <v>3000</v>
      </c>
      <c r="N56" s="202">
        <v>0</v>
      </c>
      <c r="O56" s="202">
        <v>0</v>
      </c>
      <c r="P56" s="202">
        <v>0</v>
      </c>
      <c r="Q56" s="200">
        <v>2085635</v>
      </c>
    </row>
    <row r="57" spans="2:17" ht="50.45" customHeight="1">
      <c r="B57" s="201" t="s">
        <v>330</v>
      </c>
      <c r="C57" s="201" t="s">
        <v>366</v>
      </c>
      <c r="D57" s="201" t="s">
        <v>65</v>
      </c>
      <c r="E57" s="201" t="s">
        <v>84</v>
      </c>
      <c r="F57" s="202">
        <v>7160408</v>
      </c>
      <c r="G57" s="202">
        <v>7160408</v>
      </c>
      <c r="H57" s="202">
        <v>5564455</v>
      </c>
      <c r="I57" s="202">
        <v>123271</v>
      </c>
      <c r="J57" s="202">
        <v>0</v>
      </c>
      <c r="K57" s="202">
        <v>25000</v>
      </c>
      <c r="L57" s="202">
        <v>0</v>
      </c>
      <c r="M57" s="202">
        <v>25000</v>
      </c>
      <c r="N57" s="202">
        <v>19100</v>
      </c>
      <c r="O57" s="202">
        <v>0</v>
      </c>
      <c r="P57" s="202">
        <v>0</v>
      </c>
      <c r="Q57" s="200">
        <v>7185408</v>
      </c>
    </row>
    <row r="58" spans="2:17" ht="57.6" customHeight="1">
      <c r="B58" s="201" t="s">
        <v>331</v>
      </c>
      <c r="C58" s="201" t="s">
        <v>367</v>
      </c>
      <c r="D58" s="201" t="s">
        <v>65</v>
      </c>
      <c r="E58" s="201" t="s">
        <v>118</v>
      </c>
      <c r="F58" s="202">
        <v>25340</v>
      </c>
      <c r="G58" s="202">
        <v>25340</v>
      </c>
      <c r="H58" s="202">
        <v>0</v>
      </c>
      <c r="I58" s="202">
        <v>0</v>
      </c>
      <c r="J58" s="202">
        <v>0</v>
      </c>
      <c r="K58" s="202">
        <v>0</v>
      </c>
      <c r="L58" s="202">
        <v>0</v>
      </c>
      <c r="M58" s="202">
        <v>0</v>
      </c>
      <c r="N58" s="202">
        <v>0</v>
      </c>
      <c r="O58" s="202">
        <v>0</v>
      </c>
      <c r="P58" s="202">
        <v>0</v>
      </c>
      <c r="Q58" s="200">
        <v>25340</v>
      </c>
    </row>
    <row r="59" spans="2:17" ht="97.5" customHeight="1">
      <c r="B59" s="201" t="s">
        <v>323</v>
      </c>
      <c r="C59" s="201" t="s">
        <v>368</v>
      </c>
      <c r="D59" s="201" t="s">
        <v>65</v>
      </c>
      <c r="E59" s="201" t="s">
        <v>325</v>
      </c>
      <c r="F59" s="202">
        <v>193586</v>
      </c>
      <c r="G59" s="202">
        <v>193586</v>
      </c>
      <c r="H59" s="202">
        <v>82705</v>
      </c>
      <c r="I59" s="202">
        <v>0</v>
      </c>
      <c r="J59" s="202">
        <v>0</v>
      </c>
      <c r="K59" s="202">
        <v>20655</v>
      </c>
      <c r="L59" s="202">
        <v>20655</v>
      </c>
      <c r="M59" s="202">
        <v>0</v>
      </c>
      <c r="N59" s="202">
        <v>0</v>
      </c>
      <c r="O59" s="202">
        <v>0</v>
      </c>
      <c r="P59" s="202">
        <v>20655</v>
      </c>
      <c r="Q59" s="200">
        <v>214241</v>
      </c>
    </row>
    <row r="60" spans="2:17" ht="91.5" customHeight="1">
      <c r="B60" s="201" t="s">
        <v>324</v>
      </c>
      <c r="C60" s="201" t="s">
        <v>369</v>
      </c>
      <c r="D60" s="201" t="s">
        <v>65</v>
      </c>
      <c r="E60" s="201" t="s">
        <v>326</v>
      </c>
      <c r="F60" s="202">
        <v>1499000</v>
      </c>
      <c r="G60" s="202">
        <v>1499000</v>
      </c>
      <c r="H60" s="202">
        <v>1228689</v>
      </c>
      <c r="I60" s="202">
        <v>0</v>
      </c>
      <c r="J60" s="202">
        <v>0</v>
      </c>
      <c r="K60" s="202">
        <v>0</v>
      </c>
      <c r="L60" s="202">
        <v>0</v>
      </c>
      <c r="M60" s="202">
        <v>0</v>
      </c>
      <c r="N60" s="202">
        <v>0</v>
      </c>
      <c r="O60" s="202">
        <v>0</v>
      </c>
      <c r="P60" s="202">
        <v>0</v>
      </c>
      <c r="Q60" s="200">
        <v>1499000</v>
      </c>
    </row>
    <row r="61" spans="2:17" ht="153" customHeight="1">
      <c r="B61" s="201" t="s">
        <v>332</v>
      </c>
      <c r="C61" s="201" t="s">
        <v>360</v>
      </c>
      <c r="D61" s="201" t="s">
        <v>65</v>
      </c>
      <c r="E61" s="201" t="s">
        <v>329</v>
      </c>
      <c r="F61" s="202">
        <v>432471</v>
      </c>
      <c r="G61" s="202">
        <v>432471</v>
      </c>
      <c r="H61" s="202">
        <v>347335</v>
      </c>
      <c r="I61" s="202">
        <v>0</v>
      </c>
      <c r="J61" s="202">
        <v>0</v>
      </c>
      <c r="K61" s="202">
        <v>219450</v>
      </c>
      <c r="L61" s="202">
        <v>219450</v>
      </c>
      <c r="M61" s="202">
        <v>0</v>
      </c>
      <c r="N61" s="202">
        <v>0</v>
      </c>
      <c r="O61" s="202">
        <v>0</v>
      </c>
      <c r="P61" s="202">
        <v>219450</v>
      </c>
      <c r="Q61" s="200">
        <v>651921</v>
      </c>
    </row>
    <row r="62" spans="2:17" ht="155.1" customHeight="1">
      <c r="B62" s="201" t="s">
        <v>609</v>
      </c>
      <c r="C62" s="201" t="s">
        <v>605</v>
      </c>
      <c r="D62" s="201" t="s">
        <v>65</v>
      </c>
      <c r="E62" s="201" t="s">
        <v>606</v>
      </c>
      <c r="F62" s="202">
        <v>77511</v>
      </c>
      <c r="G62" s="202">
        <v>77511</v>
      </c>
      <c r="H62" s="202">
        <v>41296</v>
      </c>
      <c r="I62" s="202">
        <v>0</v>
      </c>
      <c r="J62" s="202">
        <v>0</v>
      </c>
      <c r="K62" s="202">
        <v>0</v>
      </c>
      <c r="L62" s="202">
        <v>0</v>
      </c>
      <c r="M62" s="202">
        <v>0</v>
      </c>
      <c r="N62" s="202">
        <v>0</v>
      </c>
      <c r="O62" s="202">
        <v>0</v>
      </c>
      <c r="P62" s="202">
        <v>0</v>
      </c>
      <c r="Q62" s="200">
        <v>77511</v>
      </c>
    </row>
    <row r="63" spans="2:17" ht="94.5" customHeight="1">
      <c r="B63" s="201" t="s">
        <v>610</v>
      </c>
      <c r="C63" s="201" t="s">
        <v>611</v>
      </c>
      <c r="D63" s="201" t="s">
        <v>182</v>
      </c>
      <c r="E63" s="201" t="s">
        <v>612</v>
      </c>
      <c r="F63" s="202">
        <v>333900</v>
      </c>
      <c r="G63" s="202">
        <v>333900</v>
      </c>
      <c r="H63" s="202">
        <v>0</v>
      </c>
      <c r="I63" s="202">
        <v>0</v>
      </c>
      <c r="J63" s="202">
        <v>0</v>
      </c>
      <c r="K63" s="202">
        <v>0</v>
      </c>
      <c r="L63" s="202">
        <v>0</v>
      </c>
      <c r="M63" s="202">
        <v>0</v>
      </c>
      <c r="N63" s="202">
        <v>0</v>
      </c>
      <c r="O63" s="202">
        <v>0</v>
      </c>
      <c r="P63" s="202">
        <v>0</v>
      </c>
      <c r="Q63" s="200">
        <v>333900</v>
      </c>
    </row>
    <row r="64" spans="2:17" ht="85.5" customHeight="1">
      <c r="B64" s="201" t="s">
        <v>98</v>
      </c>
      <c r="C64" s="201" t="s">
        <v>148</v>
      </c>
      <c r="D64" s="201" t="s">
        <v>19</v>
      </c>
      <c r="E64" s="201" t="s">
        <v>18</v>
      </c>
      <c r="F64" s="202">
        <v>59000</v>
      </c>
      <c r="G64" s="202">
        <v>59000</v>
      </c>
      <c r="H64" s="202">
        <v>0</v>
      </c>
      <c r="I64" s="202">
        <v>0</v>
      </c>
      <c r="J64" s="202">
        <v>0</v>
      </c>
      <c r="K64" s="202">
        <v>0</v>
      </c>
      <c r="L64" s="202">
        <v>0</v>
      </c>
      <c r="M64" s="202">
        <v>0</v>
      </c>
      <c r="N64" s="202">
        <v>0</v>
      </c>
      <c r="O64" s="202">
        <v>0</v>
      </c>
      <c r="P64" s="202">
        <v>0</v>
      </c>
      <c r="Q64" s="200">
        <v>59000</v>
      </c>
    </row>
    <row r="65" spans="2:17" ht="81">
      <c r="B65" s="201" t="s">
        <v>99</v>
      </c>
      <c r="C65" s="201" t="s">
        <v>149</v>
      </c>
      <c r="D65" s="201" t="s">
        <v>19</v>
      </c>
      <c r="E65" s="201" t="s">
        <v>64</v>
      </c>
      <c r="F65" s="202">
        <v>2078067</v>
      </c>
      <c r="G65" s="202">
        <v>2078067</v>
      </c>
      <c r="H65" s="202">
        <v>1587405</v>
      </c>
      <c r="I65" s="202">
        <v>75500</v>
      </c>
      <c r="J65" s="202">
        <v>0</v>
      </c>
      <c r="K65" s="202">
        <v>0</v>
      </c>
      <c r="L65" s="202">
        <v>0</v>
      </c>
      <c r="M65" s="202">
        <v>0</v>
      </c>
      <c r="N65" s="202">
        <v>0</v>
      </c>
      <c r="O65" s="202">
        <v>0</v>
      </c>
      <c r="P65" s="202">
        <v>0</v>
      </c>
      <c r="Q65" s="200">
        <v>2078067</v>
      </c>
    </row>
    <row r="66" spans="2:17" ht="125.1" customHeight="1">
      <c r="B66" s="201" t="s">
        <v>150</v>
      </c>
      <c r="C66" s="201" t="s">
        <v>151</v>
      </c>
      <c r="D66" s="201" t="s">
        <v>19</v>
      </c>
      <c r="E66" s="201" t="s">
        <v>370</v>
      </c>
      <c r="F66" s="202">
        <v>269221</v>
      </c>
      <c r="G66" s="202">
        <v>269221</v>
      </c>
      <c r="H66" s="202">
        <v>0</v>
      </c>
      <c r="I66" s="202">
        <v>0</v>
      </c>
      <c r="J66" s="202">
        <v>0</v>
      </c>
      <c r="K66" s="202">
        <v>0</v>
      </c>
      <c r="L66" s="202">
        <v>0</v>
      </c>
      <c r="M66" s="202">
        <v>0</v>
      </c>
      <c r="N66" s="202">
        <v>0</v>
      </c>
      <c r="O66" s="202">
        <v>0</v>
      </c>
      <c r="P66" s="202">
        <v>0</v>
      </c>
      <c r="Q66" s="200">
        <v>269221</v>
      </c>
    </row>
    <row r="67" spans="2:17" ht="145.5" customHeight="1">
      <c r="B67" s="201" t="s">
        <v>531</v>
      </c>
      <c r="C67" s="201" t="s">
        <v>532</v>
      </c>
      <c r="D67" s="201" t="s">
        <v>19</v>
      </c>
      <c r="E67" s="201" t="s">
        <v>533</v>
      </c>
      <c r="F67" s="202">
        <v>50000</v>
      </c>
      <c r="G67" s="202">
        <v>50000</v>
      </c>
      <c r="H67" s="202">
        <v>0</v>
      </c>
      <c r="I67" s="202">
        <v>0</v>
      </c>
      <c r="J67" s="202">
        <v>0</v>
      </c>
      <c r="K67" s="202">
        <v>0</v>
      </c>
      <c r="L67" s="202">
        <v>0</v>
      </c>
      <c r="M67" s="202">
        <v>0</v>
      </c>
      <c r="N67" s="202">
        <v>0</v>
      </c>
      <c r="O67" s="202">
        <v>0</v>
      </c>
      <c r="P67" s="202">
        <v>0</v>
      </c>
      <c r="Q67" s="200">
        <v>50000</v>
      </c>
    </row>
    <row r="68" spans="2:17" ht="60.95" customHeight="1">
      <c r="B68" s="199" t="s">
        <v>489</v>
      </c>
      <c r="C68" s="199" t="s">
        <v>359</v>
      </c>
      <c r="D68" s="199" t="s">
        <v>359</v>
      </c>
      <c r="E68" s="199" t="s">
        <v>491</v>
      </c>
      <c r="F68" s="200">
        <v>838382</v>
      </c>
      <c r="G68" s="200">
        <v>838382</v>
      </c>
      <c r="H68" s="200">
        <v>618100</v>
      </c>
      <c r="I68" s="200">
        <v>5300</v>
      </c>
      <c r="J68" s="200">
        <v>0</v>
      </c>
      <c r="K68" s="200">
        <v>49000</v>
      </c>
      <c r="L68" s="200">
        <v>49000</v>
      </c>
      <c r="M68" s="200">
        <v>0</v>
      </c>
      <c r="N68" s="200">
        <v>0</v>
      </c>
      <c r="O68" s="200">
        <v>0</v>
      </c>
      <c r="P68" s="200">
        <v>49000</v>
      </c>
      <c r="Q68" s="200">
        <v>887382</v>
      </c>
    </row>
    <row r="69" spans="2:17" ht="58.5" customHeight="1">
      <c r="B69" s="199" t="s">
        <v>490</v>
      </c>
      <c r="C69" s="199" t="s">
        <v>359</v>
      </c>
      <c r="D69" s="199" t="s">
        <v>359</v>
      </c>
      <c r="E69" s="199" t="s">
        <v>491</v>
      </c>
      <c r="F69" s="200">
        <v>838382</v>
      </c>
      <c r="G69" s="200">
        <v>838382</v>
      </c>
      <c r="H69" s="200">
        <v>618100</v>
      </c>
      <c r="I69" s="200">
        <v>5300</v>
      </c>
      <c r="J69" s="200">
        <v>0</v>
      </c>
      <c r="K69" s="200">
        <v>49000</v>
      </c>
      <c r="L69" s="200">
        <v>49000</v>
      </c>
      <c r="M69" s="200">
        <v>0</v>
      </c>
      <c r="N69" s="200">
        <v>0</v>
      </c>
      <c r="O69" s="200">
        <v>0</v>
      </c>
      <c r="P69" s="200">
        <v>49000</v>
      </c>
      <c r="Q69" s="200">
        <v>887382</v>
      </c>
    </row>
    <row r="70" spans="2:17" ht="99.6" customHeight="1">
      <c r="B70" s="201" t="s">
        <v>516</v>
      </c>
      <c r="C70" s="201" t="s">
        <v>120</v>
      </c>
      <c r="D70" s="201" t="s">
        <v>2</v>
      </c>
      <c r="E70" s="201" t="s">
        <v>347</v>
      </c>
      <c r="F70" s="202">
        <v>789382</v>
      </c>
      <c r="G70" s="202">
        <v>789382</v>
      </c>
      <c r="H70" s="202">
        <v>618100</v>
      </c>
      <c r="I70" s="202">
        <v>5300</v>
      </c>
      <c r="J70" s="202">
        <v>0</v>
      </c>
      <c r="K70" s="202">
        <v>0</v>
      </c>
      <c r="L70" s="202">
        <v>0</v>
      </c>
      <c r="M70" s="202">
        <v>0</v>
      </c>
      <c r="N70" s="202">
        <v>0</v>
      </c>
      <c r="O70" s="202">
        <v>0</v>
      </c>
      <c r="P70" s="202">
        <v>0</v>
      </c>
      <c r="Q70" s="200">
        <v>789382</v>
      </c>
    </row>
    <row r="71" spans="2:17" ht="153.94999999999999" customHeight="1">
      <c r="B71" s="201" t="s">
        <v>492</v>
      </c>
      <c r="C71" s="201" t="s">
        <v>493</v>
      </c>
      <c r="D71" s="201" t="s">
        <v>126</v>
      </c>
      <c r="E71" s="201" t="s">
        <v>494</v>
      </c>
      <c r="F71" s="202">
        <v>49000</v>
      </c>
      <c r="G71" s="202">
        <v>49000</v>
      </c>
      <c r="H71" s="202">
        <v>0</v>
      </c>
      <c r="I71" s="202">
        <v>0</v>
      </c>
      <c r="J71" s="202">
        <v>0</v>
      </c>
      <c r="K71" s="202">
        <v>49000</v>
      </c>
      <c r="L71" s="202">
        <v>49000</v>
      </c>
      <c r="M71" s="202">
        <v>0</v>
      </c>
      <c r="N71" s="202">
        <v>0</v>
      </c>
      <c r="O71" s="202">
        <v>0</v>
      </c>
      <c r="P71" s="202">
        <v>49000</v>
      </c>
      <c r="Q71" s="200">
        <v>98000</v>
      </c>
    </row>
    <row r="72" spans="2:17" ht="50.45" customHeight="1">
      <c r="B72" s="199" t="s">
        <v>152</v>
      </c>
      <c r="C72" s="199" t="s">
        <v>359</v>
      </c>
      <c r="D72" s="199" t="s">
        <v>359</v>
      </c>
      <c r="E72" s="199" t="s">
        <v>505</v>
      </c>
      <c r="F72" s="200">
        <v>15659978</v>
      </c>
      <c r="G72" s="200">
        <v>15659978</v>
      </c>
      <c r="H72" s="200">
        <v>11917530</v>
      </c>
      <c r="I72" s="200">
        <v>560246</v>
      </c>
      <c r="J72" s="200">
        <v>0</v>
      </c>
      <c r="K72" s="200">
        <v>4814600</v>
      </c>
      <c r="L72" s="200">
        <v>4700000</v>
      </c>
      <c r="M72" s="200">
        <v>114600</v>
      </c>
      <c r="N72" s="200">
        <v>0</v>
      </c>
      <c r="O72" s="200">
        <v>0</v>
      </c>
      <c r="P72" s="200">
        <v>4700000</v>
      </c>
      <c r="Q72" s="200">
        <v>20474578</v>
      </c>
    </row>
    <row r="73" spans="2:17" ht="58.5" customHeight="1">
      <c r="B73" s="199" t="s">
        <v>153</v>
      </c>
      <c r="C73" s="199" t="s">
        <v>359</v>
      </c>
      <c r="D73" s="199" t="s">
        <v>359</v>
      </c>
      <c r="E73" s="199" t="s">
        <v>505</v>
      </c>
      <c r="F73" s="200">
        <v>15659978</v>
      </c>
      <c r="G73" s="200">
        <v>15659978</v>
      </c>
      <c r="H73" s="200">
        <v>11917530</v>
      </c>
      <c r="I73" s="200">
        <v>560246</v>
      </c>
      <c r="J73" s="200">
        <v>0</v>
      </c>
      <c r="K73" s="200">
        <v>4814600</v>
      </c>
      <c r="L73" s="200">
        <v>4700000</v>
      </c>
      <c r="M73" s="200">
        <v>114600</v>
      </c>
      <c r="N73" s="200">
        <v>0</v>
      </c>
      <c r="O73" s="200">
        <v>0</v>
      </c>
      <c r="P73" s="200">
        <v>4700000</v>
      </c>
      <c r="Q73" s="200">
        <v>20474578</v>
      </c>
    </row>
    <row r="74" spans="2:17" ht="90.95" customHeight="1">
      <c r="B74" s="201" t="s">
        <v>154</v>
      </c>
      <c r="C74" s="201" t="s">
        <v>120</v>
      </c>
      <c r="D74" s="201" t="s">
        <v>2</v>
      </c>
      <c r="E74" s="201" t="s">
        <v>347</v>
      </c>
      <c r="F74" s="202">
        <v>776839</v>
      </c>
      <c r="G74" s="202">
        <v>776839</v>
      </c>
      <c r="H74" s="202">
        <v>629075</v>
      </c>
      <c r="I74" s="202">
        <v>4085</v>
      </c>
      <c r="J74" s="202">
        <v>0</v>
      </c>
      <c r="K74" s="202">
        <v>0</v>
      </c>
      <c r="L74" s="202">
        <v>0</v>
      </c>
      <c r="M74" s="202">
        <v>0</v>
      </c>
      <c r="N74" s="202">
        <v>0</v>
      </c>
      <c r="O74" s="202">
        <v>0</v>
      </c>
      <c r="P74" s="202">
        <v>0</v>
      </c>
      <c r="Q74" s="200">
        <v>776839</v>
      </c>
    </row>
    <row r="75" spans="2:17" ht="65.099999999999994" customHeight="1">
      <c r="B75" s="201" t="s">
        <v>327</v>
      </c>
      <c r="C75" s="201" t="s">
        <v>328</v>
      </c>
      <c r="D75" s="201" t="s">
        <v>9</v>
      </c>
      <c r="E75" s="201" t="s">
        <v>371</v>
      </c>
      <c r="F75" s="202">
        <v>3442790</v>
      </c>
      <c r="G75" s="202">
        <v>3442790</v>
      </c>
      <c r="H75" s="202">
        <v>2799436</v>
      </c>
      <c r="I75" s="202">
        <v>19717</v>
      </c>
      <c r="J75" s="202">
        <v>0</v>
      </c>
      <c r="K75" s="202">
        <v>37200</v>
      </c>
      <c r="L75" s="202">
        <v>0</v>
      </c>
      <c r="M75" s="202">
        <v>37200</v>
      </c>
      <c r="N75" s="202">
        <v>0</v>
      </c>
      <c r="O75" s="202">
        <v>0</v>
      </c>
      <c r="P75" s="202">
        <v>0</v>
      </c>
      <c r="Q75" s="200">
        <v>3479990</v>
      </c>
    </row>
    <row r="76" spans="2:17" ht="59.45" customHeight="1">
      <c r="B76" s="201" t="s">
        <v>155</v>
      </c>
      <c r="C76" s="201" t="s">
        <v>156</v>
      </c>
      <c r="D76" s="201" t="s">
        <v>15</v>
      </c>
      <c r="E76" s="201" t="s">
        <v>86</v>
      </c>
      <c r="F76" s="202">
        <v>3526607</v>
      </c>
      <c r="G76" s="202">
        <v>3526607</v>
      </c>
      <c r="H76" s="202">
        <v>2768283</v>
      </c>
      <c r="I76" s="202">
        <v>50894</v>
      </c>
      <c r="J76" s="202">
        <v>0</v>
      </c>
      <c r="K76" s="202">
        <v>1200</v>
      </c>
      <c r="L76" s="202">
        <v>0</v>
      </c>
      <c r="M76" s="202">
        <v>1200</v>
      </c>
      <c r="N76" s="202">
        <v>0</v>
      </c>
      <c r="O76" s="202">
        <v>0</v>
      </c>
      <c r="P76" s="202">
        <v>0</v>
      </c>
      <c r="Q76" s="200">
        <v>3527807</v>
      </c>
    </row>
    <row r="77" spans="2:17" ht="63.6" customHeight="1">
      <c r="B77" s="201" t="s">
        <v>157</v>
      </c>
      <c r="C77" s="201" t="s">
        <v>87</v>
      </c>
      <c r="D77" s="201" t="s">
        <v>15</v>
      </c>
      <c r="E77" s="201" t="s">
        <v>88</v>
      </c>
      <c r="F77" s="202">
        <v>356185</v>
      </c>
      <c r="G77" s="202">
        <v>356185</v>
      </c>
      <c r="H77" s="202">
        <v>238097</v>
      </c>
      <c r="I77" s="202">
        <v>53380</v>
      </c>
      <c r="J77" s="202">
        <v>0</v>
      </c>
      <c r="K77" s="202">
        <v>2000</v>
      </c>
      <c r="L77" s="202">
        <v>0</v>
      </c>
      <c r="M77" s="202">
        <v>2000</v>
      </c>
      <c r="N77" s="202">
        <v>0</v>
      </c>
      <c r="O77" s="202">
        <v>0</v>
      </c>
      <c r="P77" s="202">
        <v>0</v>
      </c>
      <c r="Q77" s="200">
        <v>358185</v>
      </c>
    </row>
    <row r="78" spans="2:17" ht="104.45" customHeight="1">
      <c r="B78" s="201" t="s">
        <v>93</v>
      </c>
      <c r="C78" s="201" t="s">
        <v>158</v>
      </c>
      <c r="D78" s="201" t="s">
        <v>16</v>
      </c>
      <c r="E78" s="201" t="s">
        <v>89</v>
      </c>
      <c r="F78" s="202">
        <v>6644747</v>
      </c>
      <c r="G78" s="202">
        <v>6644747</v>
      </c>
      <c r="H78" s="202">
        <v>4771500</v>
      </c>
      <c r="I78" s="202">
        <v>424358</v>
      </c>
      <c r="J78" s="202">
        <v>0</v>
      </c>
      <c r="K78" s="202">
        <v>74200</v>
      </c>
      <c r="L78" s="202">
        <v>0</v>
      </c>
      <c r="M78" s="202">
        <v>74200</v>
      </c>
      <c r="N78" s="202">
        <v>0</v>
      </c>
      <c r="O78" s="202">
        <v>0</v>
      </c>
      <c r="P78" s="202">
        <v>0</v>
      </c>
      <c r="Q78" s="200">
        <v>6718947</v>
      </c>
    </row>
    <row r="79" spans="2:17" ht="73.5" customHeight="1">
      <c r="B79" s="201" t="s">
        <v>94</v>
      </c>
      <c r="C79" s="201" t="s">
        <v>159</v>
      </c>
      <c r="D79" s="201" t="s">
        <v>17</v>
      </c>
      <c r="E79" s="201" t="s">
        <v>160</v>
      </c>
      <c r="F79" s="202">
        <v>890598</v>
      </c>
      <c r="G79" s="202">
        <v>890598</v>
      </c>
      <c r="H79" s="202">
        <v>711139</v>
      </c>
      <c r="I79" s="202">
        <v>7812</v>
      </c>
      <c r="J79" s="202">
        <v>0</v>
      </c>
      <c r="K79" s="202">
        <v>150000</v>
      </c>
      <c r="L79" s="202">
        <v>150000</v>
      </c>
      <c r="M79" s="202">
        <v>0</v>
      </c>
      <c r="N79" s="202">
        <v>0</v>
      </c>
      <c r="O79" s="202">
        <v>0</v>
      </c>
      <c r="P79" s="202">
        <v>150000</v>
      </c>
      <c r="Q79" s="200">
        <v>1040598</v>
      </c>
    </row>
    <row r="80" spans="2:17" ht="64.5" customHeight="1">
      <c r="B80" s="201" t="s">
        <v>95</v>
      </c>
      <c r="C80" s="201" t="s">
        <v>128</v>
      </c>
      <c r="D80" s="201" t="s">
        <v>17</v>
      </c>
      <c r="E80" s="201" t="s">
        <v>83</v>
      </c>
      <c r="F80" s="202">
        <v>22212</v>
      </c>
      <c r="G80" s="202">
        <v>22212</v>
      </c>
      <c r="H80" s="202">
        <v>0</v>
      </c>
      <c r="I80" s="202">
        <v>0</v>
      </c>
      <c r="J80" s="202">
        <v>0</v>
      </c>
      <c r="K80" s="202">
        <v>0</v>
      </c>
      <c r="L80" s="202">
        <v>0</v>
      </c>
      <c r="M80" s="202">
        <v>0</v>
      </c>
      <c r="N80" s="202">
        <v>0</v>
      </c>
      <c r="O80" s="202">
        <v>0</v>
      </c>
      <c r="P80" s="202">
        <v>0</v>
      </c>
      <c r="Q80" s="200">
        <v>22212</v>
      </c>
    </row>
    <row r="81" spans="2:17" ht="59.45" customHeight="1">
      <c r="B81" s="201" t="s">
        <v>528</v>
      </c>
      <c r="C81" s="201" t="s">
        <v>529</v>
      </c>
      <c r="D81" s="201" t="s">
        <v>107</v>
      </c>
      <c r="E81" s="201" t="s">
        <v>530</v>
      </c>
      <c r="F81" s="202">
        <v>0</v>
      </c>
      <c r="G81" s="202">
        <v>0</v>
      </c>
      <c r="H81" s="202">
        <v>0</v>
      </c>
      <c r="I81" s="202">
        <v>0</v>
      </c>
      <c r="J81" s="202">
        <v>0</v>
      </c>
      <c r="K81" s="202">
        <v>2100000</v>
      </c>
      <c r="L81" s="202">
        <v>2100000</v>
      </c>
      <c r="M81" s="202">
        <v>0</v>
      </c>
      <c r="N81" s="202">
        <v>0</v>
      </c>
      <c r="O81" s="202">
        <v>0</v>
      </c>
      <c r="P81" s="202">
        <v>2100000</v>
      </c>
      <c r="Q81" s="200">
        <v>2100000</v>
      </c>
    </row>
    <row r="82" spans="2:17" ht="127.5" customHeight="1">
      <c r="B82" s="201" t="s">
        <v>613</v>
      </c>
      <c r="C82" s="201" t="s">
        <v>580</v>
      </c>
      <c r="D82" s="201" t="s">
        <v>131</v>
      </c>
      <c r="E82" s="201" t="s">
        <v>581</v>
      </c>
      <c r="F82" s="202">
        <v>0</v>
      </c>
      <c r="G82" s="202">
        <v>0</v>
      </c>
      <c r="H82" s="202">
        <v>0</v>
      </c>
      <c r="I82" s="202">
        <v>0</v>
      </c>
      <c r="J82" s="202">
        <v>0</v>
      </c>
      <c r="K82" s="202">
        <v>2450000</v>
      </c>
      <c r="L82" s="202">
        <v>2450000</v>
      </c>
      <c r="M82" s="202">
        <v>0</v>
      </c>
      <c r="N82" s="202">
        <v>0</v>
      </c>
      <c r="O82" s="202">
        <v>0</v>
      </c>
      <c r="P82" s="202">
        <v>2450000</v>
      </c>
      <c r="Q82" s="200">
        <v>2450000</v>
      </c>
    </row>
    <row r="83" spans="2:17" ht="54.6" customHeight="1">
      <c r="B83" s="199" t="s">
        <v>372</v>
      </c>
      <c r="C83" s="199" t="s">
        <v>359</v>
      </c>
      <c r="D83" s="199" t="s">
        <v>359</v>
      </c>
      <c r="E83" s="199" t="s">
        <v>334</v>
      </c>
      <c r="F83" s="200">
        <v>1932170</v>
      </c>
      <c r="G83" s="200">
        <v>1722170</v>
      </c>
      <c r="H83" s="200">
        <v>1169810</v>
      </c>
      <c r="I83" s="200">
        <v>20000</v>
      </c>
      <c r="J83" s="200">
        <v>0</v>
      </c>
      <c r="K83" s="200">
        <v>2106750</v>
      </c>
      <c r="L83" s="200">
        <v>2106750</v>
      </c>
      <c r="M83" s="200">
        <v>0</v>
      </c>
      <c r="N83" s="200">
        <v>0</v>
      </c>
      <c r="O83" s="200">
        <v>0</v>
      </c>
      <c r="P83" s="200">
        <v>2106750</v>
      </c>
      <c r="Q83" s="200">
        <v>4038920</v>
      </c>
    </row>
    <row r="84" spans="2:17" ht="59.45" customHeight="1">
      <c r="B84" s="199" t="s">
        <v>335</v>
      </c>
      <c r="C84" s="199" t="s">
        <v>359</v>
      </c>
      <c r="D84" s="199" t="s">
        <v>359</v>
      </c>
      <c r="E84" s="199" t="s">
        <v>334</v>
      </c>
      <c r="F84" s="200">
        <v>1932170</v>
      </c>
      <c r="G84" s="200">
        <v>1722170</v>
      </c>
      <c r="H84" s="200">
        <v>1169810</v>
      </c>
      <c r="I84" s="200">
        <v>20000</v>
      </c>
      <c r="J84" s="200">
        <v>0</v>
      </c>
      <c r="K84" s="200">
        <v>2106750</v>
      </c>
      <c r="L84" s="200">
        <v>2106750</v>
      </c>
      <c r="M84" s="200">
        <v>0</v>
      </c>
      <c r="N84" s="200">
        <v>0</v>
      </c>
      <c r="O84" s="200">
        <v>0</v>
      </c>
      <c r="P84" s="200">
        <v>2106750</v>
      </c>
      <c r="Q84" s="200">
        <v>4038920</v>
      </c>
    </row>
    <row r="85" spans="2:17" ht="95.1" customHeight="1">
      <c r="B85" s="201" t="s">
        <v>373</v>
      </c>
      <c r="C85" s="201" t="s">
        <v>120</v>
      </c>
      <c r="D85" s="201" t="s">
        <v>2</v>
      </c>
      <c r="E85" s="201" t="s">
        <v>347</v>
      </c>
      <c r="F85" s="202">
        <v>1612170</v>
      </c>
      <c r="G85" s="202">
        <v>1612170</v>
      </c>
      <c r="H85" s="202">
        <v>1169810</v>
      </c>
      <c r="I85" s="202">
        <v>20000</v>
      </c>
      <c r="J85" s="202">
        <v>0</v>
      </c>
      <c r="K85" s="202">
        <v>75000</v>
      </c>
      <c r="L85" s="202">
        <v>75000</v>
      </c>
      <c r="M85" s="202">
        <v>0</v>
      </c>
      <c r="N85" s="202">
        <v>0</v>
      </c>
      <c r="O85" s="202">
        <v>0</v>
      </c>
      <c r="P85" s="202">
        <v>75000</v>
      </c>
      <c r="Q85" s="200">
        <v>1687170</v>
      </c>
    </row>
    <row r="86" spans="2:17" ht="47.45" customHeight="1">
      <c r="B86" s="201" t="s">
        <v>374</v>
      </c>
      <c r="C86" s="201" t="s">
        <v>243</v>
      </c>
      <c r="D86" s="201" t="s">
        <v>21</v>
      </c>
      <c r="E86" s="201" t="s">
        <v>317</v>
      </c>
      <c r="F86" s="202">
        <v>210000</v>
      </c>
      <c r="G86" s="202">
        <v>0</v>
      </c>
      <c r="H86" s="202">
        <v>0</v>
      </c>
      <c r="I86" s="202">
        <v>0</v>
      </c>
      <c r="J86" s="202">
        <v>0</v>
      </c>
      <c r="K86" s="202">
        <v>0</v>
      </c>
      <c r="L86" s="202">
        <v>0</v>
      </c>
      <c r="M86" s="202">
        <v>0</v>
      </c>
      <c r="N86" s="202">
        <v>0</v>
      </c>
      <c r="O86" s="202">
        <v>0</v>
      </c>
      <c r="P86" s="202">
        <v>0</v>
      </c>
      <c r="Q86" s="200">
        <v>210000</v>
      </c>
    </row>
    <row r="87" spans="2:17" ht="75.95" customHeight="1">
      <c r="B87" s="201" t="s">
        <v>488</v>
      </c>
      <c r="C87" s="201" t="s">
        <v>517</v>
      </c>
      <c r="D87" s="201" t="s">
        <v>22</v>
      </c>
      <c r="E87" s="201" t="s">
        <v>473</v>
      </c>
      <c r="F87" s="202">
        <v>0</v>
      </c>
      <c r="G87" s="202">
        <v>0</v>
      </c>
      <c r="H87" s="202">
        <v>0</v>
      </c>
      <c r="I87" s="202">
        <v>0</v>
      </c>
      <c r="J87" s="202">
        <v>0</v>
      </c>
      <c r="K87" s="202">
        <v>2031750</v>
      </c>
      <c r="L87" s="202">
        <v>2031750</v>
      </c>
      <c r="M87" s="202">
        <v>0</v>
      </c>
      <c r="N87" s="202">
        <v>0</v>
      </c>
      <c r="O87" s="202">
        <v>0</v>
      </c>
      <c r="P87" s="202">
        <v>2031750</v>
      </c>
      <c r="Q87" s="200">
        <v>2031750</v>
      </c>
    </row>
    <row r="88" spans="2:17" ht="122.1" customHeight="1">
      <c r="B88" s="201" t="s">
        <v>518</v>
      </c>
      <c r="C88" s="201" t="s">
        <v>519</v>
      </c>
      <c r="D88" s="201" t="s">
        <v>22</v>
      </c>
      <c r="E88" s="201" t="s">
        <v>467</v>
      </c>
      <c r="F88" s="202">
        <v>110000</v>
      </c>
      <c r="G88" s="202">
        <v>110000</v>
      </c>
      <c r="H88" s="202">
        <v>0</v>
      </c>
      <c r="I88" s="202">
        <v>0</v>
      </c>
      <c r="J88" s="202">
        <v>0</v>
      </c>
      <c r="K88" s="202">
        <v>0</v>
      </c>
      <c r="L88" s="202">
        <v>0</v>
      </c>
      <c r="M88" s="202">
        <v>0</v>
      </c>
      <c r="N88" s="202">
        <v>0</v>
      </c>
      <c r="O88" s="202">
        <v>0</v>
      </c>
      <c r="P88" s="202">
        <v>0</v>
      </c>
      <c r="Q88" s="200">
        <v>110000</v>
      </c>
    </row>
    <row r="89" spans="2:17" ht="39.950000000000003" customHeight="1">
      <c r="B89" s="199" t="s">
        <v>299</v>
      </c>
      <c r="C89" s="199" t="s">
        <v>299</v>
      </c>
      <c r="D89" s="199" t="s">
        <v>299</v>
      </c>
      <c r="E89" s="199" t="s">
        <v>375</v>
      </c>
      <c r="F89" s="200">
        <v>320363697</v>
      </c>
      <c r="G89" s="200">
        <v>319073697</v>
      </c>
      <c r="H89" s="200">
        <v>231515795</v>
      </c>
      <c r="I89" s="200">
        <v>10280276</v>
      </c>
      <c r="J89" s="200">
        <v>1080000</v>
      </c>
      <c r="K89" s="200">
        <v>14812355</v>
      </c>
      <c r="L89" s="200">
        <v>11239655</v>
      </c>
      <c r="M89" s="200">
        <v>3572700</v>
      </c>
      <c r="N89" s="200">
        <v>119100</v>
      </c>
      <c r="O89" s="200">
        <v>2500</v>
      </c>
      <c r="P89" s="200">
        <v>11239655</v>
      </c>
      <c r="Q89" s="200">
        <v>335176052</v>
      </c>
    </row>
    <row r="92" spans="2:17">
      <c r="E92" s="110" t="s">
        <v>343</v>
      </c>
      <c r="K92" s="110" t="s">
        <v>342</v>
      </c>
    </row>
  </sheetData>
  <mergeCells count="25">
    <mergeCell ref="D8:D11"/>
    <mergeCell ref="E8:E11"/>
    <mergeCell ref="H9:I9"/>
    <mergeCell ref="B8:B11"/>
    <mergeCell ref="C8:C11"/>
    <mergeCell ref="F8:J8"/>
    <mergeCell ref="I10:I11"/>
    <mergeCell ref="L9:L11"/>
    <mergeCell ref="N9:O9"/>
    <mergeCell ref="H10:H11"/>
    <mergeCell ref="K8:P8"/>
    <mergeCell ref="N10:N11"/>
    <mergeCell ref="M9:M11"/>
    <mergeCell ref="J9:J11"/>
    <mergeCell ref="K9:K11"/>
    <mergeCell ref="Q8:Q11"/>
    <mergeCell ref="O2:Q2"/>
    <mergeCell ref="O3:Q3"/>
    <mergeCell ref="B4:Q4"/>
    <mergeCell ref="B5:C5"/>
    <mergeCell ref="P9:P11"/>
    <mergeCell ref="B6:C6"/>
    <mergeCell ref="F9:F11"/>
    <mergeCell ref="G9:G11"/>
    <mergeCell ref="O10:O11"/>
  </mergeCells>
  <phoneticPr fontId="2" type="noConversion"/>
  <printOptions horizontalCentered="1"/>
  <pageMargins left="0.19685039370078741" right="0.19685039370078741" top="0.19685039370078741" bottom="0.19685039370078741" header="0.51181102362204722" footer="0.31496062992125984"/>
  <pageSetup paperSize="9" scale="41" fitToHeight="0" orientation="landscape" horizontalDpi="300" verticalDpi="3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70"/>
  <sheetViews>
    <sheetView topLeftCell="A64" workbookViewId="0">
      <selection activeCell="B32" sqref="B32:D32"/>
    </sheetView>
  </sheetViews>
  <sheetFormatPr defaultRowHeight="15.75"/>
  <cols>
    <col min="1" max="1" width="17.83203125" style="158" customWidth="1"/>
    <col min="2" max="2" width="19.6640625" style="158" customWidth="1"/>
    <col min="3" max="3" width="24.1640625" style="158" customWidth="1"/>
    <col min="4" max="4" width="29" style="158" customWidth="1"/>
    <col min="5" max="5" width="18.1640625" style="158" customWidth="1"/>
    <col min="6" max="6" width="17.6640625" style="158" customWidth="1"/>
    <col min="7" max="7" width="13.5" style="158" customWidth="1"/>
    <col min="8" max="8" width="13.83203125" style="158" customWidth="1"/>
    <col min="9" max="9" width="14.33203125" style="158" customWidth="1"/>
    <col min="10" max="16384" width="9.33203125" style="158"/>
  </cols>
  <sheetData>
    <row r="1" spans="1:9" ht="7.5" customHeight="1"/>
    <row r="2" spans="1:9">
      <c r="A2" s="156"/>
      <c r="B2" s="157"/>
      <c r="C2" s="157"/>
      <c r="E2" s="445" t="s">
        <v>307</v>
      </c>
      <c r="F2" s="445"/>
      <c r="G2" s="445"/>
      <c r="H2" s="445"/>
      <c r="I2" s="445"/>
    </row>
    <row r="3" spans="1:9" ht="35.25" customHeight="1">
      <c r="A3" s="156"/>
      <c r="B3" s="159"/>
      <c r="C3" s="159"/>
      <c r="E3" s="447" t="s">
        <v>616</v>
      </c>
      <c r="F3" s="447"/>
      <c r="G3" s="447"/>
      <c r="H3" s="447"/>
      <c r="I3" s="447"/>
    </row>
    <row r="4" spans="1:9" ht="34.5" customHeight="1">
      <c r="A4" s="156"/>
      <c r="B4" s="159"/>
      <c r="C4" s="159"/>
      <c r="E4" s="447" t="s">
        <v>348</v>
      </c>
      <c r="F4" s="447"/>
      <c r="G4" s="447"/>
      <c r="H4" s="447"/>
      <c r="I4" s="447"/>
    </row>
    <row r="5" spans="1:9">
      <c r="A5" s="156"/>
      <c r="B5" s="160"/>
      <c r="C5" s="160"/>
    </row>
    <row r="6" spans="1:9" ht="6.75" customHeight="1">
      <c r="A6" s="161"/>
      <c r="B6" s="162"/>
      <c r="C6" s="162"/>
    </row>
    <row r="7" spans="1:9" ht="18.75">
      <c r="A7" s="446" t="s">
        <v>306</v>
      </c>
      <c r="B7" s="446"/>
      <c r="C7" s="446"/>
      <c r="D7" s="446"/>
      <c r="E7" s="160"/>
      <c r="F7" s="160"/>
      <c r="G7" s="160"/>
      <c r="H7" s="160"/>
    </row>
    <row r="8" spans="1:9" ht="18.75">
      <c r="A8" s="174" t="s">
        <v>134</v>
      </c>
    </row>
    <row r="9" spans="1:9" ht="15.75" customHeight="1">
      <c r="A9" s="163" t="s">
        <v>173</v>
      </c>
    </row>
    <row r="10" spans="1:9">
      <c r="A10" s="164"/>
    </row>
    <row r="11" spans="1:9" ht="18.75">
      <c r="A11" s="175" t="s">
        <v>311</v>
      </c>
    </row>
    <row r="12" spans="1:9">
      <c r="A12" s="165"/>
      <c r="E12" s="166" t="s">
        <v>208</v>
      </c>
    </row>
    <row r="13" spans="1:9" ht="63">
      <c r="A13" s="180" t="s">
        <v>294</v>
      </c>
      <c r="B13" s="406" t="s">
        <v>295</v>
      </c>
      <c r="C13" s="406"/>
      <c r="D13" s="406"/>
      <c r="E13" s="406" t="s">
        <v>210</v>
      </c>
      <c r="F13" s="453" t="s">
        <v>313</v>
      </c>
      <c r="G13" s="454"/>
      <c r="H13" s="454"/>
      <c r="I13" s="455"/>
    </row>
    <row r="14" spans="1:9" ht="26.25" customHeight="1">
      <c r="A14" s="180" t="s">
        <v>270</v>
      </c>
      <c r="B14" s="406" t="s">
        <v>296</v>
      </c>
      <c r="C14" s="406"/>
      <c r="D14" s="406"/>
      <c r="E14" s="406"/>
      <c r="F14" s="456"/>
      <c r="G14" s="457"/>
      <c r="H14" s="457"/>
      <c r="I14" s="458"/>
    </row>
    <row r="15" spans="1:9">
      <c r="A15" s="180">
        <v>1</v>
      </c>
      <c r="B15" s="406">
        <v>2</v>
      </c>
      <c r="C15" s="406"/>
      <c r="D15" s="406"/>
      <c r="E15" s="180">
        <v>3</v>
      </c>
      <c r="F15" s="428">
        <v>4</v>
      </c>
      <c r="G15" s="429"/>
      <c r="H15" s="429"/>
      <c r="I15" s="430"/>
    </row>
    <row r="16" spans="1:9" ht="19.5" customHeight="1">
      <c r="A16" s="417" t="s">
        <v>297</v>
      </c>
      <c r="B16" s="417"/>
      <c r="C16" s="417"/>
      <c r="D16" s="417"/>
      <c r="E16" s="417"/>
      <c r="F16" s="418"/>
      <c r="G16" s="418"/>
      <c r="H16" s="418"/>
      <c r="I16" s="418"/>
    </row>
    <row r="17" spans="1:9" ht="19.5" customHeight="1">
      <c r="A17" s="285">
        <v>41020100</v>
      </c>
      <c r="B17" s="435" t="s">
        <v>59</v>
      </c>
      <c r="C17" s="436"/>
      <c r="D17" s="436"/>
      <c r="E17" s="286">
        <v>37093000</v>
      </c>
      <c r="F17" s="419"/>
      <c r="G17" s="420"/>
      <c r="H17" s="420"/>
      <c r="I17" s="421"/>
    </row>
    <row r="18" spans="1:9" ht="19.5" customHeight="1">
      <c r="A18" s="296">
        <v>99000000000</v>
      </c>
      <c r="B18" s="361" t="s">
        <v>312</v>
      </c>
      <c r="C18" s="362"/>
      <c r="D18" s="362"/>
      <c r="E18" s="189">
        <v>37093000</v>
      </c>
      <c r="F18" s="422"/>
      <c r="G18" s="423"/>
      <c r="H18" s="423"/>
      <c r="I18" s="424"/>
    </row>
    <row r="19" spans="1:9" ht="28.5" customHeight="1">
      <c r="A19" s="283">
        <v>41033900</v>
      </c>
      <c r="B19" s="437" t="s">
        <v>60</v>
      </c>
      <c r="C19" s="438"/>
      <c r="D19" s="438"/>
      <c r="E19" s="284">
        <v>143519200</v>
      </c>
      <c r="F19" s="422"/>
      <c r="G19" s="423"/>
      <c r="H19" s="423"/>
      <c r="I19" s="424"/>
    </row>
    <row r="20" spans="1:9" ht="19.5" customHeight="1">
      <c r="A20" s="296">
        <v>99000000000</v>
      </c>
      <c r="B20" s="361" t="s">
        <v>312</v>
      </c>
      <c r="C20" s="362"/>
      <c r="D20" s="362"/>
      <c r="E20" s="190">
        <v>143519200</v>
      </c>
      <c r="F20" s="422"/>
      <c r="G20" s="423"/>
      <c r="H20" s="423"/>
      <c r="I20" s="424"/>
    </row>
    <row r="21" spans="1:9" ht="49.5" customHeight="1">
      <c r="A21" s="179">
        <v>41034500</v>
      </c>
      <c r="B21" s="358" t="s">
        <v>603</v>
      </c>
      <c r="C21" s="359"/>
      <c r="D21" s="360"/>
      <c r="E21" s="297">
        <v>2900000</v>
      </c>
      <c r="F21" s="422"/>
      <c r="G21" s="423"/>
      <c r="H21" s="423"/>
      <c r="I21" s="424"/>
    </row>
    <row r="22" spans="1:9" ht="19.5" customHeight="1">
      <c r="A22" s="296">
        <v>99000000000</v>
      </c>
      <c r="B22" s="361" t="s">
        <v>312</v>
      </c>
      <c r="C22" s="362"/>
      <c r="D22" s="362"/>
      <c r="E22" s="191">
        <v>2900000</v>
      </c>
      <c r="F22" s="422"/>
      <c r="G22" s="423"/>
      <c r="H22" s="423"/>
      <c r="I22" s="424"/>
    </row>
    <row r="23" spans="1:9" ht="66" customHeight="1">
      <c r="A23" s="279">
        <v>41040200</v>
      </c>
      <c r="B23" s="372" t="s">
        <v>259</v>
      </c>
      <c r="C23" s="372"/>
      <c r="D23" s="372"/>
      <c r="E23" s="282">
        <f>E24+E25</f>
        <v>3478755</v>
      </c>
      <c r="F23" s="422"/>
      <c r="G23" s="423"/>
      <c r="H23" s="423"/>
      <c r="I23" s="424"/>
    </row>
    <row r="24" spans="1:9" ht="19.5" customHeight="1">
      <c r="A24" s="181" t="s">
        <v>273</v>
      </c>
      <c r="B24" s="371" t="s">
        <v>142</v>
      </c>
      <c r="C24" s="371"/>
      <c r="D24" s="371"/>
      <c r="E24" s="191">
        <v>3170300</v>
      </c>
      <c r="F24" s="422"/>
      <c r="G24" s="423"/>
      <c r="H24" s="423"/>
      <c r="I24" s="424"/>
    </row>
    <row r="25" spans="1:9">
      <c r="A25" s="181" t="s">
        <v>274</v>
      </c>
      <c r="B25" s="371" t="s">
        <v>310</v>
      </c>
      <c r="C25" s="371"/>
      <c r="D25" s="371"/>
      <c r="E25" s="237">
        <v>308455</v>
      </c>
      <c r="F25" s="425"/>
      <c r="G25" s="426"/>
      <c r="H25" s="426"/>
      <c r="I25" s="427"/>
    </row>
    <row r="26" spans="1:9" ht="94.5" customHeight="1">
      <c r="A26" s="407" t="s">
        <v>264</v>
      </c>
      <c r="B26" s="409" t="s">
        <v>265</v>
      </c>
      <c r="C26" s="410"/>
      <c r="D26" s="411"/>
      <c r="E26" s="415">
        <f>E28</f>
        <v>844534</v>
      </c>
      <c r="F26" s="363" t="s">
        <v>271</v>
      </c>
      <c r="G26" s="364"/>
      <c r="H26" s="363" t="s">
        <v>272</v>
      </c>
      <c r="I26" s="364"/>
    </row>
    <row r="27" spans="1:9" ht="28.5" customHeight="1">
      <c r="A27" s="408"/>
      <c r="B27" s="412"/>
      <c r="C27" s="413"/>
      <c r="D27" s="414"/>
      <c r="E27" s="416"/>
      <c r="F27" s="281" t="s">
        <v>224</v>
      </c>
      <c r="G27" s="281" t="s">
        <v>226</v>
      </c>
      <c r="H27" s="281" t="s">
        <v>224</v>
      </c>
      <c r="I27" s="281" t="s">
        <v>226</v>
      </c>
    </row>
    <row r="28" spans="1:9">
      <c r="A28" s="181" t="s">
        <v>273</v>
      </c>
      <c r="B28" s="371" t="s">
        <v>142</v>
      </c>
      <c r="C28" s="371"/>
      <c r="D28" s="371"/>
      <c r="E28" s="192">
        <v>844534</v>
      </c>
      <c r="F28" s="193">
        <v>432471</v>
      </c>
      <c r="G28" s="193">
        <v>219450</v>
      </c>
      <c r="H28" s="193">
        <v>127776</v>
      </c>
      <c r="I28" s="193">
        <v>64837</v>
      </c>
    </row>
    <row r="29" spans="1:9">
      <c r="A29" s="464" t="s">
        <v>598</v>
      </c>
      <c r="B29" s="466" t="s">
        <v>599</v>
      </c>
      <c r="C29" s="467"/>
      <c r="D29" s="468"/>
      <c r="E29" s="472">
        <v>121803</v>
      </c>
      <c r="F29" s="480" t="s">
        <v>595</v>
      </c>
      <c r="G29" s="480" t="s">
        <v>597</v>
      </c>
      <c r="H29" s="475"/>
      <c r="I29" s="476"/>
    </row>
    <row r="30" spans="1:9" ht="35.450000000000003" customHeight="1">
      <c r="A30" s="465"/>
      <c r="B30" s="469"/>
      <c r="C30" s="470"/>
      <c r="D30" s="471"/>
      <c r="E30" s="473"/>
      <c r="F30" s="481"/>
      <c r="G30" s="481"/>
      <c r="H30" s="477"/>
      <c r="I30" s="478"/>
    </row>
    <row r="31" spans="1:9">
      <c r="A31" s="242" t="s">
        <v>273</v>
      </c>
      <c r="B31" s="474" t="s">
        <v>142</v>
      </c>
      <c r="C31" s="474"/>
      <c r="D31" s="474"/>
      <c r="E31" s="243">
        <v>121803</v>
      </c>
      <c r="F31" s="295">
        <v>77511</v>
      </c>
      <c r="G31" s="295">
        <v>44292</v>
      </c>
      <c r="H31" s="479"/>
      <c r="I31" s="381"/>
    </row>
    <row r="32" spans="1:9" ht="58.5" customHeight="1">
      <c r="A32" s="279" t="s">
        <v>262</v>
      </c>
      <c r="B32" s="372" t="s">
        <v>263</v>
      </c>
      <c r="C32" s="372"/>
      <c r="D32" s="372"/>
      <c r="E32" s="280">
        <f>E33</f>
        <v>1499000</v>
      </c>
      <c r="F32" s="377" t="s">
        <v>314</v>
      </c>
      <c r="G32" s="378"/>
      <c r="H32" s="378"/>
      <c r="I32" s="379"/>
    </row>
    <row r="33" spans="1:9">
      <c r="A33" s="181" t="s">
        <v>273</v>
      </c>
      <c r="B33" s="371" t="s">
        <v>142</v>
      </c>
      <c r="C33" s="371"/>
      <c r="D33" s="371"/>
      <c r="E33" s="192">
        <v>1499000</v>
      </c>
      <c r="F33" s="388">
        <v>1499000</v>
      </c>
      <c r="G33" s="389"/>
      <c r="H33" s="389"/>
      <c r="I33" s="390"/>
    </row>
    <row r="34" spans="1:9">
      <c r="A34" s="279" t="s">
        <v>266</v>
      </c>
      <c r="B34" s="372" t="s">
        <v>267</v>
      </c>
      <c r="C34" s="372"/>
      <c r="D34" s="372"/>
      <c r="E34" s="280">
        <f>E35+E36+E37</f>
        <v>2650453</v>
      </c>
      <c r="F34" s="391"/>
      <c r="G34" s="392"/>
      <c r="H34" s="392"/>
      <c r="I34" s="393"/>
    </row>
    <row r="35" spans="1:9">
      <c r="A35" s="224" t="s">
        <v>273</v>
      </c>
      <c r="B35" s="373" t="s">
        <v>142</v>
      </c>
      <c r="C35" s="373"/>
      <c r="D35" s="373"/>
      <c r="E35" s="225">
        <v>1994700</v>
      </c>
      <c r="F35" s="394"/>
      <c r="G35" s="395"/>
      <c r="H35" s="395"/>
      <c r="I35" s="396"/>
    </row>
    <row r="36" spans="1:9">
      <c r="A36" s="224" t="s">
        <v>274</v>
      </c>
      <c r="B36" s="373" t="s">
        <v>310</v>
      </c>
      <c r="C36" s="373"/>
      <c r="D36" s="373"/>
      <c r="E36" s="225">
        <v>555753</v>
      </c>
      <c r="F36" s="394"/>
      <c r="G36" s="395"/>
      <c r="H36" s="395"/>
      <c r="I36" s="396"/>
    </row>
    <row r="37" spans="1:9">
      <c r="A37" s="224" t="s">
        <v>475</v>
      </c>
      <c r="B37" s="439" t="s">
        <v>474</v>
      </c>
      <c r="C37" s="440"/>
      <c r="D37" s="441"/>
      <c r="E37" s="225">
        <v>100000</v>
      </c>
      <c r="F37" s="397"/>
      <c r="G37" s="398"/>
      <c r="H37" s="398"/>
      <c r="I37" s="399"/>
    </row>
    <row r="38" spans="1:9" ht="51.95" customHeight="1">
      <c r="A38" s="279" t="s">
        <v>268</v>
      </c>
      <c r="B38" s="372" t="s">
        <v>269</v>
      </c>
      <c r="C38" s="372"/>
      <c r="D38" s="372"/>
      <c r="E38" s="280">
        <f>E39</f>
        <v>561000</v>
      </c>
      <c r="F38" s="400" t="s">
        <v>315</v>
      </c>
      <c r="G38" s="401"/>
      <c r="H38" s="401"/>
      <c r="I38" s="402"/>
    </row>
    <row r="39" spans="1:9" ht="39.75" customHeight="1">
      <c r="A39" s="181" t="s">
        <v>273</v>
      </c>
      <c r="B39" s="371" t="s">
        <v>142</v>
      </c>
      <c r="C39" s="371"/>
      <c r="D39" s="371"/>
      <c r="E39" s="192">
        <v>561000</v>
      </c>
      <c r="F39" s="388">
        <v>561000</v>
      </c>
      <c r="G39" s="389"/>
      <c r="H39" s="389"/>
      <c r="I39" s="390"/>
    </row>
    <row r="40" spans="1:9" ht="19.5" customHeight="1">
      <c r="A40" s="417" t="s">
        <v>298</v>
      </c>
      <c r="B40" s="417"/>
      <c r="C40" s="417"/>
      <c r="D40" s="417"/>
      <c r="E40" s="417"/>
      <c r="F40" s="418"/>
      <c r="G40" s="418"/>
      <c r="H40" s="418"/>
      <c r="I40" s="418"/>
    </row>
    <row r="41" spans="1:9" ht="19.5" customHeight="1">
      <c r="A41" s="279" t="s">
        <v>266</v>
      </c>
      <c r="B41" s="372" t="s">
        <v>267</v>
      </c>
      <c r="C41" s="372"/>
      <c r="D41" s="372"/>
      <c r="E41" s="280">
        <f>E42+E43+E44</f>
        <v>3810655</v>
      </c>
      <c r="F41" s="382"/>
      <c r="G41" s="383"/>
      <c r="H41" s="383"/>
      <c r="I41" s="384"/>
    </row>
    <row r="42" spans="1:9">
      <c r="A42" s="224" t="s">
        <v>273</v>
      </c>
      <c r="B42" s="373" t="s">
        <v>142</v>
      </c>
      <c r="C42" s="373"/>
      <c r="D42" s="373"/>
      <c r="E42" s="243">
        <v>1690000</v>
      </c>
      <c r="F42" s="385"/>
      <c r="G42" s="386"/>
      <c r="H42" s="386"/>
      <c r="I42" s="387"/>
    </row>
    <row r="43" spans="1:9" ht="21" customHeight="1">
      <c r="A43" s="242" t="s">
        <v>527</v>
      </c>
      <c r="B43" s="403" t="s">
        <v>526</v>
      </c>
      <c r="C43" s="404"/>
      <c r="D43" s="405"/>
      <c r="E43" s="243">
        <v>2100000</v>
      </c>
      <c r="F43" s="368"/>
      <c r="G43" s="380"/>
      <c r="H43" s="380"/>
      <c r="I43" s="381"/>
    </row>
    <row r="44" spans="1:9" ht="21" customHeight="1">
      <c r="A44" s="224" t="s">
        <v>274</v>
      </c>
      <c r="B44" s="373" t="s">
        <v>310</v>
      </c>
      <c r="C44" s="373"/>
      <c r="D44" s="373"/>
      <c r="E44" s="243">
        <v>20655</v>
      </c>
      <c r="F44" s="368"/>
      <c r="G44" s="369"/>
      <c r="H44" s="369"/>
      <c r="I44" s="370"/>
    </row>
    <row r="45" spans="1:9" ht="38.1" customHeight="1">
      <c r="A45" s="279" t="s">
        <v>600</v>
      </c>
      <c r="B45" s="374" t="s">
        <v>601</v>
      </c>
      <c r="C45" s="375"/>
      <c r="D45" s="376"/>
      <c r="E45" s="294">
        <v>888000</v>
      </c>
      <c r="F45" s="463"/>
      <c r="G45" s="383"/>
      <c r="H45" s="383"/>
      <c r="I45" s="384"/>
    </row>
    <row r="46" spans="1:9" ht="21" customHeight="1">
      <c r="A46" s="181" t="s">
        <v>273</v>
      </c>
      <c r="B46" s="371" t="s">
        <v>142</v>
      </c>
      <c r="C46" s="371"/>
      <c r="D46" s="371"/>
      <c r="E46" s="243">
        <v>888000</v>
      </c>
      <c r="F46" s="385"/>
      <c r="G46" s="386"/>
      <c r="H46" s="386"/>
      <c r="I46" s="387"/>
    </row>
    <row r="47" spans="1:9" ht="19.5" customHeight="1">
      <c r="A47" s="244" t="s">
        <v>299</v>
      </c>
      <c r="B47" s="459" t="s">
        <v>300</v>
      </c>
      <c r="C47" s="459"/>
      <c r="D47" s="459"/>
      <c r="E47" s="245">
        <f>E48+E49</f>
        <v>197366400</v>
      </c>
      <c r="F47" s="365"/>
      <c r="G47" s="366"/>
      <c r="H47" s="366"/>
      <c r="I47" s="367"/>
    </row>
    <row r="48" spans="1:9" ht="19.5" customHeight="1">
      <c r="A48" s="246" t="s">
        <v>299</v>
      </c>
      <c r="B48" s="460" t="s">
        <v>138</v>
      </c>
      <c r="C48" s="460"/>
      <c r="D48" s="460"/>
      <c r="E48" s="247">
        <f>E17+E19+E23+E26+E32+E34+E38+E29+E21</f>
        <v>192667745</v>
      </c>
      <c r="F48" s="365"/>
      <c r="G48" s="366"/>
      <c r="H48" s="366"/>
      <c r="I48" s="367"/>
    </row>
    <row r="49" spans="1:9" ht="19.5" customHeight="1">
      <c r="A49" s="246" t="s">
        <v>299</v>
      </c>
      <c r="B49" s="460" t="s">
        <v>24</v>
      </c>
      <c r="C49" s="460"/>
      <c r="D49" s="460"/>
      <c r="E49" s="245">
        <f>E41+E45</f>
        <v>4698655</v>
      </c>
      <c r="F49" s="365"/>
      <c r="G49" s="366"/>
      <c r="H49" s="366"/>
      <c r="I49" s="367"/>
    </row>
    <row r="50" spans="1:9" ht="19.5" customHeight="1">
      <c r="A50" s="267"/>
      <c r="B50" s="268"/>
      <c r="C50" s="268"/>
      <c r="D50" s="268"/>
      <c r="E50" s="269"/>
      <c r="F50" s="270"/>
      <c r="G50" s="270"/>
      <c r="H50" s="270"/>
      <c r="I50" s="270"/>
    </row>
    <row r="51" spans="1:9">
      <c r="A51" s="169"/>
    </row>
    <row r="52" spans="1:9">
      <c r="A52" s="170" t="s">
        <v>301</v>
      </c>
    </row>
    <row r="53" spans="1:9">
      <c r="A53" s="170"/>
    </row>
    <row r="54" spans="1:9" ht="16.5" thickBot="1">
      <c r="A54" s="165" t="s">
        <v>308</v>
      </c>
      <c r="E54" s="166" t="s">
        <v>309</v>
      </c>
    </row>
    <row r="55" spans="1:9" ht="93" customHeight="1">
      <c r="A55" s="167" t="s">
        <v>302</v>
      </c>
      <c r="B55" s="461" t="s">
        <v>171</v>
      </c>
      <c r="C55" s="433" t="s">
        <v>295</v>
      </c>
      <c r="D55" s="452"/>
      <c r="E55" s="450" t="s">
        <v>210</v>
      </c>
    </row>
    <row r="56" spans="1:9" ht="15.95" customHeight="1" thickBot="1">
      <c r="A56" s="168" t="s">
        <v>270</v>
      </c>
      <c r="B56" s="462"/>
      <c r="C56" s="448" t="s">
        <v>303</v>
      </c>
      <c r="D56" s="449"/>
      <c r="E56" s="451"/>
    </row>
    <row r="57" spans="1:9">
      <c r="A57" s="271">
        <v>1</v>
      </c>
      <c r="B57" s="272">
        <v>2</v>
      </c>
      <c r="C57" s="433">
        <v>3</v>
      </c>
      <c r="D57" s="434"/>
      <c r="E57" s="180">
        <v>4</v>
      </c>
    </row>
    <row r="58" spans="1:9">
      <c r="A58" s="406" t="s">
        <v>304</v>
      </c>
      <c r="B58" s="406"/>
      <c r="C58" s="406"/>
      <c r="D58" s="406"/>
      <c r="E58" s="406"/>
    </row>
    <row r="59" spans="1:9" ht="142.5" customHeight="1">
      <c r="A59" s="277">
        <v>3719800</v>
      </c>
      <c r="B59" s="277">
        <v>9800</v>
      </c>
      <c r="C59" s="432" t="s">
        <v>467</v>
      </c>
      <c r="D59" s="432"/>
      <c r="E59" s="278">
        <v>110000</v>
      </c>
    </row>
    <row r="60" spans="1:9">
      <c r="A60" s="180">
        <v>99000000000</v>
      </c>
      <c r="B60" s="180"/>
      <c r="C60" s="431" t="s">
        <v>468</v>
      </c>
      <c r="D60" s="431"/>
      <c r="E60" s="192">
        <v>110000</v>
      </c>
    </row>
    <row r="61" spans="1:9">
      <c r="A61" s="406" t="s">
        <v>305</v>
      </c>
      <c r="B61" s="406"/>
      <c r="C61" s="406"/>
      <c r="D61" s="406"/>
      <c r="E61" s="406"/>
    </row>
    <row r="62" spans="1:9" ht="84.6" customHeight="1">
      <c r="A62" s="287" t="s">
        <v>488</v>
      </c>
      <c r="B62" s="277">
        <v>9750</v>
      </c>
      <c r="C62" s="432" t="s">
        <v>473</v>
      </c>
      <c r="D62" s="432"/>
      <c r="E62" s="288">
        <v>2031750</v>
      </c>
    </row>
    <row r="63" spans="1:9" ht="15.95" customHeight="1">
      <c r="A63" s="181" t="s">
        <v>273</v>
      </c>
      <c r="B63" s="180"/>
      <c r="C63" s="431" t="s">
        <v>142</v>
      </c>
      <c r="D63" s="431"/>
      <c r="E63" s="198">
        <v>2031750</v>
      </c>
    </row>
    <row r="64" spans="1:9" ht="15.95" customHeight="1">
      <c r="A64" s="265" t="s">
        <v>299</v>
      </c>
      <c r="B64" s="265" t="s">
        <v>299</v>
      </c>
      <c r="C64" s="443" t="s">
        <v>300</v>
      </c>
      <c r="D64" s="443"/>
      <c r="E64" s="266">
        <f>E65+E66</f>
        <v>2141750</v>
      </c>
    </row>
    <row r="65" spans="1:5">
      <c r="A65" s="265" t="s">
        <v>299</v>
      </c>
      <c r="B65" s="265" t="s">
        <v>299</v>
      </c>
      <c r="C65" s="444" t="s">
        <v>138</v>
      </c>
      <c r="D65" s="444"/>
      <c r="E65" s="266">
        <f>E59</f>
        <v>110000</v>
      </c>
    </row>
    <row r="66" spans="1:5">
      <c r="A66" s="265" t="s">
        <v>299</v>
      </c>
      <c r="B66" s="265" t="s">
        <v>299</v>
      </c>
      <c r="C66" s="444" t="s">
        <v>24</v>
      </c>
      <c r="D66" s="444"/>
      <c r="E66" s="266">
        <f>E62</f>
        <v>2031750</v>
      </c>
    </row>
    <row r="67" spans="1:5">
      <c r="A67" s="171"/>
    </row>
    <row r="68" spans="1:5">
      <c r="A68" s="442" t="s">
        <v>343</v>
      </c>
      <c r="B68" s="442"/>
      <c r="D68" s="182" t="s">
        <v>342</v>
      </c>
      <c r="E68" s="172"/>
    </row>
    <row r="70" spans="1:5">
      <c r="A70" s="173"/>
    </row>
  </sheetData>
  <mergeCells count="80">
    <mergeCell ref="B46:D46"/>
    <mergeCell ref="F45:I46"/>
    <mergeCell ref="A29:A30"/>
    <mergeCell ref="B29:D30"/>
    <mergeCell ref="E29:E30"/>
    <mergeCell ref="B31:D31"/>
    <mergeCell ref="H29:I30"/>
    <mergeCell ref="H31:I31"/>
    <mergeCell ref="F29:F30"/>
    <mergeCell ref="G29:G30"/>
    <mergeCell ref="C56:D56"/>
    <mergeCell ref="E55:E56"/>
    <mergeCell ref="C55:D55"/>
    <mergeCell ref="F33:I33"/>
    <mergeCell ref="F13:I14"/>
    <mergeCell ref="B41:D41"/>
    <mergeCell ref="B47:D47"/>
    <mergeCell ref="B48:D48"/>
    <mergeCell ref="B55:B56"/>
    <mergeCell ref="B49:D49"/>
    <mergeCell ref="B13:D13"/>
    <mergeCell ref="B14:D14"/>
    <mergeCell ref="C63:D63"/>
    <mergeCell ref="E2:I2"/>
    <mergeCell ref="A7:D7"/>
    <mergeCell ref="B42:D42"/>
    <mergeCell ref="B36:D36"/>
    <mergeCell ref="B38:D38"/>
    <mergeCell ref="E4:I4"/>
    <mergeCell ref="E3:I3"/>
    <mergeCell ref="E13:E14"/>
    <mergeCell ref="A40:I40"/>
    <mergeCell ref="B37:D37"/>
    <mergeCell ref="A68:B68"/>
    <mergeCell ref="A58:E58"/>
    <mergeCell ref="A61:E61"/>
    <mergeCell ref="C64:D64"/>
    <mergeCell ref="C66:D66"/>
    <mergeCell ref="C65:D65"/>
    <mergeCell ref="C59:D59"/>
    <mergeCell ref="C60:D60"/>
    <mergeCell ref="C62:D62"/>
    <mergeCell ref="H26:I26"/>
    <mergeCell ref="C57:D57"/>
    <mergeCell ref="B17:D17"/>
    <mergeCell ref="B19:D19"/>
    <mergeCell ref="B20:D20"/>
    <mergeCell ref="B28:D28"/>
    <mergeCell ref="B32:D32"/>
    <mergeCell ref="B33:D33"/>
    <mergeCell ref="B15:D15"/>
    <mergeCell ref="B25:D25"/>
    <mergeCell ref="A26:A27"/>
    <mergeCell ref="B26:D27"/>
    <mergeCell ref="E26:E27"/>
    <mergeCell ref="A16:I16"/>
    <mergeCell ref="F17:I25"/>
    <mergeCell ref="B18:D18"/>
    <mergeCell ref="B23:D23"/>
    <mergeCell ref="F15:I15"/>
    <mergeCell ref="F49:I49"/>
    <mergeCell ref="B44:D44"/>
    <mergeCell ref="F32:I32"/>
    <mergeCell ref="B39:D39"/>
    <mergeCell ref="F43:I43"/>
    <mergeCell ref="F41:I42"/>
    <mergeCell ref="F39:I39"/>
    <mergeCell ref="F34:I37"/>
    <mergeCell ref="F38:I38"/>
    <mergeCell ref="B43:D43"/>
    <mergeCell ref="B21:D21"/>
    <mergeCell ref="B22:D22"/>
    <mergeCell ref="F26:G26"/>
    <mergeCell ref="F47:I47"/>
    <mergeCell ref="F44:I44"/>
    <mergeCell ref="F48:I48"/>
    <mergeCell ref="B24:D24"/>
    <mergeCell ref="B34:D34"/>
    <mergeCell ref="B35:D35"/>
    <mergeCell ref="B45:D45"/>
  </mergeCells>
  <phoneticPr fontId="0" type="noConversion"/>
  <pageMargins left="0.59055118110236227" right="0.39370078740157483" top="0.59055118110236227" bottom="0.59055118110236227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="64" zoomScaleNormal="64" workbookViewId="0">
      <selection activeCell="D2" sqref="D2:E2"/>
    </sheetView>
  </sheetViews>
  <sheetFormatPr defaultRowHeight="12.75"/>
  <cols>
    <col min="2" max="2" width="56.33203125" customWidth="1"/>
    <col min="3" max="3" width="20.5" customWidth="1"/>
    <col min="4" max="4" width="17.33203125" customWidth="1"/>
    <col min="5" max="5" width="19.83203125" customWidth="1"/>
  </cols>
  <sheetData>
    <row r="1" spans="1:5" ht="15.75">
      <c r="D1" s="482" t="s">
        <v>544</v>
      </c>
      <c r="E1" s="483"/>
    </row>
    <row r="2" spans="1:5" ht="53.45" customHeight="1">
      <c r="D2" s="484" t="s">
        <v>617</v>
      </c>
      <c r="E2" s="337"/>
    </row>
    <row r="3" spans="1:5" ht="42.95" customHeight="1">
      <c r="D3" s="485" t="s">
        <v>348</v>
      </c>
      <c r="E3" s="486"/>
    </row>
    <row r="4" spans="1:5" ht="63.6" customHeight="1">
      <c r="A4" s="487" t="s">
        <v>545</v>
      </c>
      <c r="B4" s="487"/>
      <c r="C4" s="487"/>
      <c r="D4" s="487"/>
      <c r="E4" s="487"/>
    </row>
    <row r="5" spans="1:5" ht="18.75">
      <c r="A5" s="40"/>
      <c r="B5" s="174" t="s">
        <v>134</v>
      </c>
      <c r="C5" s="40"/>
      <c r="D5" s="40"/>
      <c r="E5" s="40"/>
    </row>
    <row r="6" spans="1:5" ht="18.75">
      <c r="A6" s="40"/>
      <c r="B6" s="163" t="s">
        <v>173</v>
      </c>
      <c r="C6" s="40"/>
      <c r="D6" s="40"/>
      <c r="E6" s="40"/>
    </row>
    <row r="7" spans="1:5" ht="18.75">
      <c r="A7" s="251"/>
      <c r="B7" s="251"/>
      <c r="C7" s="251"/>
      <c r="D7" s="251"/>
      <c r="E7" s="251" t="s">
        <v>23</v>
      </c>
    </row>
    <row r="8" spans="1:5" ht="111.6" customHeight="1">
      <c r="A8" s="256" t="s">
        <v>537</v>
      </c>
      <c r="B8" s="256" t="s">
        <v>137</v>
      </c>
      <c r="C8" s="256" t="s">
        <v>223</v>
      </c>
      <c r="D8" s="256" t="s">
        <v>138</v>
      </c>
      <c r="E8" s="256" t="s">
        <v>24</v>
      </c>
    </row>
    <row r="9" spans="1:5" ht="50.45" customHeight="1">
      <c r="A9" s="256"/>
      <c r="B9" s="257" t="s">
        <v>334</v>
      </c>
      <c r="C9" s="194">
        <f>C10+C11</f>
        <v>2031750</v>
      </c>
      <c r="D9" s="194">
        <f>D10+D11</f>
        <v>0</v>
      </c>
      <c r="E9" s="194">
        <f>E10+E11</f>
        <v>2031750</v>
      </c>
    </row>
    <row r="10" spans="1:5" ht="105" customHeight="1">
      <c r="A10" s="260">
        <v>1</v>
      </c>
      <c r="B10" s="256" t="s">
        <v>546</v>
      </c>
      <c r="C10" s="195">
        <v>531750</v>
      </c>
      <c r="D10" s="195">
        <v>0</v>
      </c>
      <c r="E10" s="195">
        <v>531750</v>
      </c>
    </row>
    <row r="11" spans="1:5" ht="98.1" customHeight="1">
      <c r="A11" s="260" t="s">
        <v>196</v>
      </c>
      <c r="B11" s="256" t="s">
        <v>525</v>
      </c>
      <c r="C11" s="195">
        <v>1500000</v>
      </c>
      <c r="D11" s="195">
        <v>0</v>
      </c>
      <c r="E11" s="195">
        <v>1500000</v>
      </c>
    </row>
    <row r="12" spans="1:5" ht="56.45" customHeight="1">
      <c r="A12" s="260"/>
      <c r="B12" s="257" t="s">
        <v>141</v>
      </c>
      <c r="C12" s="194">
        <f>C9</f>
        <v>2031750</v>
      </c>
      <c r="D12" s="194">
        <f>D9</f>
        <v>0</v>
      </c>
      <c r="E12" s="194">
        <f>E9</f>
        <v>2031750</v>
      </c>
    </row>
    <row r="13" spans="1:5">
      <c r="A13" s="249"/>
      <c r="B13" s="249"/>
      <c r="C13" s="249"/>
      <c r="D13" s="249"/>
      <c r="E13" s="249"/>
    </row>
    <row r="15" spans="1:5" ht="18.75">
      <c r="B15" s="14" t="s">
        <v>343</v>
      </c>
      <c r="C15" s="14"/>
      <c r="D15" s="14" t="s">
        <v>342</v>
      </c>
      <c r="E15" s="14"/>
    </row>
  </sheetData>
  <mergeCells count="4">
    <mergeCell ref="D1:E1"/>
    <mergeCell ref="D2:E2"/>
    <mergeCell ref="D3:E3"/>
    <mergeCell ref="A4:E4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opLeftCell="A19" zoomScale="73" zoomScaleNormal="73" workbookViewId="0">
      <selection activeCell="D2" sqref="D2:E2"/>
    </sheetView>
  </sheetViews>
  <sheetFormatPr defaultRowHeight="12.75"/>
  <cols>
    <col min="2" max="2" width="64.6640625" customWidth="1"/>
    <col min="3" max="3" width="17" customWidth="1"/>
    <col min="4" max="4" width="15.6640625" customWidth="1"/>
    <col min="5" max="5" width="17" customWidth="1"/>
  </cols>
  <sheetData>
    <row r="1" spans="1:5" ht="15.75">
      <c r="D1" s="482" t="s">
        <v>536</v>
      </c>
      <c r="E1" s="483"/>
    </row>
    <row r="2" spans="1:5" ht="45.95" customHeight="1">
      <c r="D2" s="484" t="s">
        <v>617</v>
      </c>
      <c r="E2" s="337"/>
    </row>
    <row r="3" spans="1:5" ht="47.1" customHeight="1">
      <c r="D3" s="485" t="s">
        <v>348</v>
      </c>
      <c r="E3" s="486"/>
    </row>
    <row r="4" spans="1:5" ht="65.45" customHeight="1">
      <c r="A4" s="487" t="s">
        <v>547</v>
      </c>
      <c r="B4" s="487"/>
      <c r="C4" s="487"/>
      <c r="D4" s="487"/>
      <c r="E4" s="487"/>
    </row>
    <row r="5" spans="1:5" ht="23.45" customHeight="1">
      <c r="A5" s="40"/>
      <c r="B5" s="174" t="s">
        <v>134</v>
      </c>
      <c r="C5" s="40"/>
      <c r="D5" s="40"/>
      <c r="E5" s="40"/>
    </row>
    <row r="6" spans="1:5" ht="15" customHeight="1">
      <c r="A6" s="40"/>
      <c r="B6" s="163" t="s">
        <v>173</v>
      </c>
      <c r="C6" s="40"/>
      <c r="D6" s="40"/>
      <c r="E6" s="40"/>
    </row>
    <row r="7" spans="1:5" ht="18.75">
      <c r="A7" s="251"/>
      <c r="B7" s="251"/>
      <c r="C7" s="251"/>
      <c r="D7" s="251"/>
      <c r="E7" s="251" t="s">
        <v>23</v>
      </c>
    </row>
    <row r="8" spans="1:5" ht="37.5">
      <c r="A8" s="252" t="s">
        <v>537</v>
      </c>
      <c r="B8" s="252" t="s">
        <v>538</v>
      </c>
      <c r="C8" s="252" t="s">
        <v>223</v>
      </c>
      <c r="D8" s="252" t="s">
        <v>138</v>
      </c>
      <c r="E8" s="252" t="s">
        <v>24</v>
      </c>
    </row>
    <row r="9" spans="1:5" ht="54.95" customHeight="1">
      <c r="A9" s="252"/>
      <c r="B9" s="254" t="s">
        <v>334</v>
      </c>
      <c r="C9" s="194">
        <f>C10+C14+C17</f>
        <v>110000</v>
      </c>
      <c r="D9" s="194">
        <f>D10+D14+D17</f>
        <v>110000</v>
      </c>
      <c r="E9" s="194">
        <f>E10+E14+E17</f>
        <v>0</v>
      </c>
    </row>
    <row r="10" spans="1:5" ht="219.95" customHeight="1">
      <c r="A10" s="253">
        <v>1</v>
      </c>
      <c r="B10" s="254" t="s">
        <v>480</v>
      </c>
      <c r="C10" s="258">
        <v>40000</v>
      </c>
      <c r="D10" s="258">
        <v>40000</v>
      </c>
      <c r="E10" s="258">
        <v>0</v>
      </c>
    </row>
    <row r="11" spans="1:5" ht="18.75">
      <c r="A11" s="255"/>
      <c r="B11" s="252" t="s">
        <v>539</v>
      </c>
      <c r="C11" s="259"/>
      <c r="D11" s="259"/>
      <c r="E11" s="259"/>
    </row>
    <row r="12" spans="1:5" ht="85.5" customHeight="1">
      <c r="A12" s="255" t="s">
        <v>540</v>
      </c>
      <c r="B12" s="252" t="s">
        <v>469</v>
      </c>
      <c r="C12" s="259">
        <v>30000</v>
      </c>
      <c r="D12" s="259">
        <v>30000</v>
      </c>
      <c r="E12" s="259">
        <v>0</v>
      </c>
    </row>
    <row r="13" spans="1:5" ht="59.45" customHeight="1">
      <c r="A13" s="255" t="s">
        <v>543</v>
      </c>
      <c r="B13" s="252" t="s">
        <v>470</v>
      </c>
      <c r="C13" s="259">
        <v>10000</v>
      </c>
      <c r="D13" s="259">
        <v>10000</v>
      </c>
      <c r="E13" s="259">
        <v>0</v>
      </c>
    </row>
    <row r="14" spans="1:5" ht="114.95" customHeight="1">
      <c r="A14" s="253">
        <v>2</v>
      </c>
      <c r="B14" s="254" t="s">
        <v>486</v>
      </c>
      <c r="C14" s="258">
        <v>50000</v>
      </c>
      <c r="D14" s="258">
        <v>50000</v>
      </c>
      <c r="E14" s="258">
        <v>0</v>
      </c>
    </row>
    <row r="15" spans="1:5" ht="27" customHeight="1">
      <c r="A15" s="255"/>
      <c r="B15" s="252" t="s">
        <v>539</v>
      </c>
      <c r="C15" s="259"/>
      <c r="D15" s="259"/>
      <c r="E15" s="259"/>
    </row>
    <row r="16" spans="1:5" ht="60.6" customHeight="1">
      <c r="A16" s="255" t="s">
        <v>541</v>
      </c>
      <c r="B16" s="252" t="s">
        <v>472</v>
      </c>
      <c r="C16" s="259">
        <v>50000</v>
      </c>
      <c r="D16" s="259">
        <v>50000</v>
      </c>
      <c r="E16" s="259">
        <v>0</v>
      </c>
    </row>
    <row r="17" spans="1:5" ht="90" customHeight="1">
      <c r="A17" s="253">
        <v>3</v>
      </c>
      <c r="B17" s="254" t="s">
        <v>484</v>
      </c>
      <c r="C17" s="258">
        <v>20000</v>
      </c>
      <c r="D17" s="258">
        <v>20000</v>
      </c>
      <c r="E17" s="258">
        <v>0</v>
      </c>
    </row>
    <row r="18" spans="1:5" ht="18.75">
      <c r="A18" s="255"/>
      <c r="B18" s="252" t="s">
        <v>539</v>
      </c>
      <c r="C18" s="259"/>
      <c r="D18" s="259"/>
      <c r="E18" s="259"/>
    </row>
    <row r="19" spans="1:5" ht="57.6" customHeight="1">
      <c r="A19" s="255" t="s">
        <v>542</v>
      </c>
      <c r="B19" s="252" t="s">
        <v>471</v>
      </c>
      <c r="C19" s="259">
        <v>20000</v>
      </c>
      <c r="D19" s="259">
        <v>20000</v>
      </c>
      <c r="E19" s="259">
        <v>0</v>
      </c>
    </row>
    <row r="20" spans="1:5" ht="18.75">
      <c r="A20" s="255"/>
      <c r="B20" s="254" t="s">
        <v>141</v>
      </c>
      <c r="C20" s="258">
        <f>C9</f>
        <v>110000</v>
      </c>
      <c r="D20" s="258">
        <f>D9</f>
        <v>110000</v>
      </c>
      <c r="E20" s="258">
        <f>E9</f>
        <v>0</v>
      </c>
    </row>
    <row r="23" spans="1:5" ht="18.75">
      <c r="B23" s="14" t="s">
        <v>343</v>
      </c>
      <c r="C23" s="14"/>
      <c r="D23" s="14" t="s">
        <v>342</v>
      </c>
      <c r="E23" s="14"/>
    </row>
  </sheetData>
  <mergeCells count="4">
    <mergeCell ref="D1:E1"/>
    <mergeCell ref="D2:E2"/>
    <mergeCell ref="D3:E3"/>
    <mergeCell ref="A4:E4"/>
  </mergeCells>
  <pageMargins left="0.70866141732283472" right="0.70866141732283472" top="0.74803149606299213" bottom="0.74803149606299213" header="0.31496062992125984" footer="0.31496062992125984"/>
  <pageSetup paperSize="9" scale="79" fitToHeight="2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M41"/>
  <sheetViews>
    <sheetView zoomScale="75" workbookViewId="0">
      <selection activeCell="G2" sqref="G2:I2"/>
    </sheetView>
  </sheetViews>
  <sheetFormatPr defaultRowHeight="12.75"/>
  <cols>
    <col min="1" max="1" width="15" customWidth="1"/>
    <col min="2" max="2" width="14.1640625" customWidth="1"/>
    <col min="3" max="3" width="12.1640625" customWidth="1"/>
    <col min="4" max="4" width="33.5" customWidth="1"/>
    <col min="5" max="5" width="41.83203125" customWidth="1"/>
    <col min="6" max="6" width="21.83203125" customWidth="1"/>
    <col min="7" max="7" width="17" customWidth="1"/>
    <col min="8" max="8" width="14.83203125" customWidth="1"/>
    <col min="9" max="9" width="22.1640625" customWidth="1"/>
    <col min="10" max="10" width="17.83203125" customWidth="1"/>
    <col min="11" max="11" width="13.83203125" bestFit="1" customWidth="1"/>
    <col min="13" max="13" width="26.1640625" customWidth="1"/>
  </cols>
  <sheetData>
    <row r="1" spans="1:11" ht="20.100000000000001" customHeight="1">
      <c r="G1" s="42" t="s">
        <v>144</v>
      </c>
      <c r="H1" s="42"/>
      <c r="I1" s="42"/>
      <c r="J1" s="42"/>
    </row>
    <row r="2" spans="1:11" ht="44.1" customHeight="1">
      <c r="G2" s="316" t="s">
        <v>614</v>
      </c>
      <c r="H2" s="316"/>
      <c r="I2" s="316"/>
      <c r="J2" s="43"/>
    </row>
    <row r="3" spans="1:11" ht="41.1" customHeight="1">
      <c r="D3" s="153"/>
      <c r="G3" s="331" t="s">
        <v>348</v>
      </c>
      <c r="H3" s="331"/>
      <c r="I3" s="331"/>
      <c r="J3" s="43"/>
    </row>
    <row r="4" spans="1:11" ht="13.5" customHeight="1">
      <c r="G4" s="38"/>
      <c r="H4" s="38"/>
      <c r="I4" s="38"/>
      <c r="J4" s="43"/>
    </row>
    <row r="5" spans="1:11" ht="52.5" customHeight="1">
      <c r="A5" s="487" t="s">
        <v>291</v>
      </c>
      <c r="B5" s="487"/>
      <c r="C5" s="487"/>
      <c r="D5" s="487"/>
      <c r="E5" s="487"/>
      <c r="F5" s="487"/>
      <c r="G5" s="487"/>
      <c r="H5" s="487"/>
      <c r="I5" s="487"/>
      <c r="J5" s="487"/>
    </row>
    <row r="6" spans="1:11" ht="34.5" customHeight="1" thickBot="1">
      <c r="A6" s="494" t="s">
        <v>134</v>
      </c>
      <c r="B6" s="495"/>
      <c r="C6" s="495"/>
      <c r="D6" s="40"/>
      <c r="E6" s="40"/>
      <c r="F6" s="101"/>
      <c r="G6" s="40"/>
      <c r="H6" s="40"/>
      <c r="I6" s="40"/>
      <c r="J6" s="40"/>
    </row>
    <row r="7" spans="1:11" ht="27.75" customHeight="1">
      <c r="A7" s="65" t="s">
        <v>173</v>
      </c>
      <c r="B7" s="65"/>
      <c r="C7" s="65"/>
      <c r="D7" s="19"/>
      <c r="E7" s="19"/>
      <c r="F7" s="19"/>
      <c r="G7" s="19"/>
      <c r="H7" s="19"/>
      <c r="I7" s="19"/>
      <c r="J7" s="20" t="s">
        <v>26</v>
      </c>
    </row>
    <row r="8" spans="1:11" ht="12.75" customHeight="1">
      <c r="A8" s="488" t="s">
        <v>170</v>
      </c>
      <c r="B8" s="488" t="s">
        <v>171</v>
      </c>
      <c r="C8" s="488" t="s">
        <v>192</v>
      </c>
      <c r="D8" s="490" t="s">
        <v>172</v>
      </c>
      <c r="E8" s="492" t="s">
        <v>174</v>
      </c>
      <c r="F8" s="492" t="s">
        <v>175</v>
      </c>
      <c r="G8" s="492" t="s">
        <v>176</v>
      </c>
      <c r="H8" s="492" t="s">
        <v>177</v>
      </c>
      <c r="I8" s="492" t="s">
        <v>178</v>
      </c>
      <c r="J8" s="492" t="s">
        <v>179</v>
      </c>
    </row>
    <row r="9" spans="1:11" ht="153" customHeight="1">
      <c r="A9" s="489"/>
      <c r="B9" s="489"/>
      <c r="C9" s="489"/>
      <c r="D9" s="491"/>
      <c r="E9" s="493"/>
      <c r="F9" s="493"/>
      <c r="G9" s="493"/>
      <c r="H9" s="493"/>
      <c r="I9" s="493"/>
      <c r="J9" s="493"/>
    </row>
    <row r="10" spans="1:11" ht="16.5" customHeight="1">
      <c r="A10" s="30" t="s">
        <v>195</v>
      </c>
      <c r="B10" s="30" t="s">
        <v>196</v>
      </c>
      <c r="C10" s="30" t="s">
        <v>197</v>
      </c>
      <c r="D10" s="23">
        <v>4</v>
      </c>
      <c r="E10" s="248">
        <v>5</v>
      </c>
      <c r="F10" s="248">
        <v>6</v>
      </c>
      <c r="G10" s="248">
        <v>7</v>
      </c>
      <c r="H10" s="248">
        <v>8</v>
      </c>
      <c r="I10" s="248">
        <v>9</v>
      </c>
      <c r="J10" s="248">
        <v>10</v>
      </c>
    </row>
    <row r="11" spans="1:11" ht="27.95" customHeight="1">
      <c r="A11" s="230" t="s">
        <v>3</v>
      </c>
      <c r="B11" s="230" t="s">
        <v>359</v>
      </c>
      <c r="C11" s="230" t="s">
        <v>359</v>
      </c>
      <c r="D11" s="230" t="s">
        <v>63</v>
      </c>
      <c r="E11" s="230" t="s">
        <v>359</v>
      </c>
      <c r="F11" s="230" t="s">
        <v>359</v>
      </c>
      <c r="G11" s="230" t="s">
        <v>359</v>
      </c>
      <c r="H11" s="230" t="s">
        <v>359</v>
      </c>
      <c r="I11" s="230">
        <f>I12</f>
        <v>2818500</v>
      </c>
      <c r="J11" s="230" t="s">
        <v>359</v>
      </c>
    </row>
    <row r="12" spans="1:11" ht="36" customHeight="1">
      <c r="A12" s="230" t="s">
        <v>1</v>
      </c>
      <c r="B12" s="230" t="s">
        <v>359</v>
      </c>
      <c r="C12" s="230" t="s">
        <v>359</v>
      </c>
      <c r="D12" s="230" t="s">
        <v>63</v>
      </c>
      <c r="E12" s="230" t="s">
        <v>359</v>
      </c>
      <c r="F12" s="230" t="s">
        <v>359</v>
      </c>
      <c r="G12" s="230" t="s">
        <v>359</v>
      </c>
      <c r="H12" s="230" t="s">
        <v>359</v>
      </c>
      <c r="I12" s="230">
        <f>I13+I15+I17+I19+I23+I25+I27</f>
        <v>2818500</v>
      </c>
      <c r="J12" s="230" t="s">
        <v>359</v>
      </c>
      <c r="K12" s="104"/>
    </row>
    <row r="13" spans="1:11" ht="92.1" customHeight="1">
      <c r="A13" s="230" t="s">
        <v>76</v>
      </c>
      <c r="B13" s="230" t="s">
        <v>77</v>
      </c>
      <c r="C13" s="230" t="s">
        <v>78</v>
      </c>
      <c r="D13" s="228" t="s">
        <v>79</v>
      </c>
      <c r="E13" s="230" t="s">
        <v>359</v>
      </c>
      <c r="F13" s="230" t="s">
        <v>359</v>
      </c>
      <c r="G13" s="230" t="s">
        <v>359</v>
      </c>
      <c r="H13" s="230" t="s">
        <v>359</v>
      </c>
      <c r="I13" s="230">
        <v>500000</v>
      </c>
      <c r="J13" s="230" t="s">
        <v>359</v>
      </c>
    </row>
    <row r="14" spans="1:11" ht="122.1" customHeight="1">
      <c r="A14" s="230" t="s">
        <v>359</v>
      </c>
      <c r="B14" s="230" t="s">
        <v>359</v>
      </c>
      <c r="C14" s="230" t="s">
        <v>359</v>
      </c>
      <c r="D14" s="230" t="s">
        <v>359</v>
      </c>
      <c r="E14" s="228" t="s">
        <v>357</v>
      </c>
      <c r="F14" s="228" t="s">
        <v>464</v>
      </c>
      <c r="G14" s="228">
        <v>500000</v>
      </c>
      <c r="H14" s="228">
        <v>0</v>
      </c>
      <c r="I14" s="228">
        <v>500000</v>
      </c>
      <c r="J14" s="228">
        <v>100</v>
      </c>
    </row>
    <row r="15" spans="1:11" ht="122.1" customHeight="1">
      <c r="A15" s="226" t="s">
        <v>92</v>
      </c>
      <c r="B15" s="226" t="s">
        <v>121</v>
      </c>
      <c r="C15" s="226" t="s">
        <v>119</v>
      </c>
      <c r="D15" s="227" t="s">
        <v>91</v>
      </c>
      <c r="E15" s="228"/>
      <c r="F15" s="229"/>
      <c r="G15" s="228"/>
      <c r="H15" s="228"/>
      <c r="I15" s="230">
        <v>100000</v>
      </c>
      <c r="J15" s="228"/>
    </row>
    <row r="16" spans="1:11" ht="122.1" customHeight="1">
      <c r="A16" s="226"/>
      <c r="B16" s="226"/>
      <c r="C16" s="226"/>
      <c r="D16" s="227"/>
      <c r="E16" s="228" t="s">
        <v>479</v>
      </c>
      <c r="F16" s="229">
        <v>2021</v>
      </c>
      <c r="G16" s="228">
        <v>100000</v>
      </c>
      <c r="H16" s="228">
        <v>0</v>
      </c>
      <c r="I16" s="228">
        <v>100000</v>
      </c>
      <c r="J16" s="228">
        <v>100</v>
      </c>
    </row>
    <row r="17" spans="1:13" ht="75.599999999999994" customHeight="1">
      <c r="A17" s="293" t="s">
        <v>588</v>
      </c>
      <c r="B17" s="293" t="s">
        <v>589</v>
      </c>
      <c r="C17" s="293" t="s">
        <v>107</v>
      </c>
      <c r="D17" s="227" t="s">
        <v>590</v>
      </c>
      <c r="E17" s="228"/>
      <c r="F17" s="229"/>
      <c r="G17" s="228"/>
      <c r="H17" s="228"/>
      <c r="I17" s="230">
        <v>1000000</v>
      </c>
      <c r="J17" s="228"/>
    </row>
    <row r="18" spans="1:13" ht="234" customHeight="1">
      <c r="A18" s="226"/>
      <c r="B18" s="226"/>
      <c r="C18" s="226"/>
      <c r="D18" s="227"/>
      <c r="E18" s="228" t="s">
        <v>594</v>
      </c>
      <c r="F18" s="229" t="s">
        <v>583</v>
      </c>
      <c r="G18" s="228">
        <v>1184045</v>
      </c>
      <c r="H18" s="228">
        <v>0</v>
      </c>
      <c r="I18" s="228">
        <v>1000000</v>
      </c>
      <c r="J18" s="228">
        <v>84</v>
      </c>
    </row>
    <row r="19" spans="1:13" ht="75.95" customHeight="1">
      <c r="A19" s="230" t="s">
        <v>316</v>
      </c>
      <c r="B19" s="230" t="s">
        <v>361</v>
      </c>
      <c r="C19" s="230" t="s">
        <v>107</v>
      </c>
      <c r="D19" s="228" t="s">
        <v>289</v>
      </c>
      <c r="E19" s="230" t="s">
        <v>359</v>
      </c>
      <c r="F19" s="230" t="s">
        <v>359</v>
      </c>
      <c r="G19" s="230" t="s">
        <v>359</v>
      </c>
      <c r="H19" s="230" t="s">
        <v>359</v>
      </c>
      <c r="I19" s="230">
        <f>I20+I21+I22</f>
        <v>700000</v>
      </c>
      <c r="J19" s="230" t="s">
        <v>359</v>
      </c>
      <c r="K19" s="14"/>
    </row>
    <row r="20" spans="1:13" ht="122.1" customHeight="1">
      <c r="A20" s="230" t="s">
        <v>359</v>
      </c>
      <c r="B20" s="230" t="s">
        <v>359</v>
      </c>
      <c r="C20" s="230" t="s">
        <v>359</v>
      </c>
      <c r="D20" s="230" t="s">
        <v>359</v>
      </c>
      <c r="E20" s="228" t="s">
        <v>290</v>
      </c>
      <c r="F20" s="228" t="s">
        <v>464</v>
      </c>
      <c r="G20" s="228">
        <v>463033</v>
      </c>
      <c r="H20" s="228">
        <v>0</v>
      </c>
      <c r="I20" s="228">
        <v>100000</v>
      </c>
      <c r="J20" s="228">
        <v>22</v>
      </c>
      <c r="K20" s="249"/>
      <c r="L20" s="249"/>
    </row>
    <row r="21" spans="1:13" ht="122.1" customHeight="1">
      <c r="A21" s="230" t="s">
        <v>359</v>
      </c>
      <c r="B21" s="230" t="s">
        <v>359</v>
      </c>
      <c r="C21" s="230" t="s">
        <v>359</v>
      </c>
      <c r="D21" s="230" t="s">
        <v>359</v>
      </c>
      <c r="E21" s="228" t="s">
        <v>356</v>
      </c>
      <c r="F21" s="228" t="s">
        <v>464</v>
      </c>
      <c r="G21" s="228">
        <v>310632</v>
      </c>
      <c r="H21" s="228">
        <v>0</v>
      </c>
      <c r="I21" s="228">
        <v>310632</v>
      </c>
      <c r="J21" s="228">
        <v>100</v>
      </c>
      <c r="L21" s="249"/>
      <c r="M21" s="105" t="s">
        <v>558</v>
      </c>
    </row>
    <row r="22" spans="1:13" ht="111" customHeight="1">
      <c r="A22" s="230" t="s">
        <v>359</v>
      </c>
      <c r="B22" s="230" t="s">
        <v>359</v>
      </c>
      <c r="C22" s="230" t="s">
        <v>359</v>
      </c>
      <c r="D22" s="230" t="s">
        <v>359</v>
      </c>
      <c r="E22" s="228" t="s">
        <v>557</v>
      </c>
      <c r="F22" s="228" t="s">
        <v>464</v>
      </c>
      <c r="G22" s="228">
        <v>289368</v>
      </c>
      <c r="H22" s="228">
        <v>0</v>
      </c>
      <c r="I22" s="228">
        <v>289368</v>
      </c>
      <c r="J22" s="228">
        <v>100</v>
      </c>
      <c r="K22" s="273"/>
      <c r="L22" s="274"/>
    </row>
    <row r="23" spans="1:13" ht="111" customHeight="1">
      <c r="A23" s="293" t="s">
        <v>591</v>
      </c>
      <c r="B23" s="293" t="s">
        <v>592</v>
      </c>
      <c r="C23" s="293" t="s">
        <v>107</v>
      </c>
      <c r="D23" s="228" t="s">
        <v>593</v>
      </c>
      <c r="E23" s="228"/>
      <c r="F23" s="228"/>
      <c r="G23" s="228"/>
      <c r="H23" s="228"/>
      <c r="I23" s="230">
        <v>40000</v>
      </c>
      <c r="J23" s="228"/>
      <c r="K23" s="211"/>
      <c r="L23" s="274"/>
    </row>
    <row r="24" spans="1:13" ht="299.45" customHeight="1">
      <c r="A24" s="293"/>
      <c r="B24" s="293"/>
      <c r="C24" s="293"/>
      <c r="D24" s="230"/>
      <c r="E24" s="228" t="s">
        <v>596</v>
      </c>
      <c r="F24" s="228" t="s">
        <v>583</v>
      </c>
      <c r="G24" s="228">
        <v>40000</v>
      </c>
      <c r="H24" s="228">
        <v>0</v>
      </c>
      <c r="I24" s="228">
        <v>40000</v>
      </c>
      <c r="J24" s="228">
        <v>100</v>
      </c>
      <c r="K24" s="211"/>
      <c r="L24" s="274"/>
    </row>
    <row r="25" spans="1:13" ht="68.099999999999994" customHeight="1">
      <c r="A25" s="226" t="s">
        <v>554</v>
      </c>
      <c r="B25" s="226" t="s">
        <v>555</v>
      </c>
      <c r="C25" s="226" t="s">
        <v>107</v>
      </c>
      <c r="D25" s="227" t="s">
        <v>556</v>
      </c>
      <c r="E25" s="228"/>
      <c r="F25" s="229"/>
      <c r="G25" s="228"/>
      <c r="H25" s="228"/>
      <c r="I25" s="230">
        <v>28500</v>
      </c>
      <c r="J25" s="228"/>
      <c r="K25" s="249"/>
      <c r="L25" s="249"/>
    </row>
    <row r="26" spans="1:13" ht="48.6" customHeight="1">
      <c r="A26" s="227"/>
      <c r="B26" s="227"/>
      <c r="C26" s="227"/>
      <c r="D26" s="227"/>
      <c r="E26" s="228" t="s">
        <v>550</v>
      </c>
      <c r="F26" s="229" t="s">
        <v>551</v>
      </c>
      <c r="G26" s="228">
        <v>28500</v>
      </c>
      <c r="H26" s="228">
        <v>0</v>
      </c>
      <c r="I26" s="228">
        <v>28500</v>
      </c>
      <c r="J26" s="228">
        <v>100</v>
      </c>
      <c r="K26" s="249"/>
      <c r="L26" s="249"/>
    </row>
    <row r="27" spans="1:13" ht="124.5" customHeight="1">
      <c r="A27" s="293" t="s">
        <v>586</v>
      </c>
      <c r="B27" s="293" t="s">
        <v>580</v>
      </c>
      <c r="C27" s="293" t="s">
        <v>131</v>
      </c>
      <c r="D27" s="228" t="s">
        <v>581</v>
      </c>
      <c r="E27" s="228"/>
      <c r="F27" s="229"/>
      <c r="G27" s="228"/>
      <c r="H27" s="228"/>
      <c r="I27" s="230">
        <v>450000</v>
      </c>
      <c r="J27" s="228"/>
      <c r="K27" s="249"/>
      <c r="L27" s="249"/>
    </row>
    <row r="28" spans="1:13" ht="117.6" customHeight="1">
      <c r="A28" s="227"/>
      <c r="B28" s="227"/>
      <c r="C28" s="227"/>
      <c r="D28" s="227"/>
      <c r="E28" s="228" t="s">
        <v>587</v>
      </c>
      <c r="F28" s="229" t="s">
        <v>583</v>
      </c>
      <c r="G28" s="228">
        <v>450000</v>
      </c>
      <c r="H28" s="228">
        <v>0</v>
      </c>
      <c r="I28" s="228">
        <v>450000</v>
      </c>
      <c r="J28" s="228">
        <v>100</v>
      </c>
      <c r="K28" s="249"/>
      <c r="L28" s="249"/>
    </row>
    <row r="29" spans="1:13" ht="63" customHeight="1">
      <c r="A29" s="230" t="s">
        <v>152</v>
      </c>
      <c r="B29" s="230" t="s">
        <v>359</v>
      </c>
      <c r="C29" s="230" t="s">
        <v>359</v>
      </c>
      <c r="D29" s="230" t="s">
        <v>505</v>
      </c>
      <c r="E29" s="230" t="s">
        <v>359</v>
      </c>
      <c r="F29" s="230" t="s">
        <v>359</v>
      </c>
      <c r="G29" s="230" t="s">
        <v>359</v>
      </c>
      <c r="H29" s="230" t="s">
        <v>359</v>
      </c>
      <c r="I29" s="230">
        <f>I30</f>
        <v>4650000</v>
      </c>
      <c r="J29" s="230" t="s">
        <v>359</v>
      </c>
      <c r="K29" s="249"/>
      <c r="L29" s="249"/>
    </row>
    <row r="30" spans="1:13" ht="57.95" customHeight="1">
      <c r="A30" s="230" t="s">
        <v>153</v>
      </c>
      <c r="B30" s="230" t="s">
        <v>359</v>
      </c>
      <c r="C30" s="230" t="s">
        <v>359</v>
      </c>
      <c r="D30" s="230" t="s">
        <v>505</v>
      </c>
      <c r="E30" s="230" t="s">
        <v>359</v>
      </c>
      <c r="F30" s="230" t="s">
        <v>359</v>
      </c>
      <c r="G30" s="230" t="s">
        <v>359</v>
      </c>
      <c r="H30" s="230" t="s">
        <v>359</v>
      </c>
      <c r="I30" s="230">
        <f>I31+I33+I35</f>
        <v>4650000</v>
      </c>
      <c r="J30" s="230" t="s">
        <v>359</v>
      </c>
      <c r="K30" s="249"/>
      <c r="L30" s="249"/>
    </row>
    <row r="31" spans="1:13" ht="65.45" customHeight="1">
      <c r="A31" s="230" t="s">
        <v>94</v>
      </c>
      <c r="B31" s="230" t="s">
        <v>159</v>
      </c>
      <c r="C31" s="230" t="s">
        <v>17</v>
      </c>
      <c r="D31" s="228" t="s">
        <v>160</v>
      </c>
      <c r="E31" s="230" t="s">
        <v>359</v>
      </c>
      <c r="F31" s="230" t="s">
        <v>359</v>
      </c>
      <c r="G31" s="230" t="s">
        <v>359</v>
      </c>
      <c r="H31" s="230" t="s">
        <v>359</v>
      </c>
      <c r="I31" s="230">
        <v>100000</v>
      </c>
      <c r="J31" s="230" t="s">
        <v>359</v>
      </c>
      <c r="K31" s="249"/>
      <c r="L31" s="249"/>
    </row>
    <row r="32" spans="1:13" ht="84.6" customHeight="1">
      <c r="A32" s="230" t="s">
        <v>359</v>
      </c>
      <c r="B32" s="230" t="s">
        <v>359</v>
      </c>
      <c r="C32" s="230" t="s">
        <v>359</v>
      </c>
      <c r="D32" s="230" t="s">
        <v>359</v>
      </c>
      <c r="E32" s="228" t="s">
        <v>461</v>
      </c>
      <c r="F32" s="228" t="s">
        <v>464</v>
      </c>
      <c r="G32" s="228">
        <v>100000</v>
      </c>
      <c r="H32" s="228">
        <v>0</v>
      </c>
      <c r="I32" s="228">
        <v>100000</v>
      </c>
      <c r="J32" s="228">
        <v>100</v>
      </c>
    </row>
    <row r="33" spans="1:10" ht="43.5" customHeight="1">
      <c r="A33" s="226" t="s">
        <v>528</v>
      </c>
      <c r="B33" s="226" t="s">
        <v>529</v>
      </c>
      <c r="C33" s="226" t="s">
        <v>107</v>
      </c>
      <c r="D33" s="228" t="s">
        <v>530</v>
      </c>
      <c r="E33" s="228"/>
      <c r="F33" s="228"/>
      <c r="G33" s="228"/>
      <c r="H33" s="228"/>
      <c r="I33" s="230">
        <v>2100000</v>
      </c>
      <c r="J33" s="228"/>
    </row>
    <row r="34" spans="1:10" ht="68.45" customHeight="1">
      <c r="A34" s="230"/>
      <c r="B34" s="230"/>
      <c r="C34" s="230"/>
      <c r="D34" s="230"/>
      <c r="E34" s="228" t="s">
        <v>524</v>
      </c>
      <c r="F34" s="228" t="s">
        <v>464</v>
      </c>
      <c r="G34" s="228">
        <v>2100000</v>
      </c>
      <c r="H34" s="228">
        <v>0</v>
      </c>
      <c r="I34" s="228">
        <v>2100000</v>
      </c>
      <c r="J34" s="228">
        <v>100</v>
      </c>
    </row>
    <row r="35" spans="1:10" ht="119.1" customHeight="1">
      <c r="A35" s="293">
        <v>1017363</v>
      </c>
      <c r="B35" s="293" t="s">
        <v>580</v>
      </c>
      <c r="C35" s="293" t="s">
        <v>131</v>
      </c>
      <c r="D35" s="228" t="s">
        <v>581</v>
      </c>
      <c r="E35" s="228"/>
      <c r="F35" s="228"/>
      <c r="G35" s="228"/>
      <c r="H35" s="228"/>
      <c r="I35" s="230">
        <v>2450000</v>
      </c>
      <c r="J35" s="228"/>
    </row>
    <row r="36" spans="1:10" ht="100.5" customHeight="1">
      <c r="A36" s="293"/>
      <c r="B36" s="293"/>
      <c r="C36" s="293"/>
      <c r="D36" s="230"/>
      <c r="E36" s="228" t="s">
        <v>582</v>
      </c>
      <c r="F36" s="228" t="s">
        <v>583</v>
      </c>
      <c r="G36" s="228">
        <v>700000</v>
      </c>
      <c r="H36" s="228">
        <v>0</v>
      </c>
      <c r="I36" s="228">
        <v>700000</v>
      </c>
      <c r="J36" s="228">
        <v>100</v>
      </c>
    </row>
    <row r="37" spans="1:10" ht="98.45" customHeight="1">
      <c r="A37" s="293"/>
      <c r="B37" s="293"/>
      <c r="C37" s="293"/>
      <c r="D37" s="230"/>
      <c r="E37" s="228" t="s">
        <v>584</v>
      </c>
      <c r="F37" s="228" t="s">
        <v>583</v>
      </c>
      <c r="G37" s="228">
        <v>800000</v>
      </c>
      <c r="H37" s="228">
        <v>0</v>
      </c>
      <c r="I37" s="228">
        <v>800000</v>
      </c>
      <c r="J37" s="228">
        <v>100</v>
      </c>
    </row>
    <row r="38" spans="1:10" ht="128.44999999999999" customHeight="1">
      <c r="A38" s="293"/>
      <c r="B38" s="293"/>
      <c r="C38" s="293"/>
      <c r="D38" s="230"/>
      <c r="E38" s="228" t="s">
        <v>585</v>
      </c>
      <c r="F38" s="228" t="s">
        <v>583</v>
      </c>
      <c r="G38" s="228">
        <v>950000</v>
      </c>
      <c r="H38" s="228">
        <v>0</v>
      </c>
      <c r="I38" s="228">
        <v>950000</v>
      </c>
      <c r="J38" s="228">
        <v>100</v>
      </c>
    </row>
    <row r="39" spans="1:10" ht="25.5" customHeight="1">
      <c r="A39" s="230" t="s">
        <v>214</v>
      </c>
      <c r="B39" s="230" t="s">
        <v>214</v>
      </c>
      <c r="C39" s="230" t="s">
        <v>214</v>
      </c>
      <c r="D39" s="230" t="s">
        <v>375</v>
      </c>
      <c r="E39" s="230" t="s">
        <v>299</v>
      </c>
      <c r="F39" s="230" t="s">
        <v>299</v>
      </c>
      <c r="G39" s="230" t="s">
        <v>299</v>
      </c>
      <c r="H39" s="230" t="s">
        <v>299</v>
      </c>
      <c r="I39" s="230">
        <f>I12+I29</f>
        <v>7468500</v>
      </c>
      <c r="J39" s="230" t="s">
        <v>299</v>
      </c>
    </row>
    <row r="41" spans="1:10" ht="18.75">
      <c r="D41" s="211" t="s">
        <v>343</v>
      </c>
      <c r="E41" s="153"/>
      <c r="F41" s="153"/>
      <c r="G41" s="153"/>
      <c r="H41" s="153"/>
      <c r="I41" s="14" t="s">
        <v>342</v>
      </c>
    </row>
  </sheetData>
  <mergeCells count="14">
    <mergeCell ref="J8:J9"/>
    <mergeCell ref="A8:A9"/>
    <mergeCell ref="B8:B9"/>
    <mergeCell ref="G8:G9"/>
    <mergeCell ref="C8:C9"/>
    <mergeCell ref="D8:D9"/>
    <mergeCell ref="E8:E9"/>
    <mergeCell ref="F8:F9"/>
    <mergeCell ref="G2:I2"/>
    <mergeCell ref="G3:I3"/>
    <mergeCell ref="I8:I9"/>
    <mergeCell ref="A6:C6"/>
    <mergeCell ref="H8:H9"/>
    <mergeCell ref="A5:J5"/>
  </mergeCells>
  <phoneticPr fontId="0" type="noConversion"/>
  <pageMargins left="0.51181102362204722" right="0.31496062992125984" top="0.35433070866141736" bottom="0.35433070866141736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Q62"/>
  <sheetViews>
    <sheetView tabSelected="1" view="pageBreakPreview" topLeftCell="B1" zoomScale="59" zoomScaleNormal="75" zoomScaleSheetLayoutView="59" workbookViewId="0">
      <selection activeCell="I3" sqref="I3:K3"/>
    </sheetView>
  </sheetViews>
  <sheetFormatPr defaultColWidth="9.1640625" defaultRowHeight="12.75"/>
  <cols>
    <col min="1" max="1" width="3.83203125" style="1" hidden="1" customWidth="1"/>
    <col min="2" max="2" width="16.5" style="1" customWidth="1"/>
    <col min="3" max="3" width="15.5" style="1" customWidth="1"/>
    <col min="4" max="4" width="17.83203125" style="1" customWidth="1"/>
    <col min="5" max="5" width="54" style="1" customWidth="1"/>
    <col min="6" max="6" width="47.1640625" style="1" customWidth="1"/>
    <col min="7" max="7" width="24.5" style="1" customWidth="1"/>
    <col min="8" max="8" width="23.83203125" style="1" customWidth="1"/>
    <col min="9" max="9" width="23.1640625" style="1" customWidth="1"/>
    <col min="10" max="10" width="21" style="46" customWidth="1"/>
    <col min="11" max="11" width="22.5" style="46" customWidth="1"/>
    <col min="12" max="12" width="12.1640625" style="46" customWidth="1"/>
    <col min="13" max="13" width="7.5" style="46" customWidth="1"/>
    <col min="14" max="15" width="9.1640625" style="46"/>
    <col min="16" max="16" width="18.5" style="46" customWidth="1"/>
    <col min="17" max="16384" width="9.1640625" style="46"/>
  </cols>
  <sheetData>
    <row r="1" spans="1:11" s="45" customFormat="1" ht="13.5" customHeight="1">
      <c r="A1" s="44"/>
      <c r="B1" s="61"/>
      <c r="C1" s="61"/>
      <c r="D1" s="61"/>
      <c r="E1" s="61"/>
      <c r="F1" s="61"/>
      <c r="G1" s="61"/>
      <c r="H1" s="61"/>
      <c r="I1" s="61"/>
      <c r="J1" s="45" t="s">
        <v>145</v>
      </c>
    </row>
    <row r="2" spans="1:11" s="45" customFormat="1" ht="52.5" customHeight="1">
      <c r="A2" s="44"/>
      <c r="B2" s="61"/>
      <c r="C2" s="61"/>
      <c r="D2" s="61"/>
      <c r="E2" s="61"/>
      <c r="F2" s="61"/>
      <c r="G2" s="61"/>
      <c r="H2" s="61"/>
      <c r="I2" s="316" t="s">
        <v>614</v>
      </c>
      <c r="J2" s="316"/>
      <c r="K2" s="316"/>
    </row>
    <row r="3" spans="1:11" s="45" customFormat="1" ht="38.25" customHeight="1">
      <c r="A3" s="44"/>
      <c r="B3" s="61"/>
      <c r="C3" s="61"/>
      <c r="D3" s="61"/>
      <c r="E3" s="61"/>
      <c r="F3" s="61"/>
      <c r="G3" s="61"/>
      <c r="H3" s="61"/>
      <c r="I3" s="331" t="s">
        <v>348</v>
      </c>
      <c r="J3" s="331"/>
      <c r="K3" s="331"/>
    </row>
    <row r="4" spans="1:11" ht="18" customHeight="1">
      <c r="G4" s="62"/>
      <c r="H4" s="62"/>
      <c r="I4" s="62"/>
    </row>
    <row r="5" spans="1:11" ht="33.75" customHeight="1">
      <c r="B5" s="500" t="s">
        <v>353</v>
      </c>
      <c r="C5" s="501"/>
      <c r="D5" s="501"/>
      <c r="E5" s="501"/>
      <c r="F5" s="501"/>
      <c r="G5" s="501"/>
      <c r="H5" s="501"/>
      <c r="I5" s="501"/>
    </row>
    <row r="6" spans="1:11" ht="19.5" thickBot="1">
      <c r="B6" s="494" t="s">
        <v>134</v>
      </c>
      <c r="C6" s="495"/>
      <c r="D6" s="495"/>
      <c r="E6" s="41"/>
      <c r="F6" s="41"/>
      <c r="G6" s="41"/>
      <c r="H6" s="41"/>
      <c r="I6" s="41"/>
    </row>
    <row r="7" spans="1:11" ht="18.75">
      <c r="B7" s="498" t="s">
        <v>173</v>
      </c>
      <c r="C7" s="498"/>
      <c r="D7" s="498"/>
      <c r="E7" s="41"/>
      <c r="F7" s="41"/>
      <c r="G7" s="41"/>
      <c r="H7" s="41"/>
      <c r="I7" s="41"/>
    </row>
    <row r="8" spans="1:11" ht="18.75">
      <c r="B8" s="47"/>
      <c r="C8" s="48"/>
      <c r="D8" s="48"/>
      <c r="E8" s="48"/>
      <c r="F8" s="49"/>
      <c r="G8" s="49"/>
      <c r="H8" s="2"/>
      <c r="I8" s="50" t="s">
        <v>23</v>
      </c>
    </row>
    <row r="9" spans="1:11" ht="51.75" customHeight="1">
      <c r="A9" s="51"/>
      <c r="B9" s="488" t="s">
        <v>170</v>
      </c>
      <c r="C9" s="488" t="s">
        <v>171</v>
      </c>
      <c r="D9" s="488" t="s">
        <v>192</v>
      </c>
      <c r="E9" s="490" t="s">
        <v>172</v>
      </c>
      <c r="F9" s="502" t="s">
        <v>193</v>
      </c>
      <c r="G9" s="503" t="s">
        <v>188</v>
      </c>
      <c r="H9" s="502" t="s">
        <v>210</v>
      </c>
      <c r="I9" s="499" t="s">
        <v>220</v>
      </c>
      <c r="J9" s="502" t="s">
        <v>221</v>
      </c>
      <c r="K9" s="502"/>
    </row>
    <row r="10" spans="1:11" s="53" customFormat="1" ht="58.5" customHeight="1">
      <c r="A10" s="52"/>
      <c r="B10" s="489"/>
      <c r="C10" s="489"/>
      <c r="D10" s="489"/>
      <c r="E10" s="491"/>
      <c r="F10" s="502"/>
      <c r="G10" s="504"/>
      <c r="H10" s="502"/>
      <c r="I10" s="499"/>
      <c r="J10" s="31" t="s">
        <v>211</v>
      </c>
      <c r="K10" s="31" t="s">
        <v>194</v>
      </c>
    </row>
    <row r="11" spans="1:11" ht="28.5" customHeight="1">
      <c r="B11" s="32" t="s">
        <v>195</v>
      </c>
      <c r="C11" s="32" t="s">
        <v>196</v>
      </c>
      <c r="D11" s="32" t="s">
        <v>197</v>
      </c>
      <c r="E11" s="33">
        <v>4</v>
      </c>
      <c r="F11" s="31">
        <v>5</v>
      </c>
      <c r="G11" s="34">
        <v>6</v>
      </c>
      <c r="H11" s="31">
        <v>7</v>
      </c>
      <c r="I11" s="34">
        <v>8</v>
      </c>
      <c r="J11" s="31">
        <v>9</v>
      </c>
      <c r="K11" s="31">
        <v>10</v>
      </c>
    </row>
    <row r="12" spans="1:11" ht="51" customHeight="1">
      <c r="B12" s="24" t="s">
        <v>3</v>
      </c>
      <c r="C12" s="25"/>
      <c r="D12" s="26"/>
      <c r="E12" s="26" t="s">
        <v>63</v>
      </c>
      <c r="F12" s="31"/>
      <c r="G12" s="34"/>
      <c r="H12" s="194">
        <f>H13</f>
        <v>9229694</v>
      </c>
      <c r="I12" s="194">
        <f>I13</f>
        <v>7972694</v>
      </c>
      <c r="J12" s="194">
        <f>J13</f>
        <v>1257000</v>
      </c>
      <c r="K12" s="194">
        <f>K13</f>
        <v>214000</v>
      </c>
    </row>
    <row r="13" spans="1:11" ht="54" customHeight="1">
      <c r="B13" s="24" t="s">
        <v>1</v>
      </c>
      <c r="C13" s="25"/>
      <c r="D13" s="26"/>
      <c r="E13" s="26" t="s">
        <v>63</v>
      </c>
      <c r="F13" s="31"/>
      <c r="G13" s="34"/>
      <c r="H13" s="194">
        <f>H14+H15+H17+H18+H19+H21+H23+H28+H16+H22+H24+H27+H26+H25+H20</f>
        <v>9229694</v>
      </c>
      <c r="I13" s="194">
        <f>I14+I15+I17+I18+I19+I21+I23+I28+I16+I22+I24+I27+I26+I25+I20</f>
        <v>7972694</v>
      </c>
      <c r="J13" s="194">
        <f>J14+J15+J17+J18+J19+J21+J23+J28+J16+J22+J24+J27+J26+J25+J20</f>
        <v>1257000</v>
      </c>
      <c r="K13" s="194">
        <f>K14+K15+K17+K18+K19+K21+K23+K28+K16+K22+K24+K27+K26+K25+K20</f>
        <v>214000</v>
      </c>
    </row>
    <row r="14" spans="1:11" ht="144" customHeight="1">
      <c r="B14" s="149" t="s">
        <v>76</v>
      </c>
      <c r="C14" s="149" t="s">
        <v>77</v>
      </c>
      <c r="D14" s="150" t="s">
        <v>78</v>
      </c>
      <c r="E14" s="150" t="s">
        <v>79</v>
      </c>
      <c r="F14" s="176" t="s">
        <v>248</v>
      </c>
      <c r="G14" s="54" t="s">
        <v>249</v>
      </c>
      <c r="H14" s="195">
        <v>2450605</v>
      </c>
      <c r="I14" s="250">
        <v>2450605</v>
      </c>
      <c r="J14" s="195"/>
      <c r="K14" s="195"/>
    </row>
    <row r="15" spans="1:11" ht="107.45" customHeight="1">
      <c r="B15" s="298" t="s">
        <v>92</v>
      </c>
      <c r="C15" s="148">
        <v>2111</v>
      </c>
      <c r="D15" s="299" t="s">
        <v>119</v>
      </c>
      <c r="E15" s="299" t="s">
        <v>91</v>
      </c>
      <c r="F15" s="177" t="s">
        <v>250</v>
      </c>
      <c r="G15" s="54" t="s">
        <v>251</v>
      </c>
      <c r="H15" s="144">
        <v>2110489</v>
      </c>
      <c r="I15" s="196">
        <v>2010489</v>
      </c>
      <c r="J15" s="197">
        <v>100000</v>
      </c>
      <c r="K15" s="197">
        <v>100000</v>
      </c>
    </row>
    <row r="16" spans="1:11" ht="132" customHeight="1">
      <c r="B16" s="151" t="s">
        <v>275</v>
      </c>
      <c r="C16" s="151" t="s">
        <v>276</v>
      </c>
      <c r="D16" s="151" t="s">
        <v>80</v>
      </c>
      <c r="E16" s="152" t="s">
        <v>277</v>
      </c>
      <c r="F16" s="177" t="s">
        <v>337</v>
      </c>
      <c r="G16" s="54" t="s">
        <v>338</v>
      </c>
      <c r="H16" s="144">
        <v>15000</v>
      </c>
      <c r="I16" s="196">
        <v>15000</v>
      </c>
      <c r="J16" s="197"/>
      <c r="K16" s="197"/>
    </row>
    <row r="17" spans="2:11" ht="150.6" customHeight="1">
      <c r="B17" s="17" t="s">
        <v>103</v>
      </c>
      <c r="C17" s="17" t="s">
        <v>122</v>
      </c>
      <c r="D17" s="18" t="s">
        <v>80</v>
      </c>
      <c r="E17" s="18" t="s">
        <v>123</v>
      </c>
      <c r="F17" s="178" t="s">
        <v>252</v>
      </c>
      <c r="G17" s="54" t="s">
        <v>253</v>
      </c>
      <c r="H17" s="144">
        <v>449000</v>
      </c>
      <c r="I17" s="196">
        <v>449000</v>
      </c>
      <c r="J17" s="197"/>
      <c r="K17" s="197"/>
    </row>
    <row r="18" spans="2:11" ht="144.6" customHeight="1">
      <c r="B18" s="133" t="s">
        <v>240</v>
      </c>
      <c r="C18" s="133" t="s">
        <v>241</v>
      </c>
      <c r="D18" s="133" t="s">
        <v>182</v>
      </c>
      <c r="E18" s="18" t="s">
        <v>242</v>
      </c>
      <c r="F18" s="178" t="s">
        <v>281</v>
      </c>
      <c r="G18" s="54" t="s">
        <v>255</v>
      </c>
      <c r="H18" s="144">
        <v>430000</v>
      </c>
      <c r="I18" s="196">
        <v>430000</v>
      </c>
      <c r="J18" s="197"/>
      <c r="K18" s="197"/>
    </row>
    <row r="19" spans="2:11" ht="130.15" customHeight="1">
      <c r="B19" s="17" t="s">
        <v>180</v>
      </c>
      <c r="C19" s="17" t="s">
        <v>181</v>
      </c>
      <c r="D19" s="18" t="s">
        <v>182</v>
      </c>
      <c r="E19" s="18" t="s">
        <v>183</v>
      </c>
      <c r="F19" s="178" t="s">
        <v>254</v>
      </c>
      <c r="G19" s="54" t="s">
        <v>255</v>
      </c>
      <c r="H19" s="144">
        <v>70000</v>
      </c>
      <c r="I19" s="196">
        <v>70000</v>
      </c>
      <c r="J19" s="197"/>
      <c r="K19" s="197"/>
    </row>
    <row r="20" spans="2:11" ht="153" customHeight="1">
      <c r="B20" s="300" t="s">
        <v>124</v>
      </c>
      <c r="C20" s="300" t="s">
        <v>125</v>
      </c>
      <c r="D20" s="300" t="s">
        <v>126</v>
      </c>
      <c r="E20" s="300" t="s">
        <v>346</v>
      </c>
      <c r="F20" s="178" t="s">
        <v>559</v>
      </c>
      <c r="G20" s="54" t="s">
        <v>560</v>
      </c>
      <c r="H20" s="144">
        <v>6000</v>
      </c>
      <c r="I20" s="196">
        <v>6000</v>
      </c>
      <c r="J20" s="197"/>
      <c r="K20" s="197"/>
    </row>
    <row r="21" spans="2:11" ht="109.9" customHeight="1">
      <c r="B21" s="17" t="s">
        <v>104</v>
      </c>
      <c r="C21" s="17" t="s">
        <v>127</v>
      </c>
      <c r="D21" s="18" t="s">
        <v>10</v>
      </c>
      <c r="E21" s="18" t="s">
        <v>85</v>
      </c>
      <c r="F21" s="176" t="s">
        <v>282</v>
      </c>
      <c r="G21" s="54" t="s">
        <v>339</v>
      </c>
      <c r="H21" s="144">
        <v>600000</v>
      </c>
      <c r="I21" s="196">
        <v>600000</v>
      </c>
      <c r="J21" s="197"/>
      <c r="K21" s="197"/>
    </row>
    <row r="22" spans="2:11" ht="315" customHeight="1">
      <c r="B22" s="17" t="s">
        <v>104</v>
      </c>
      <c r="C22" s="17" t="s">
        <v>127</v>
      </c>
      <c r="D22" s="18" t="s">
        <v>10</v>
      </c>
      <c r="E22" s="18" t="s">
        <v>85</v>
      </c>
      <c r="F22" s="212" t="s">
        <v>465</v>
      </c>
      <c r="G22" s="54" t="s">
        <v>466</v>
      </c>
      <c r="H22" s="144">
        <v>200000</v>
      </c>
      <c r="I22" s="196">
        <v>200000</v>
      </c>
      <c r="J22" s="197"/>
      <c r="K22" s="197"/>
    </row>
    <row r="23" spans="2:11" ht="70.150000000000006" customHeight="1">
      <c r="B23" s="17" t="s">
        <v>90</v>
      </c>
      <c r="C23" s="17" t="s">
        <v>128</v>
      </c>
      <c r="D23" s="18" t="s">
        <v>17</v>
      </c>
      <c r="E23" s="18" t="s">
        <v>83</v>
      </c>
      <c r="F23" s="176" t="s">
        <v>283</v>
      </c>
      <c r="G23" s="54" t="s">
        <v>341</v>
      </c>
      <c r="H23" s="144">
        <v>584000</v>
      </c>
      <c r="I23" s="196">
        <v>584000</v>
      </c>
      <c r="J23" s="197"/>
      <c r="K23" s="197"/>
    </row>
    <row r="24" spans="2:11" ht="134.1" customHeight="1">
      <c r="B24" s="133">
        <v>117693</v>
      </c>
      <c r="C24" s="133">
        <v>7693</v>
      </c>
      <c r="D24" s="133">
        <v>490</v>
      </c>
      <c r="E24" s="152" t="s">
        <v>496</v>
      </c>
      <c r="F24" s="176" t="s">
        <v>485</v>
      </c>
      <c r="G24" s="54" t="s">
        <v>520</v>
      </c>
      <c r="H24" s="144">
        <v>900000</v>
      </c>
      <c r="I24" s="196">
        <v>900000</v>
      </c>
      <c r="J24" s="197"/>
      <c r="K24" s="197"/>
    </row>
    <row r="25" spans="2:11" ht="134.1" customHeight="1">
      <c r="B25" s="133">
        <v>117693</v>
      </c>
      <c r="C25" s="133">
        <v>7693</v>
      </c>
      <c r="D25" s="133">
        <v>490</v>
      </c>
      <c r="E25" s="152" t="s">
        <v>496</v>
      </c>
      <c r="F25" s="176" t="s">
        <v>553</v>
      </c>
      <c r="G25" s="54" t="s">
        <v>552</v>
      </c>
      <c r="H25" s="144">
        <v>180000</v>
      </c>
      <c r="I25" s="196">
        <v>180000</v>
      </c>
      <c r="J25" s="197"/>
      <c r="K25" s="197"/>
    </row>
    <row r="26" spans="2:11" ht="113.45" customHeight="1">
      <c r="B26" s="151" t="s">
        <v>498</v>
      </c>
      <c r="C26" s="151" t="s">
        <v>499</v>
      </c>
      <c r="D26" s="151" t="s">
        <v>500</v>
      </c>
      <c r="E26" s="152" t="s">
        <v>501</v>
      </c>
      <c r="F26" s="176" t="s">
        <v>502</v>
      </c>
      <c r="G26" s="54" t="s">
        <v>521</v>
      </c>
      <c r="H26" s="144">
        <v>114000</v>
      </c>
      <c r="I26" s="196"/>
      <c r="J26" s="197">
        <v>114000</v>
      </c>
      <c r="K26" s="197">
        <v>114000</v>
      </c>
    </row>
    <row r="27" spans="2:11" ht="127.5" customHeight="1">
      <c r="B27" s="151" t="s">
        <v>497</v>
      </c>
      <c r="C27" s="133">
        <v>8312</v>
      </c>
      <c r="D27" s="151" t="s">
        <v>483</v>
      </c>
      <c r="E27" s="18" t="s">
        <v>482</v>
      </c>
      <c r="F27" s="231" t="s">
        <v>286</v>
      </c>
      <c r="G27" s="54" t="s">
        <v>287</v>
      </c>
      <c r="H27" s="144">
        <v>1065600</v>
      </c>
      <c r="I27" s="196">
        <v>77600</v>
      </c>
      <c r="J27" s="197">
        <v>988000</v>
      </c>
      <c r="K27" s="197"/>
    </row>
    <row r="28" spans="2:11" ht="128.1" customHeight="1">
      <c r="B28" s="17" t="s">
        <v>284</v>
      </c>
      <c r="C28" s="148">
        <v>8313</v>
      </c>
      <c r="D28" s="18" t="s">
        <v>285</v>
      </c>
      <c r="E28" s="18" t="s">
        <v>146</v>
      </c>
      <c r="F28" s="231" t="s">
        <v>286</v>
      </c>
      <c r="G28" s="54" t="s">
        <v>287</v>
      </c>
      <c r="H28" s="144">
        <v>55000</v>
      </c>
      <c r="I28" s="196"/>
      <c r="J28" s="197">
        <v>55000</v>
      </c>
      <c r="K28" s="197"/>
    </row>
    <row r="29" spans="2:11" ht="70.150000000000006" customHeight="1">
      <c r="B29" s="15" t="s">
        <v>96</v>
      </c>
      <c r="C29" s="130"/>
      <c r="D29" s="131"/>
      <c r="E29" s="16" t="s">
        <v>66</v>
      </c>
      <c r="F29" s="176"/>
      <c r="G29" s="54"/>
      <c r="H29" s="214">
        <f>H30</f>
        <v>911121</v>
      </c>
      <c r="I29" s="214">
        <f>I30</f>
        <v>911121</v>
      </c>
      <c r="J29" s="214">
        <f>J30</f>
        <v>0</v>
      </c>
      <c r="K29" s="214">
        <f>K30</f>
        <v>0</v>
      </c>
    </row>
    <row r="30" spans="2:11" ht="70.150000000000006" customHeight="1">
      <c r="B30" s="15" t="s">
        <v>97</v>
      </c>
      <c r="C30" s="130"/>
      <c r="D30" s="131"/>
      <c r="E30" s="16" t="s">
        <v>66</v>
      </c>
      <c r="F30" s="176"/>
      <c r="G30" s="54"/>
      <c r="H30" s="214">
        <f>H32+H33+H34+H35+H31</f>
        <v>911121</v>
      </c>
      <c r="I30" s="214">
        <f>I32+I33+I34+I35+I31</f>
        <v>911121</v>
      </c>
      <c r="J30" s="214">
        <f>J32+J33+J34+J35+J31</f>
        <v>0</v>
      </c>
      <c r="K30" s="214">
        <f>K32+K33+K34+K35+K31</f>
        <v>0</v>
      </c>
    </row>
    <row r="31" spans="2:11" ht="70.150000000000006" customHeight="1">
      <c r="B31" s="300" t="s">
        <v>318</v>
      </c>
      <c r="C31" s="300" t="s">
        <v>364</v>
      </c>
      <c r="D31" s="300" t="s">
        <v>67</v>
      </c>
      <c r="E31" s="300" t="s">
        <v>319</v>
      </c>
      <c r="F31" s="176" t="s">
        <v>246</v>
      </c>
      <c r="G31" s="54" t="s">
        <v>247</v>
      </c>
      <c r="H31" s="144">
        <v>199000</v>
      </c>
      <c r="I31" s="196">
        <v>199000</v>
      </c>
      <c r="J31" s="214"/>
      <c r="K31" s="214"/>
    </row>
    <row r="32" spans="2:11" ht="140.1" customHeight="1">
      <c r="B32" s="300" t="s">
        <v>610</v>
      </c>
      <c r="C32" s="300" t="s">
        <v>611</v>
      </c>
      <c r="D32" s="300" t="s">
        <v>182</v>
      </c>
      <c r="E32" s="300" t="s">
        <v>612</v>
      </c>
      <c r="F32" s="176" t="s">
        <v>246</v>
      </c>
      <c r="G32" s="54" t="s">
        <v>247</v>
      </c>
      <c r="H32" s="144">
        <v>333900</v>
      </c>
      <c r="I32" s="196">
        <v>333900</v>
      </c>
      <c r="J32" s="197"/>
      <c r="K32" s="197"/>
    </row>
    <row r="33" spans="2:11" ht="121.9" customHeight="1">
      <c r="B33" s="145" t="s">
        <v>98</v>
      </c>
      <c r="C33" s="145">
        <v>5011</v>
      </c>
      <c r="D33" s="146" t="s">
        <v>19</v>
      </c>
      <c r="E33" s="147" t="s">
        <v>18</v>
      </c>
      <c r="F33" s="176" t="s">
        <v>244</v>
      </c>
      <c r="G33" s="54" t="s">
        <v>245</v>
      </c>
      <c r="H33" s="144">
        <v>59000</v>
      </c>
      <c r="I33" s="196">
        <v>59000</v>
      </c>
      <c r="J33" s="197"/>
      <c r="K33" s="197"/>
    </row>
    <row r="34" spans="2:11" ht="121.9" customHeight="1">
      <c r="B34" s="17" t="s">
        <v>150</v>
      </c>
      <c r="C34" s="148">
        <v>5053</v>
      </c>
      <c r="D34" s="18" t="s">
        <v>19</v>
      </c>
      <c r="E34" s="152" t="s">
        <v>370</v>
      </c>
      <c r="F34" s="176" t="s">
        <v>244</v>
      </c>
      <c r="G34" s="54" t="s">
        <v>245</v>
      </c>
      <c r="H34" s="144">
        <v>269221</v>
      </c>
      <c r="I34" s="196">
        <v>269221</v>
      </c>
      <c r="J34" s="197"/>
      <c r="K34" s="197"/>
    </row>
    <row r="35" spans="2:11" ht="121.9" customHeight="1">
      <c r="B35" s="227" t="s">
        <v>531</v>
      </c>
      <c r="C35" s="227" t="s">
        <v>532</v>
      </c>
      <c r="D35" s="227" t="s">
        <v>19</v>
      </c>
      <c r="E35" s="152" t="s">
        <v>533</v>
      </c>
      <c r="F35" s="176" t="s">
        <v>244</v>
      </c>
      <c r="G35" s="54" t="s">
        <v>245</v>
      </c>
      <c r="H35" s="144">
        <v>50000</v>
      </c>
      <c r="I35" s="196">
        <v>50000</v>
      </c>
      <c r="J35" s="197"/>
      <c r="K35" s="197"/>
    </row>
    <row r="36" spans="2:11" ht="60.6" customHeight="1">
      <c r="B36" s="215" t="s">
        <v>489</v>
      </c>
      <c r="C36" s="216"/>
      <c r="D36" s="217"/>
      <c r="E36" s="218" t="s">
        <v>491</v>
      </c>
      <c r="F36" s="219"/>
      <c r="G36" s="220"/>
      <c r="H36" s="214">
        <f t="shared" ref="H36:K37" si="0">H37</f>
        <v>98000</v>
      </c>
      <c r="I36" s="214">
        <f t="shared" si="0"/>
        <v>49000</v>
      </c>
      <c r="J36" s="214">
        <f t="shared" si="0"/>
        <v>49000</v>
      </c>
      <c r="K36" s="214">
        <f t="shared" si="0"/>
        <v>49000</v>
      </c>
    </row>
    <row r="37" spans="2:11" ht="66" customHeight="1">
      <c r="B37" s="215" t="s">
        <v>490</v>
      </c>
      <c r="C37" s="216"/>
      <c r="D37" s="217"/>
      <c r="E37" s="218" t="s">
        <v>491</v>
      </c>
      <c r="F37" s="219"/>
      <c r="G37" s="220"/>
      <c r="H37" s="214">
        <f t="shared" si="0"/>
        <v>98000</v>
      </c>
      <c r="I37" s="214">
        <f t="shared" si="0"/>
        <v>49000</v>
      </c>
      <c r="J37" s="214">
        <f t="shared" si="0"/>
        <v>49000</v>
      </c>
      <c r="K37" s="214">
        <f t="shared" si="0"/>
        <v>49000</v>
      </c>
    </row>
    <row r="38" spans="2:11" ht="138.94999999999999" customHeight="1">
      <c r="B38" s="151" t="s">
        <v>492</v>
      </c>
      <c r="C38" s="232" t="s">
        <v>493</v>
      </c>
      <c r="D38" s="151" t="s">
        <v>126</v>
      </c>
      <c r="E38" s="152" t="s">
        <v>494</v>
      </c>
      <c r="F38" s="176" t="s">
        <v>495</v>
      </c>
      <c r="G38" s="54" t="s">
        <v>522</v>
      </c>
      <c r="H38" s="144">
        <v>98000</v>
      </c>
      <c r="I38" s="196">
        <v>49000</v>
      </c>
      <c r="J38" s="197">
        <v>49000</v>
      </c>
      <c r="K38" s="197">
        <v>49000</v>
      </c>
    </row>
    <row r="39" spans="2:11" ht="58.15" customHeight="1">
      <c r="B39" s="15" t="s">
        <v>152</v>
      </c>
      <c r="C39" s="130"/>
      <c r="D39" s="131"/>
      <c r="E39" s="16" t="s">
        <v>505</v>
      </c>
      <c r="F39" s="176"/>
      <c r="G39" s="54"/>
      <c r="H39" s="213">
        <f>H40</f>
        <v>24000</v>
      </c>
      <c r="I39" s="213">
        <f>I40</f>
        <v>24000</v>
      </c>
      <c r="J39" s="213">
        <f>J40</f>
        <v>0</v>
      </c>
      <c r="K39" s="213">
        <f>K40</f>
        <v>0</v>
      </c>
    </row>
    <row r="40" spans="2:11" ht="58.15" customHeight="1">
      <c r="B40" s="15" t="s">
        <v>153</v>
      </c>
      <c r="C40" s="130"/>
      <c r="D40" s="131"/>
      <c r="E40" s="131" t="s">
        <v>505</v>
      </c>
      <c r="F40" s="176"/>
      <c r="G40" s="54"/>
      <c r="H40" s="214">
        <f>H42+H41</f>
        <v>24000</v>
      </c>
      <c r="I40" s="214">
        <f>I42+I41</f>
        <v>24000</v>
      </c>
      <c r="J40" s="214">
        <f>J42+J41</f>
        <v>0</v>
      </c>
      <c r="K40" s="214">
        <f>K42</f>
        <v>0</v>
      </c>
    </row>
    <row r="41" spans="2:11" ht="99" customHeight="1">
      <c r="B41" s="233" t="s">
        <v>155</v>
      </c>
      <c r="C41" s="233" t="s">
        <v>156</v>
      </c>
      <c r="D41" s="233" t="s">
        <v>15</v>
      </c>
      <c r="E41" s="233" t="s">
        <v>86</v>
      </c>
      <c r="F41" s="176" t="s">
        <v>283</v>
      </c>
      <c r="G41" s="54" t="s">
        <v>340</v>
      </c>
      <c r="H41" s="144">
        <v>1788</v>
      </c>
      <c r="I41" s="196">
        <v>1788</v>
      </c>
      <c r="J41" s="144"/>
      <c r="K41" s="144"/>
    </row>
    <row r="42" spans="2:11" ht="111.75" customHeight="1">
      <c r="B42" s="17" t="s">
        <v>95</v>
      </c>
      <c r="C42" s="17" t="s">
        <v>128</v>
      </c>
      <c r="D42" s="18" t="s">
        <v>17</v>
      </c>
      <c r="E42" s="18" t="s">
        <v>83</v>
      </c>
      <c r="F42" s="176" t="s">
        <v>283</v>
      </c>
      <c r="G42" s="54" t="s">
        <v>340</v>
      </c>
      <c r="H42" s="144">
        <v>22212</v>
      </c>
      <c r="I42" s="196">
        <v>22212</v>
      </c>
      <c r="J42" s="197"/>
      <c r="K42" s="197"/>
    </row>
    <row r="43" spans="2:11" ht="50.45" customHeight="1">
      <c r="B43" s="234" t="s">
        <v>372</v>
      </c>
      <c r="C43" s="234" t="s">
        <v>359</v>
      </c>
      <c r="D43" s="234" t="s">
        <v>359</v>
      </c>
      <c r="E43" s="234" t="s">
        <v>334</v>
      </c>
      <c r="F43" s="176"/>
      <c r="G43" s="54"/>
      <c r="H43" s="214">
        <f>H44</f>
        <v>110000</v>
      </c>
      <c r="I43" s="214">
        <f>I44</f>
        <v>110000</v>
      </c>
      <c r="J43" s="214">
        <f>J44</f>
        <v>0</v>
      </c>
      <c r="K43" s="214">
        <f>K44</f>
        <v>0</v>
      </c>
    </row>
    <row r="44" spans="2:11" ht="54.95" customHeight="1">
      <c r="B44" s="234" t="s">
        <v>335</v>
      </c>
      <c r="C44" s="234" t="s">
        <v>359</v>
      </c>
      <c r="D44" s="234" t="s">
        <v>359</v>
      </c>
      <c r="E44" s="234" t="s">
        <v>334</v>
      </c>
      <c r="F44" s="176"/>
      <c r="G44" s="54"/>
      <c r="H44" s="214">
        <f>H45+H46+H47</f>
        <v>110000</v>
      </c>
      <c r="I44" s="214">
        <f>I45+I46+I47</f>
        <v>110000</v>
      </c>
      <c r="J44" s="214">
        <f>J45+J46+J47</f>
        <v>0</v>
      </c>
      <c r="K44" s="214">
        <f>K45+K46+K47</f>
        <v>0</v>
      </c>
    </row>
    <row r="45" spans="2:11" ht="296.45" customHeight="1">
      <c r="B45" s="17">
        <v>3719800</v>
      </c>
      <c r="C45" s="148">
        <v>9800</v>
      </c>
      <c r="D45" s="151" t="s">
        <v>22</v>
      </c>
      <c r="E45" s="152" t="s">
        <v>467</v>
      </c>
      <c r="F45" s="235" t="s">
        <v>480</v>
      </c>
      <c r="G45" s="54" t="s">
        <v>481</v>
      </c>
      <c r="H45" s="144">
        <v>40000</v>
      </c>
      <c r="I45" s="196">
        <v>40000</v>
      </c>
      <c r="J45" s="197"/>
      <c r="K45" s="197"/>
    </row>
    <row r="46" spans="2:11" ht="183.95" customHeight="1">
      <c r="B46" s="17">
        <v>3719800</v>
      </c>
      <c r="C46" s="148">
        <v>9800</v>
      </c>
      <c r="D46" s="151" t="s">
        <v>22</v>
      </c>
      <c r="E46" s="152" t="s">
        <v>467</v>
      </c>
      <c r="F46" s="231" t="s">
        <v>486</v>
      </c>
      <c r="G46" s="54" t="s">
        <v>487</v>
      </c>
      <c r="H46" s="144">
        <v>50000</v>
      </c>
      <c r="I46" s="196">
        <v>50000</v>
      </c>
      <c r="J46" s="197"/>
      <c r="K46" s="197"/>
    </row>
    <row r="47" spans="2:11" ht="111.75" customHeight="1">
      <c r="B47" s="17">
        <v>3719800</v>
      </c>
      <c r="C47" s="148">
        <v>9800</v>
      </c>
      <c r="D47" s="151" t="s">
        <v>22</v>
      </c>
      <c r="E47" s="152" t="s">
        <v>467</v>
      </c>
      <c r="F47" s="231" t="s">
        <v>484</v>
      </c>
      <c r="G47" s="54" t="s">
        <v>523</v>
      </c>
      <c r="H47" s="144">
        <v>20000</v>
      </c>
      <c r="I47" s="196">
        <v>20000</v>
      </c>
      <c r="J47" s="197"/>
      <c r="K47" s="197"/>
    </row>
    <row r="48" spans="2:11" ht="61.9" customHeight="1">
      <c r="B48" s="261"/>
      <c r="C48" s="261"/>
      <c r="D48" s="261"/>
      <c r="E48" s="262" t="s">
        <v>223</v>
      </c>
      <c r="F48" s="263"/>
      <c r="G48" s="214"/>
      <c r="H48" s="264">
        <f>H13+H30+H37+H40+H44</f>
        <v>10372815</v>
      </c>
      <c r="I48" s="264">
        <f>I13+I30+I37+I40+I44</f>
        <v>9066815</v>
      </c>
      <c r="J48" s="264">
        <f>J13+J30+J37+J40+J44</f>
        <v>1306000</v>
      </c>
      <c r="K48" s="264">
        <f>K13+K30+K37+K40+K44</f>
        <v>263000</v>
      </c>
    </row>
    <row r="49" spans="2:17" ht="45" customHeight="1">
      <c r="B49" s="496" t="s">
        <v>343</v>
      </c>
      <c r="C49" s="497"/>
      <c r="D49" s="497"/>
      <c r="E49" s="143"/>
      <c r="F49" s="105"/>
      <c r="G49" s="142"/>
      <c r="H49" s="142"/>
      <c r="I49" s="107" t="s">
        <v>342</v>
      </c>
      <c r="J49" s="108"/>
      <c r="K49" s="55"/>
    </row>
    <row r="50" spans="2:17" ht="52.5" customHeight="1">
      <c r="B50" s="3"/>
      <c r="C50" s="100"/>
      <c r="D50" s="4"/>
      <c r="E50" s="5"/>
      <c r="F50" s="6"/>
      <c r="G50" s="6"/>
      <c r="H50" s="56"/>
      <c r="I50" s="6"/>
    </row>
    <row r="51" spans="2:17" ht="123.75" customHeight="1">
      <c r="C51" s="3"/>
    </row>
    <row r="52" spans="2:17" ht="98.25" customHeight="1">
      <c r="B52" s="57"/>
      <c r="D52" s="57"/>
      <c r="E52" s="57"/>
      <c r="F52" s="57"/>
      <c r="G52" s="57"/>
      <c r="H52" s="57"/>
      <c r="I52" s="57"/>
    </row>
    <row r="53" spans="2:17" ht="98.25" customHeight="1">
      <c r="B53" s="58"/>
      <c r="C53" s="57"/>
      <c r="D53" s="58"/>
      <c r="E53" s="58"/>
      <c r="F53" s="58"/>
      <c r="G53" s="58"/>
      <c r="H53" s="58"/>
      <c r="I53" s="58"/>
    </row>
    <row r="54" spans="2:17" ht="33.75" customHeight="1">
      <c r="B54" s="59"/>
      <c r="C54" s="58"/>
      <c r="D54" s="59"/>
      <c r="E54" s="59"/>
      <c r="F54" s="59"/>
      <c r="G54" s="59"/>
      <c r="H54" s="59"/>
      <c r="I54" s="59"/>
    </row>
    <row r="55" spans="2:17" ht="39.75" customHeight="1">
      <c r="B55" s="58"/>
      <c r="C55" s="59"/>
      <c r="D55" s="58"/>
      <c r="E55" s="58"/>
      <c r="F55" s="58"/>
      <c r="G55" s="58"/>
      <c r="H55" s="58"/>
      <c r="I55" s="58"/>
    </row>
    <row r="56" spans="2:17" ht="33.75" customHeight="1">
      <c r="B56" s="59"/>
      <c r="C56" s="58"/>
      <c r="D56" s="59"/>
      <c r="E56" s="59"/>
      <c r="F56" s="59"/>
      <c r="G56" s="59"/>
      <c r="H56" s="59"/>
      <c r="I56" s="59"/>
    </row>
    <row r="57" spans="2:17">
      <c r="C57" s="59"/>
    </row>
    <row r="58" spans="2:17" ht="23.25" customHeight="1">
      <c r="J58" s="60"/>
    </row>
    <row r="59" spans="2:17" ht="20.25" customHeight="1">
      <c r="J59" s="59"/>
      <c r="K59" s="60"/>
      <c r="L59" s="60"/>
      <c r="M59" s="60"/>
      <c r="N59" s="60"/>
      <c r="O59" s="60"/>
      <c r="P59" s="60"/>
      <c r="Q59" s="60"/>
    </row>
    <row r="60" spans="2:17" ht="20.25" customHeight="1">
      <c r="J60" s="60"/>
      <c r="K60" s="59"/>
      <c r="L60" s="59"/>
      <c r="M60" s="59"/>
      <c r="N60" s="59"/>
      <c r="O60" s="59"/>
      <c r="P60" s="59"/>
      <c r="Q60" s="59"/>
    </row>
    <row r="61" spans="2:17" ht="30.75" customHeight="1">
      <c r="J61" s="59"/>
      <c r="K61" s="60"/>
      <c r="L61" s="60"/>
      <c r="M61" s="60"/>
      <c r="N61" s="60"/>
      <c r="O61" s="60"/>
      <c r="P61" s="60"/>
      <c r="Q61" s="60"/>
    </row>
    <row r="62" spans="2:17" ht="21" customHeight="1">
      <c r="K62" s="59"/>
      <c r="L62" s="59"/>
      <c r="M62" s="59"/>
      <c r="N62" s="59"/>
      <c r="O62" s="59"/>
      <c r="P62" s="59"/>
      <c r="Q62" s="59"/>
    </row>
  </sheetData>
  <mergeCells count="15">
    <mergeCell ref="I2:K2"/>
    <mergeCell ref="I3:K3"/>
    <mergeCell ref="I9:I10"/>
    <mergeCell ref="B5:I5"/>
    <mergeCell ref="B9:B10"/>
    <mergeCell ref="J9:K9"/>
    <mergeCell ref="F9:F10"/>
    <mergeCell ref="G9:G10"/>
    <mergeCell ref="H9:H10"/>
    <mergeCell ref="B49:D49"/>
    <mergeCell ref="D9:D10"/>
    <mergeCell ref="E9:E10"/>
    <mergeCell ref="B6:D6"/>
    <mergeCell ref="B7:D7"/>
    <mergeCell ref="C9:C10"/>
  </mergeCells>
  <phoneticPr fontId="36" type="noConversion"/>
  <pageMargins left="0.74803149606299213" right="0.74803149606299213" top="0.98425196850393704" bottom="0.98425196850393704" header="0.51181102362204722" footer="0.51181102362204722"/>
  <pageSetup paperSize="9" scale="53" fitToHeight="6" orientation="landscape" r:id="rId1"/>
  <headerFooter alignWithMargins="0"/>
  <rowBreaks count="3" manualBreakCount="3">
    <brk id="17" max="10" man="1"/>
    <brk id="22" max="10" man="1"/>
    <brk id="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Дод1</vt:lpstr>
      <vt:lpstr>Дод 1.1</vt:lpstr>
      <vt:lpstr>дод2 </vt:lpstr>
      <vt:lpstr>дод.3</vt:lpstr>
      <vt:lpstr>дод 4 </vt:lpstr>
      <vt:lpstr>дод 4.1</vt:lpstr>
      <vt:lpstr>дод 4.2</vt:lpstr>
      <vt:lpstr>дод 5</vt:lpstr>
      <vt:lpstr>дод 6</vt:lpstr>
      <vt:lpstr>дод.3!Заголовки_для_печати</vt:lpstr>
      <vt:lpstr>'дод 6'!Область_печати</vt:lpstr>
      <vt:lpstr>Дод1!Область_печати</vt:lpstr>
      <vt:lpstr>'дод2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2021-06-08T13:14:53Z</cp:lastPrinted>
  <dcterms:created xsi:type="dcterms:W3CDTF">2014-01-17T10:52:16Z</dcterms:created>
  <dcterms:modified xsi:type="dcterms:W3CDTF">2021-06-23T07:35:43Z</dcterms:modified>
</cp:coreProperties>
</file>