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фінплан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'фінплан 2021'!$36:$38</definedName>
    <definedName name="Заголовки_для_печати_МИ">'[28]1993'!$A$1:$IV$3,'[28]1993'!$A$1:$A$65536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'фінплан 2021'!$A$1:$I$143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/>
  <c r="C124"/>
  <c r="D119"/>
  <c r="D129" s="1"/>
  <c r="C119"/>
  <c r="C129" s="1"/>
  <c r="D111"/>
  <c r="C111"/>
  <c r="I89"/>
  <c r="D82"/>
  <c r="C82"/>
  <c r="L53"/>
  <c r="J53"/>
  <c r="D51"/>
  <c r="C51"/>
  <c r="K44"/>
  <c r="J41"/>
  <c r="K41" s="1"/>
  <c r="C130" l="1"/>
  <c r="D130"/>
</calcChain>
</file>

<file path=xl/sharedStrings.xml><?xml version="1.0" encoding="utf-8"?>
<sst xmlns="http://schemas.openxmlformats.org/spreadsheetml/2006/main" count="136" uniqueCount="130">
  <si>
    <t>Додаток 1</t>
  </si>
  <si>
    <t xml:space="preserve">до Положення про складання, затрвердження та контролю </t>
  </si>
  <si>
    <t>виконання фінансового плану підприємства</t>
  </si>
  <si>
    <t>"ЗАТВЕРДЖЕНО"</t>
  </si>
  <si>
    <t>"____" ___________ 20___ р.</t>
  </si>
  <si>
    <t>Підприємство  КНП "ОЦПМД"Олевської міської ради</t>
  </si>
  <si>
    <t>Організаційно-правова форма Комунальне підприємство</t>
  </si>
  <si>
    <t>Територія 11001Житомирська обл.,м.Олевськ,вул.Свято-Миколаївська,46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</si>
  <si>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Олевська міська рада</t>
    </r>
  </si>
  <si>
    <t>Галузь      охорона здоров'я</t>
  </si>
  <si>
    <t>Вид економічної діяльності    86.21 загальна медична практика</t>
  </si>
  <si>
    <t>Одиниця виміру,тис.грн.</t>
  </si>
  <si>
    <t>Стандарти звітності П(с)БОУ</t>
  </si>
  <si>
    <t>Форма власності комунальна</t>
  </si>
  <si>
    <t>Стандарти звітності МСФЗ</t>
  </si>
  <si>
    <t>Місцезнаходження 11001Житомирська обл.,м.Олевськ,вул.Свято-Миколаївська,46</t>
  </si>
  <si>
    <t>Телефон (04135)2-11-57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</si>
  <si>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</si>
  <si>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</si>
  <si>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</si>
  <si>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</si>
  <si>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</si>
  <si>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</si>
  <si>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>Пояснення та обґрунтування до запланованого рівня доходів/витрат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</si>
  <si>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</si>
  <si>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</si>
  <si>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послуг)(оренда)</t>
  </si>
  <si>
    <t>Дохід від оплати за надання медичних послуг(НСЗУ)</t>
  </si>
  <si>
    <t>оснащення матеріально-технічної бази будівництво пандусів,капремонт приміщень</t>
  </si>
  <si>
    <t>…</t>
  </si>
  <si>
    <t>відшкодування комунальних послуг орендарями</t>
  </si>
  <si>
    <t xml:space="preserve">дохід з місцевого бюджету цільового фінансування на оплату праці </t>
  </si>
  <si>
    <t>відшкодування пільгових рецептів</t>
  </si>
  <si>
    <t>Собівартість реалізованої продукції (товарів, робіт, послуг)</t>
  </si>
  <si>
    <t>Загальновиробничі витрати</t>
  </si>
  <si>
    <t>Витрати на послуги, матеріали та сировину, в т. ч.:</t>
  </si>
  <si>
    <t>ремонт та запасні частини до транспортних засобів</t>
  </si>
  <si>
    <t>господарчі товари та інвентар</t>
  </si>
  <si>
    <t>витрати на відшкодування пільгових рецептів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</si>
  <si>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</si>
  <si>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</si>
  <si>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</si>
  <si>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</si>
  <si>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теплопостачання</t>
  </si>
  <si>
    <t>Витрати на тверде паливо(дрова)</t>
  </si>
  <si>
    <t>Витрати на викачку нечистот та вивіз побутових відходів</t>
  </si>
  <si>
    <t>Витрати на канцтовари, офісне приладдя та устаткування</t>
  </si>
  <si>
    <t>Витрати на службові відрядження</t>
  </si>
  <si>
    <t>Витрати на зв’язок та інтернет</t>
  </si>
  <si>
    <t>Витрати на лабораторні дослідження</t>
  </si>
  <si>
    <t>Витрати на заходи протипожежної безпеки,послуги метрології та стандартизації</t>
  </si>
  <si>
    <t>Витрати на обслуговування оргтехніки</t>
  </si>
  <si>
    <t>Витрати на придбання та супровід програмного забезпечення</t>
  </si>
  <si>
    <t>витрати на навчання працівників</t>
  </si>
  <si>
    <t>витрати на податки</t>
  </si>
  <si>
    <t xml:space="preserve">витрати на страхові послуги, в т.ч. COVID-19 </t>
  </si>
  <si>
    <t>Витрати на оплату праці</t>
  </si>
  <si>
    <t>Відрахування на соціальні заходи</t>
  </si>
  <si>
    <t>Витрати по виконанню цільових програм будівництво пандусів,капремонт приміщень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</si>
  <si>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</si>
  <si>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</si>
  <si>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(оновлення матеріально-технічної бази)</t>
  </si>
  <si>
    <t>Адміністративні витрати, у тому числі:</t>
  </si>
  <si>
    <t>витрати на канцтовари, офісне приладдя та устаткування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</si>
  <si>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</si>
  <si>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</si>
  <si>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</si>
  <si>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</si>
  <si>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</si>
  <si>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</si>
  <si>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</si>
  <si>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</si>
  <si>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</si>
  <si>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</si>
  <si>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(періодичні видання)</t>
  </si>
  <si>
    <t>% банка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</si>
  <si>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</si>
  <si>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</si>
  <si>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</si>
  <si>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(резервний фонд)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</si>
  <si>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</si>
  <si>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</si>
  <si>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</si>
  <si>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</si>
  <si>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</si>
  <si>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</si>
  <si>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</si>
  <si>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</si>
  <si>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</si>
  <si>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</si>
  <si>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</si>
  <si>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</si>
  <si>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</si>
  <si>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</si>
  <si>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</si>
  <si>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</si>
  <si>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</si>
  <si>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</si>
  <si>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</si>
  <si>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</si>
  <si>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</si>
  <si>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</si>
  <si>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</si>
  <si>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</si>
  <si>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</si>
  <si>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</si>
  <si>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на 1.01</t>
  </si>
  <si>
    <t>на 1.04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</si>
  <si>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</si>
  <si>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</si>
  <si>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</si>
  <si>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</si>
  <si>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_________________________</t>
  </si>
  <si>
    <t xml:space="preserve">                                (посада)</t>
  </si>
  <si>
    <t xml:space="preserve">               (підпис)</t>
  </si>
  <si>
    <t xml:space="preserve">         (ініціали, прізвище)    </t>
  </si>
  <si>
    <t>План 1 кв</t>
  </si>
  <si>
    <t>Факт</t>
  </si>
  <si>
    <t>%</t>
  </si>
  <si>
    <t>ЗВІТ ПРО ВИКОНАННЯ ФІНАНСОВОГО ПЛАНУ ПІДПРИЄМСТВА ЗА  1 Квартал 2021 рік</t>
  </si>
  <si>
    <t>Керівник Мельчинська Наталія Володимирівна</t>
  </si>
  <si>
    <t>Дохід з місцевого та державного бюджету цільового фінансування на оплату комунальних послуг та енергоносіїв, товарів, робіт та послуг</t>
  </si>
  <si>
    <t>Дохід з місцевого та інших бюджетів за цільовими програмами</t>
  </si>
  <si>
    <t>В.о.генерального директора</t>
  </si>
  <si>
    <t>Наталія Мельчинська</t>
  </si>
  <si>
    <t xml:space="preserve">Згідно рішення виконкому </t>
  </si>
  <si>
    <t>медикаменти та перев’язувальні матеріали в т.ч</t>
  </si>
  <si>
    <t>дохід від  надання товарів,робіт та послуг(вакцина.ценр.поставки.паливно-мастильн)</t>
  </si>
  <si>
    <t>Середньооблікова кількість штатних працівників   161</t>
  </si>
  <si>
    <t xml:space="preserve"> дезинфікуючі засоби та засоби індивідуального захисту</t>
  </si>
</sst>
</file>

<file path=xl/styles.xml><?xml version="1.0" encoding="utf-8"?>
<styleSheet xmlns="http://schemas.openxmlformats.org/spreadsheetml/2006/main">
  <numFmts count="5">
    <numFmt numFmtId="164" formatCode="_(* #,##0_);_(* \(#,##0\);_(* &quot;-&quot;_);_(@_)"/>
    <numFmt numFmtId="165" formatCode="_(* #,##0.0_);_(* \(#,##0.0\);_(* &quot;-&quot;_);_(@_)"/>
    <numFmt numFmtId="166" formatCode="_-* #,##0.0_₴_-;\-* #,##0.0_₴_-;_-* &quot;-&quot;?_₴_-;_-@_-"/>
    <numFmt numFmtId="167" formatCode="_(* #,##0.00_);_(* \(#,##0.00\);_(* &quot;-&quot;_);_(@_)"/>
    <numFmt numFmtId="168" formatCode="#,##0.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166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8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347"/>
  <sheetViews>
    <sheetView tabSelected="1" view="pageBreakPreview" topLeftCell="A80" zoomScale="84" zoomScaleNormal="75" zoomScaleSheetLayoutView="84" workbookViewId="0">
      <selection activeCell="H55" sqref="H55"/>
    </sheetView>
  </sheetViews>
  <sheetFormatPr defaultColWidth="9.140625" defaultRowHeight="18.75"/>
  <cols>
    <col min="1" max="1" width="94.7109375" style="1" customWidth="1"/>
    <col min="2" max="2" width="9.140625" style="2" customWidth="1"/>
    <col min="3" max="3" width="9.85546875" style="2" hidden="1" customWidth="1"/>
    <col min="4" max="4" width="11.7109375" style="2" hidden="1" customWidth="1"/>
    <col min="5" max="5" width="17.42578125" style="1" customWidth="1"/>
    <col min="6" max="6" width="11.85546875" style="1" customWidth="1"/>
    <col min="7" max="7" width="15.7109375" style="1" customWidth="1"/>
    <col min="8" max="8" width="14.5703125" style="1" customWidth="1"/>
    <col min="9" max="9" width="11.85546875" style="1" customWidth="1"/>
    <col min="10" max="11" width="10.28515625" style="1" bestFit="1" customWidth="1"/>
    <col min="12" max="16384" width="9.140625" style="1"/>
  </cols>
  <sheetData>
    <row r="1" spans="6:8">
      <c r="G1" s="1" t="s">
        <v>0</v>
      </c>
    </row>
    <row r="2" spans="6:8">
      <c r="F2" s="1" t="s">
        <v>1</v>
      </c>
    </row>
    <row r="3" spans="6:8">
      <c r="F3" s="1" t="s">
        <v>2</v>
      </c>
    </row>
    <row r="5" spans="6:8">
      <c r="G5" s="2" t="s">
        <v>3</v>
      </c>
    </row>
    <row r="6" spans="6:8">
      <c r="G6" s="3" t="s">
        <v>125</v>
      </c>
    </row>
    <row r="7" spans="6:8">
      <c r="G7" s="4"/>
    </row>
    <row r="8" spans="6:8">
      <c r="G8" s="4"/>
    </row>
    <row r="9" spans="6:8">
      <c r="G9" s="1" t="s">
        <v>4</v>
      </c>
    </row>
    <row r="12" spans="6:8">
      <c r="H12" s="5"/>
    </row>
    <row r="13" spans="6:8">
      <c r="H13" s="5"/>
    </row>
    <row r="14" spans="6:8">
      <c r="H14" s="5"/>
    </row>
    <row r="15" spans="6:8">
      <c r="H15" s="5"/>
    </row>
    <row r="16" spans="6:8">
      <c r="H16" s="55"/>
    </row>
    <row r="19" spans="1:8">
      <c r="B19" s="69"/>
      <c r="C19" s="69"/>
      <c r="D19" s="69"/>
      <c r="E19" s="69"/>
      <c r="H19" s="56"/>
    </row>
    <row r="20" spans="1:8">
      <c r="A20" s="6" t="s">
        <v>5</v>
      </c>
      <c r="B20" s="68"/>
      <c r="C20" s="68"/>
      <c r="D20" s="68"/>
      <c r="E20" s="68"/>
      <c r="F20" s="68"/>
      <c r="G20" s="7"/>
      <c r="H20" s="8">
        <v>38562298</v>
      </c>
    </row>
    <row r="21" spans="1:8">
      <c r="A21" s="6" t="s">
        <v>6</v>
      </c>
      <c r="B21" s="68"/>
      <c r="C21" s="68"/>
      <c r="D21" s="68"/>
      <c r="E21" s="68"/>
      <c r="F21" s="4"/>
      <c r="G21" s="9"/>
      <c r="H21" s="5"/>
    </row>
    <row r="22" spans="1:8">
      <c r="A22" s="6" t="s">
        <v>7</v>
      </c>
      <c r="B22" s="68"/>
      <c r="C22" s="68"/>
      <c r="D22" s="68"/>
      <c r="E22" s="68"/>
      <c r="F22" s="4"/>
      <c r="G22" s="9"/>
      <c r="H22" s="5"/>
    </row>
    <row r="23" spans="1:8" ht="19.5">
      <c r="A23" s="6" t="s">
        <v>8</v>
      </c>
      <c r="B23" s="68"/>
      <c r="C23" s="68"/>
      <c r="D23" s="68"/>
      <c r="E23" s="68"/>
      <c r="F23" s="10"/>
      <c r="G23" s="7"/>
      <c r="H23" s="5"/>
    </row>
    <row r="24" spans="1:8">
      <c r="A24" s="6" t="s">
        <v>9</v>
      </c>
      <c r="B24" s="68"/>
      <c r="C24" s="68"/>
      <c r="D24" s="68"/>
      <c r="E24" s="68"/>
      <c r="F24" s="10"/>
      <c r="G24" s="7"/>
      <c r="H24" s="5"/>
    </row>
    <row r="25" spans="1:8">
      <c r="A25" s="6" t="s">
        <v>10</v>
      </c>
      <c r="B25" s="68"/>
      <c r="C25" s="68"/>
      <c r="D25" s="68"/>
      <c r="E25" s="68"/>
      <c r="F25" s="10"/>
      <c r="G25" s="11"/>
      <c r="H25" s="5"/>
    </row>
    <row r="26" spans="1:8">
      <c r="A26" s="6" t="s">
        <v>11</v>
      </c>
      <c r="B26" s="68"/>
      <c r="C26" s="68"/>
      <c r="D26" s="68"/>
      <c r="E26" s="68"/>
      <c r="F26" s="68" t="s">
        <v>12</v>
      </c>
      <c r="G26" s="71"/>
      <c r="H26" s="12"/>
    </row>
    <row r="27" spans="1:8">
      <c r="A27" s="6" t="s">
        <v>13</v>
      </c>
      <c r="B27" s="68"/>
      <c r="C27" s="68"/>
      <c r="D27" s="68"/>
      <c r="E27" s="68"/>
      <c r="F27" s="68" t="s">
        <v>14</v>
      </c>
      <c r="G27" s="71"/>
      <c r="H27" s="13"/>
    </row>
    <row r="28" spans="1:8">
      <c r="A28" s="6" t="s">
        <v>128</v>
      </c>
      <c r="B28" s="72"/>
      <c r="C28" s="72"/>
      <c r="D28" s="72"/>
      <c r="E28" s="72"/>
      <c r="F28" s="10"/>
      <c r="G28" s="10"/>
      <c r="H28" s="7"/>
    </row>
    <row r="29" spans="1:8" ht="37.5">
      <c r="A29" s="6" t="s">
        <v>15</v>
      </c>
      <c r="B29" s="72"/>
      <c r="C29" s="72"/>
      <c r="D29" s="72"/>
      <c r="E29" s="72"/>
      <c r="F29" s="72"/>
      <c r="G29" s="4"/>
      <c r="H29" s="9"/>
    </row>
    <row r="30" spans="1:8">
      <c r="A30" s="6" t="s">
        <v>16</v>
      </c>
      <c r="B30" s="72"/>
      <c r="C30" s="72"/>
      <c r="D30" s="72"/>
      <c r="E30" s="72"/>
      <c r="F30" s="10"/>
      <c r="G30" s="10"/>
      <c r="H30" s="7"/>
    </row>
    <row r="31" spans="1:8">
      <c r="A31" s="6" t="s">
        <v>120</v>
      </c>
      <c r="B31" s="72"/>
      <c r="C31" s="72"/>
      <c r="D31" s="72"/>
      <c r="E31" s="72"/>
      <c r="F31" s="4"/>
      <c r="G31" s="4"/>
      <c r="H31" s="9"/>
    </row>
    <row r="33" spans="1:11">
      <c r="A33" s="66" t="s">
        <v>119</v>
      </c>
      <c r="B33" s="66"/>
      <c r="C33" s="66"/>
      <c r="D33" s="66"/>
      <c r="E33" s="66"/>
      <c r="F33" s="66"/>
      <c r="G33" s="66"/>
      <c r="H33" s="66"/>
    </row>
    <row r="34" spans="1:11" ht="6.6" customHeight="1">
      <c r="A34" s="70"/>
      <c r="B34" s="70"/>
      <c r="C34" s="70"/>
      <c r="D34" s="70"/>
      <c r="E34" s="70"/>
      <c r="F34" s="70"/>
      <c r="G34" s="70"/>
      <c r="H34" s="70"/>
      <c r="I34" s="14"/>
    </row>
    <row r="35" spans="1:11">
      <c r="A35" s="15"/>
      <c r="B35" s="16"/>
      <c r="C35" s="15"/>
      <c r="D35" s="15"/>
      <c r="E35" s="15"/>
      <c r="F35" s="15"/>
      <c r="G35" s="15"/>
      <c r="H35" s="15" t="s">
        <v>17</v>
      </c>
    </row>
    <row r="36" spans="1:11" ht="36" customHeight="1">
      <c r="A36" s="67" t="s">
        <v>18</v>
      </c>
      <c r="B36" s="63" t="s">
        <v>19</v>
      </c>
      <c r="C36" s="63" t="s">
        <v>20</v>
      </c>
      <c r="D36" s="63" t="s">
        <v>21</v>
      </c>
      <c r="E36" s="63" t="s">
        <v>22</v>
      </c>
      <c r="F36" s="63"/>
      <c r="G36" s="63"/>
      <c r="H36" s="63"/>
      <c r="I36" s="63" t="s">
        <v>23</v>
      </c>
    </row>
    <row r="37" spans="1:11" ht="22.9" customHeight="1">
      <c r="A37" s="67"/>
      <c r="B37" s="63"/>
      <c r="C37" s="63"/>
      <c r="D37" s="63"/>
      <c r="E37" s="63"/>
      <c r="F37" s="17" t="s">
        <v>116</v>
      </c>
      <c r="G37" s="17" t="s">
        <v>117</v>
      </c>
      <c r="H37" s="17" t="s">
        <v>118</v>
      </c>
      <c r="I37" s="63"/>
    </row>
    <row r="38" spans="1:11" ht="16.149999999999999" customHeight="1">
      <c r="A38" s="5">
        <v>1</v>
      </c>
      <c r="B38" s="12">
        <v>2</v>
      </c>
      <c r="C38" s="12">
        <v>3</v>
      </c>
      <c r="D38" s="12">
        <v>4</v>
      </c>
      <c r="E38" s="12">
        <v>5</v>
      </c>
      <c r="F38" s="12">
        <v>6</v>
      </c>
      <c r="G38" s="12">
        <v>7</v>
      </c>
      <c r="H38" s="12">
        <v>9</v>
      </c>
      <c r="I38" s="12">
        <v>10</v>
      </c>
      <c r="J38" s="1">
        <v>1.073</v>
      </c>
    </row>
    <row r="39" spans="1:11" ht="18" customHeight="1">
      <c r="A39" s="58" t="s">
        <v>24</v>
      </c>
      <c r="B39" s="58"/>
      <c r="C39" s="58"/>
      <c r="D39" s="58"/>
      <c r="E39" s="58"/>
      <c r="F39" s="58"/>
      <c r="G39" s="58"/>
      <c r="H39" s="64"/>
      <c r="I39" s="12"/>
    </row>
    <row r="40" spans="1:11" s="18" customFormat="1" ht="20.100000000000001" customHeight="1">
      <c r="A40" s="65" t="s">
        <v>25</v>
      </c>
      <c r="B40" s="65"/>
      <c r="C40" s="65"/>
      <c r="D40" s="65"/>
      <c r="E40" s="65"/>
      <c r="F40" s="65"/>
      <c r="G40" s="65"/>
      <c r="H40" s="65"/>
      <c r="I40" s="65"/>
    </row>
    <row r="41" spans="1:11" s="18" customFormat="1">
      <c r="A41" s="19" t="s">
        <v>26</v>
      </c>
      <c r="B41" s="20">
        <v>100</v>
      </c>
      <c r="C41" s="21"/>
      <c r="D41" s="21"/>
      <c r="E41" s="22">
        <v>195.2</v>
      </c>
      <c r="F41" s="22">
        <v>48.8</v>
      </c>
      <c r="G41" s="22">
        <v>42.7</v>
      </c>
      <c r="H41" s="22">
        <v>87.5</v>
      </c>
      <c r="I41" s="23"/>
      <c r="J41" s="24">
        <f>E42*J38</f>
        <v>848.95759999999996</v>
      </c>
      <c r="K41" s="24">
        <f>J41/4</f>
        <v>212.23939999999999</v>
      </c>
    </row>
    <row r="42" spans="1:11" s="18" customFormat="1" ht="37.5">
      <c r="A42" s="19" t="s">
        <v>121</v>
      </c>
      <c r="B42" s="20">
        <v>110</v>
      </c>
      <c r="C42" s="21"/>
      <c r="D42" s="21"/>
      <c r="E42" s="22">
        <v>791.2</v>
      </c>
      <c r="F42" s="22">
        <v>184.4</v>
      </c>
      <c r="G42" s="22">
        <v>284.89999999999998</v>
      </c>
      <c r="H42" s="22">
        <v>154.5</v>
      </c>
      <c r="I42" s="23"/>
    </row>
    <row r="43" spans="1:11" s="18" customFormat="1" ht="19.5" thickBot="1">
      <c r="A43" s="19" t="s">
        <v>27</v>
      </c>
      <c r="B43" s="20">
        <v>111</v>
      </c>
      <c r="C43" s="21"/>
      <c r="D43" s="21"/>
      <c r="E43" s="22">
        <v>17160</v>
      </c>
      <c r="F43" s="22">
        <v>4290</v>
      </c>
      <c r="G43" s="22">
        <v>4712</v>
      </c>
      <c r="H43" s="22">
        <v>109.8</v>
      </c>
      <c r="I43" s="23"/>
      <c r="J43" s="25">
        <v>1389642</v>
      </c>
      <c r="K43" s="18">
        <v>115804</v>
      </c>
    </row>
    <row r="44" spans="1:11" s="18" customFormat="1" ht="19.5" thickBot="1">
      <c r="A44" s="19" t="s">
        <v>122</v>
      </c>
      <c r="B44" s="20">
        <v>120</v>
      </c>
      <c r="C44" s="21"/>
      <c r="D44" s="21"/>
      <c r="E44" s="22">
        <v>12882.4</v>
      </c>
      <c r="F44" s="26">
        <v>3140.7</v>
      </c>
      <c r="G44" s="26">
        <v>725.3</v>
      </c>
      <c r="H44" s="26">
        <v>23.1</v>
      </c>
      <c r="I44" s="23"/>
      <c r="J44" s="25">
        <v>305721</v>
      </c>
      <c r="K44" s="18">
        <f>K43*22%</f>
        <v>25476.880000000001</v>
      </c>
    </row>
    <row r="45" spans="1:11" s="18" customFormat="1" ht="33.6" customHeight="1" thickBot="1">
      <c r="A45" s="27" t="s">
        <v>28</v>
      </c>
      <c r="B45" s="28">
        <v>121</v>
      </c>
      <c r="C45" s="21"/>
      <c r="D45" s="21"/>
      <c r="E45" s="22">
        <v>5302</v>
      </c>
      <c r="F45" s="22">
        <v>1400</v>
      </c>
      <c r="G45" s="22">
        <v>38.5</v>
      </c>
      <c r="H45" s="22">
        <v>2.7</v>
      </c>
      <c r="I45" s="23"/>
      <c r="J45" s="25">
        <v>276400</v>
      </c>
    </row>
    <row r="46" spans="1:11" s="18" customFormat="1" ht="20.25" hidden="1" customHeight="1">
      <c r="A46" s="27" t="s">
        <v>29</v>
      </c>
      <c r="B46" s="28">
        <v>122</v>
      </c>
      <c r="C46" s="21"/>
      <c r="D46" s="21"/>
      <c r="E46" s="22">
        <v>0</v>
      </c>
      <c r="F46" s="22"/>
      <c r="G46" s="22"/>
      <c r="H46" s="22"/>
      <c r="I46" s="23"/>
      <c r="J46" s="25">
        <v>67100</v>
      </c>
    </row>
    <row r="47" spans="1:11" s="18" customFormat="1" ht="18.600000000000001" customHeight="1" thickBot="1">
      <c r="A47" s="27" t="s">
        <v>30</v>
      </c>
      <c r="B47" s="28">
        <v>122</v>
      </c>
      <c r="C47" s="21"/>
      <c r="D47" s="21"/>
      <c r="E47" s="22">
        <v>144.80000000000001</v>
      </c>
      <c r="F47" s="22">
        <v>53.2</v>
      </c>
      <c r="G47" s="22">
        <v>61.6</v>
      </c>
      <c r="H47" s="22">
        <v>115.8</v>
      </c>
      <c r="I47" s="23"/>
      <c r="J47" s="25">
        <v>16400</v>
      </c>
    </row>
    <row r="48" spans="1:11" s="18" customFormat="1" ht="18.600000000000001" customHeight="1" thickBot="1">
      <c r="A48" s="27" t="s">
        <v>31</v>
      </c>
      <c r="B48" s="28">
        <v>123</v>
      </c>
      <c r="C48" s="21"/>
      <c r="D48" s="21"/>
      <c r="E48" s="22">
        <v>7135.6</v>
      </c>
      <c r="F48" s="22">
        <v>1587.5</v>
      </c>
      <c r="G48" s="22">
        <v>250</v>
      </c>
      <c r="H48" s="22">
        <v>15.7</v>
      </c>
      <c r="I48" s="23"/>
      <c r="J48" s="25">
        <v>160000</v>
      </c>
    </row>
    <row r="49" spans="1:12" s="30" customFormat="1" ht="20.100000000000001" customHeight="1">
      <c r="A49" s="27" t="s">
        <v>32</v>
      </c>
      <c r="B49" s="29">
        <v>124</v>
      </c>
      <c r="C49" s="21"/>
      <c r="D49" s="21"/>
      <c r="E49" s="22">
        <v>300</v>
      </c>
      <c r="F49" s="22">
        <v>100</v>
      </c>
      <c r="G49" s="22">
        <v>54.9</v>
      </c>
      <c r="H49" s="22">
        <v>54.9</v>
      </c>
      <c r="I49" s="23"/>
    </row>
    <row r="50" spans="1:12" s="30" customFormat="1" ht="20.100000000000001" customHeight="1">
      <c r="A50" s="27" t="s">
        <v>127</v>
      </c>
      <c r="B50" s="29">
        <v>125</v>
      </c>
      <c r="C50" s="21"/>
      <c r="D50" s="21"/>
      <c r="E50" s="22"/>
      <c r="F50" s="22"/>
      <c r="G50" s="22">
        <v>320.3</v>
      </c>
      <c r="H50" s="22"/>
      <c r="I50" s="23"/>
    </row>
    <row r="51" spans="1:12" ht="18.75" customHeight="1" thickBot="1">
      <c r="A51" s="19" t="s">
        <v>33</v>
      </c>
      <c r="B51" s="20">
        <v>130</v>
      </c>
      <c r="C51" s="21">
        <f>SUM(C53:C81)</f>
        <v>0</v>
      </c>
      <c r="D51" s="21">
        <f>SUM(D53:D81)</f>
        <v>0</v>
      </c>
      <c r="E51" s="31">
        <v>29624.993999999999</v>
      </c>
      <c r="F51" s="22">
        <v>7452.6019999999999</v>
      </c>
      <c r="G51" s="22">
        <v>5369</v>
      </c>
      <c r="H51" s="22">
        <v>72.040000000000006</v>
      </c>
      <c r="I51" s="23"/>
      <c r="J51" s="25">
        <v>490800</v>
      </c>
    </row>
    <row r="52" spans="1:12" ht="18.75" customHeight="1" thickBot="1">
      <c r="A52" s="19" t="s">
        <v>34</v>
      </c>
      <c r="B52" s="20"/>
      <c r="C52" s="21"/>
      <c r="D52" s="21"/>
      <c r="E52" s="31"/>
      <c r="F52" s="22"/>
      <c r="G52" s="22"/>
      <c r="H52" s="22"/>
      <c r="I52" s="23"/>
      <c r="J52" s="25">
        <v>666500</v>
      </c>
    </row>
    <row r="53" spans="1:12" s="30" customFormat="1" ht="20.100000000000001" customHeight="1">
      <c r="A53" s="19" t="s">
        <v>35</v>
      </c>
      <c r="B53" s="12">
        <v>140</v>
      </c>
      <c r="C53" s="21"/>
      <c r="D53" s="21"/>
      <c r="E53" s="31">
        <v>2015.6000000000001</v>
      </c>
      <c r="F53" s="22">
        <v>538.20000000000005</v>
      </c>
      <c r="G53" s="22">
        <v>815.3</v>
      </c>
      <c r="H53" s="22">
        <v>151.4</v>
      </c>
      <c r="I53" s="23"/>
      <c r="J53" s="30">
        <f>SUM(J43:J52)</f>
        <v>3372563</v>
      </c>
      <c r="K53" s="30">
        <v>2101860.04</v>
      </c>
      <c r="L53" s="30">
        <f>K53/4</f>
        <v>525465.01</v>
      </c>
    </row>
    <row r="54" spans="1:12" s="30" customFormat="1" ht="20.100000000000001" customHeight="1">
      <c r="A54" s="27" t="s">
        <v>126</v>
      </c>
      <c r="B54" s="29">
        <v>141</v>
      </c>
      <c r="C54" s="21"/>
      <c r="D54" s="21"/>
      <c r="E54" s="22">
        <v>1556.8</v>
      </c>
      <c r="F54" s="22">
        <v>400</v>
      </c>
      <c r="G54" s="22">
        <v>466</v>
      </c>
      <c r="H54" s="22">
        <v>116.5</v>
      </c>
      <c r="I54" s="23"/>
    </row>
    <row r="55" spans="1:12" s="30" customFormat="1" ht="20.100000000000001" customHeight="1">
      <c r="A55" s="27" t="s">
        <v>129</v>
      </c>
      <c r="B55" s="29">
        <v>141</v>
      </c>
      <c r="C55" s="21"/>
      <c r="D55" s="21"/>
      <c r="E55" s="22"/>
      <c r="F55" s="22"/>
      <c r="G55" s="22">
        <v>72.5</v>
      </c>
      <c r="H55" s="22"/>
      <c r="I55" s="23"/>
    </row>
    <row r="56" spans="1:12" s="30" customFormat="1" ht="20.100000000000001" customHeight="1">
      <c r="A56" s="27" t="s">
        <v>36</v>
      </c>
      <c r="B56" s="29">
        <v>142</v>
      </c>
      <c r="C56" s="21"/>
      <c r="D56" s="21"/>
      <c r="E56" s="22">
        <v>54</v>
      </c>
      <c r="F56" s="22">
        <v>12</v>
      </c>
      <c r="G56" s="22">
        <v>23.1</v>
      </c>
      <c r="H56" s="22">
        <v>192.5</v>
      </c>
      <c r="I56" s="23"/>
    </row>
    <row r="57" spans="1:12" s="30" customFormat="1" ht="20.100000000000001" customHeight="1">
      <c r="A57" s="27" t="s">
        <v>37</v>
      </c>
      <c r="B57" s="29">
        <v>143</v>
      </c>
      <c r="C57" s="21"/>
      <c r="D57" s="21"/>
      <c r="E57" s="22">
        <v>104.8</v>
      </c>
      <c r="F57" s="22">
        <v>26.2</v>
      </c>
      <c r="G57" s="22">
        <v>16.5</v>
      </c>
      <c r="H57" s="22">
        <v>62.9</v>
      </c>
      <c r="I57" s="23"/>
    </row>
    <row r="58" spans="1:12" s="30" customFormat="1" ht="20.100000000000001" customHeight="1">
      <c r="A58" s="27" t="s">
        <v>38</v>
      </c>
      <c r="B58" s="29">
        <v>144</v>
      </c>
      <c r="C58" s="21"/>
      <c r="D58" s="21"/>
      <c r="E58" s="22">
        <v>300</v>
      </c>
      <c r="F58" s="22">
        <v>100</v>
      </c>
      <c r="G58" s="22">
        <v>54.9</v>
      </c>
      <c r="H58" s="22">
        <v>54.9</v>
      </c>
      <c r="I58" s="23"/>
    </row>
    <row r="59" spans="1:12" s="30" customFormat="1" ht="20.100000000000001" customHeight="1">
      <c r="A59" s="19" t="s">
        <v>39</v>
      </c>
      <c r="B59" s="12">
        <v>150</v>
      </c>
      <c r="C59" s="21"/>
      <c r="D59" s="21"/>
      <c r="E59" s="22">
        <v>199</v>
      </c>
      <c r="F59" s="22">
        <v>53</v>
      </c>
      <c r="G59" s="22">
        <v>31.93</v>
      </c>
      <c r="H59" s="22">
        <v>60</v>
      </c>
      <c r="I59" s="23"/>
    </row>
    <row r="60" spans="1:12" s="30" customFormat="1" ht="20.100000000000001" customHeight="1">
      <c r="A60" s="19" t="s">
        <v>40</v>
      </c>
      <c r="B60" s="12">
        <v>160</v>
      </c>
      <c r="C60" s="21"/>
      <c r="D60" s="21"/>
      <c r="E60" s="31">
        <v>791.2</v>
      </c>
      <c r="F60" s="22">
        <v>184.4</v>
      </c>
      <c r="G60" s="22">
        <v>254.2</v>
      </c>
      <c r="H60" s="22">
        <v>137.80000000000001</v>
      </c>
      <c r="I60" s="23"/>
    </row>
    <row r="61" spans="1:12" s="30" customFormat="1" ht="20.100000000000001" customHeight="1">
      <c r="A61" s="27" t="s">
        <v>41</v>
      </c>
      <c r="B61" s="29">
        <v>161</v>
      </c>
      <c r="C61" s="21"/>
      <c r="D61" s="21"/>
      <c r="E61" s="22">
        <v>171.7</v>
      </c>
      <c r="F61" s="22">
        <v>45.5</v>
      </c>
      <c r="G61" s="22">
        <v>38.5</v>
      </c>
      <c r="H61" s="22">
        <v>84.6</v>
      </c>
      <c r="I61" s="23"/>
    </row>
    <row r="62" spans="1:12" s="30" customFormat="1" ht="20.100000000000001" customHeight="1">
      <c r="A62" s="27" t="s">
        <v>42</v>
      </c>
      <c r="B62" s="29">
        <v>162</v>
      </c>
      <c r="C62" s="21"/>
      <c r="D62" s="21"/>
      <c r="E62" s="22">
        <v>13</v>
      </c>
      <c r="F62" s="22">
        <v>3</v>
      </c>
      <c r="G62" s="22">
        <v>0.2</v>
      </c>
      <c r="H62" s="22">
        <v>6.66</v>
      </c>
      <c r="I62" s="23"/>
    </row>
    <row r="63" spans="1:12" s="30" customFormat="1" ht="20.100000000000001" customHeight="1">
      <c r="A63" s="27" t="s">
        <v>43</v>
      </c>
      <c r="B63" s="29">
        <v>163</v>
      </c>
      <c r="C63" s="21"/>
      <c r="D63" s="21"/>
      <c r="E63" s="22">
        <v>72</v>
      </c>
      <c r="F63" s="22">
        <v>31.9</v>
      </c>
      <c r="G63" s="22">
        <v>7.3</v>
      </c>
      <c r="H63" s="22">
        <v>22.8</v>
      </c>
      <c r="I63" s="23"/>
    </row>
    <row r="64" spans="1:12" s="30" customFormat="1" ht="20.100000000000001" customHeight="1">
      <c r="A64" s="27" t="s">
        <v>44</v>
      </c>
      <c r="B64" s="29">
        <v>164</v>
      </c>
      <c r="C64" s="21"/>
      <c r="D64" s="21"/>
      <c r="E64" s="22">
        <v>526.5</v>
      </c>
      <c r="F64" s="22">
        <v>102</v>
      </c>
      <c r="G64" s="22">
        <v>207.1</v>
      </c>
      <c r="H64" s="22">
        <v>203</v>
      </c>
      <c r="I64" s="23"/>
    </row>
    <row r="65" spans="1:9" s="30" customFormat="1" ht="20.100000000000001" customHeight="1">
      <c r="A65" s="27" t="s">
        <v>45</v>
      </c>
      <c r="B65" s="29">
        <v>165</v>
      </c>
      <c r="C65" s="21"/>
      <c r="D65" s="21"/>
      <c r="E65" s="22">
        <v>8</v>
      </c>
      <c r="F65" s="22">
        <v>2</v>
      </c>
      <c r="G65" s="22">
        <v>1.1000000000000001</v>
      </c>
      <c r="H65" s="22">
        <v>55</v>
      </c>
      <c r="I65" s="23"/>
    </row>
    <row r="66" spans="1:9" s="30" customFormat="1" ht="20.100000000000001" customHeight="1">
      <c r="A66" s="27" t="s">
        <v>46</v>
      </c>
      <c r="B66" s="29">
        <v>166</v>
      </c>
      <c r="C66" s="21"/>
      <c r="D66" s="21"/>
      <c r="E66" s="22">
        <v>36</v>
      </c>
      <c r="F66" s="22">
        <v>9</v>
      </c>
      <c r="G66" s="22">
        <v>8.1999999999999993</v>
      </c>
      <c r="H66" s="22">
        <v>73.8</v>
      </c>
      <c r="I66" s="23"/>
    </row>
    <row r="67" spans="1:9" s="30" customFormat="1" ht="20.100000000000001" customHeight="1">
      <c r="A67" s="27" t="s">
        <v>47</v>
      </c>
      <c r="B67" s="29">
        <v>167</v>
      </c>
      <c r="C67" s="21"/>
      <c r="D67" s="21"/>
      <c r="E67" s="22">
        <v>42</v>
      </c>
      <c r="F67" s="22">
        <v>10</v>
      </c>
      <c r="G67" s="22">
        <v>8.9</v>
      </c>
      <c r="H67" s="22">
        <v>89</v>
      </c>
      <c r="I67" s="23"/>
    </row>
    <row r="68" spans="1:9" s="30" customFormat="1" ht="20.100000000000001" customHeight="1">
      <c r="A68" s="27" t="s">
        <v>48</v>
      </c>
      <c r="B68" s="29">
        <v>168</v>
      </c>
      <c r="C68" s="21"/>
      <c r="D68" s="21"/>
      <c r="E68" s="22">
        <v>26</v>
      </c>
      <c r="F68" s="22">
        <v>6.5</v>
      </c>
      <c r="G68" s="22">
        <v>5.5</v>
      </c>
      <c r="H68" s="22">
        <v>84.6</v>
      </c>
      <c r="I68" s="23"/>
    </row>
    <row r="69" spans="1:9" s="30" customFormat="1" ht="19.899999999999999" customHeight="1">
      <c r="A69" s="27" t="s">
        <v>49</v>
      </c>
      <c r="B69" s="29">
        <v>169</v>
      </c>
      <c r="C69" s="21"/>
      <c r="D69" s="21"/>
      <c r="E69" s="22">
        <v>255</v>
      </c>
      <c r="F69" s="22">
        <v>88.8</v>
      </c>
      <c r="G69" s="22">
        <v>30.8</v>
      </c>
      <c r="H69" s="22">
        <v>34.700000000000003</v>
      </c>
      <c r="I69" s="23"/>
    </row>
    <row r="70" spans="1:9" s="30" customFormat="1" ht="33.6" customHeight="1">
      <c r="A70" s="27" t="s">
        <v>50</v>
      </c>
      <c r="B70" s="29">
        <v>169</v>
      </c>
      <c r="C70" s="21"/>
      <c r="D70" s="21"/>
      <c r="E70" s="22">
        <v>80</v>
      </c>
      <c r="F70" s="22"/>
      <c r="G70" s="22"/>
      <c r="H70" s="22"/>
      <c r="I70" s="23"/>
    </row>
    <row r="71" spans="1:9" s="30" customFormat="1" ht="22.15" customHeight="1">
      <c r="A71" s="27" t="s">
        <v>51</v>
      </c>
      <c r="B71" s="29"/>
      <c r="C71" s="21"/>
      <c r="D71" s="21"/>
      <c r="E71" s="22">
        <v>44.4</v>
      </c>
      <c r="F71" s="22">
        <v>11.1</v>
      </c>
      <c r="G71" s="22">
        <v>1.4</v>
      </c>
      <c r="H71" s="22">
        <v>12.6</v>
      </c>
      <c r="I71" s="23"/>
    </row>
    <row r="72" spans="1:9" s="30" customFormat="1" ht="21" customHeight="1">
      <c r="A72" s="27" t="s">
        <v>52</v>
      </c>
      <c r="B72" s="29"/>
      <c r="C72" s="21"/>
      <c r="D72" s="21"/>
      <c r="E72" s="22">
        <v>68.8</v>
      </c>
      <c r="F72" s="22">
        <v>17.2</v>
      </c>
      <c r="G72" s="22">
        <v>18.2</v>
      </c>
      <c r="H72" s="22">
        <v>105.8</v>
      </c>
      <c r="I72" s="23"/>
    </row>
    <row r="73" spans="1:9" s="30" customFormat="1" ht="21" customHeight="1">
      <c r="A73" s="27" t="s">
        <v>53</v>
      </c>
      <c r="B73" s="29"/>
      <c r="C73" s="21"/>
      <c r="D73" s="21"/>
      <c r="E73" s="22">
        <v>54</v>
      </c>
      <c r="F73" s="22">
        <v>28</v>
      </c>
      <c r="G73" s="22"/>
      <c r="H73" s="22"/>
      <c r="I73" s="23"/>
    </row>
    <row r="74" spans="1:9" s="30" customFormat="1" ht="21" customHeight="1">
      <c r="A74" s="27" t="s">
        <v>54</v>
      </c>
      <c r="B74" s="29"/>
      <c r="C74" s="21"/>
      <c r="D74" s="21"/>
      <c r="E74" s="22">
        <v>8</v>
      </c>
      <c r="F74" s="22">
        <v>2</v>
      </c>
      <c r="G74" s="22">
        <v>0.7</v>
      </c>
      <c r="H74" s="22">
        <v>35</v>
      </c>
      <c r="I74" s="23"/>
    </row>
    <row r="75" spans="1:9" ht="20.100000000000001" customHeight="1">
      <c r="A75" s="27" t="s">
        <v>55</v>
      </c>
      <c r="B75" s="28"/>
      <c r="C75" s="21"/>
      <c r="D75" s="21"/>
      <c r="E75" s="22">
        <v>77.099999999999994</v>
      </c>
      <c r="F75" s="22">
        <v>54.5</v>
      </c>
      <c r="G75" s="22">
        <v>0.7</v>
      </c>
      <c r="H75" s="22">
        <v>1.28</v>
      </c>
      <c r="I75" s="23"/>
    </row>
    <row r="76" spans="1:9" s="30" customFormat="1" ht="20.100000000000001" customHeight="1">
      <c r="A76" s="19" t="s">
        <v>56</v>
      </c>
      <c r="B76" s="12">
        <v>170</v>
      </c>
      <c r="C76" s="21"/>
      <c r="D76" s="21"/>
      <c r="E76" s="22">
        <v>14765.2</v>
      </c>
      <c r="F76" s="22">
        <v>3591.6</v>
      </c>
      <c r="G76" s="22">
        <v>3412.4050000000002</v>
      </c>
      <c r="H76" s="22">
        <v>95</v>
      </c>
      <c r="I76" s="23"/>
    </row>
    <row r="77" spans="1:9" s="30" customFormat="1" ht="20.100000000000001" customHeight="1">
      <c r="A77" s="19" t="s">
        <v>57</v>
      </c>
      <c r="B77" s="12">
        <v>180</v>
      </c>
      <c r="C77" s="21"/>
      <c r="D77" s="21"/>
      <c r="E77" s="22">
        <v>3248.3440000000001</v>
      </c>
      <c r="F77" s="22">
        <v>790.15199999999993</v>
      </c>
      <c r="G77" s="22">
        <v>807.4</v>
      </c>
      <c r="H77" s="22">
        <v>102.2</v>
      </c>
      <c r="I77" s="23"/>
    </row>
    <row r="78" spans="1:9" s="30" customFormat="1" ht="34.9" customHeight="1">
      <c r="A78" s="19" t="s">
        <v>58</v>
      </c>
      <c r="B78" s="12">
        <v>190</v>
      </c>
      <c r="C78" s="21"/>
      <c r="D78" s="21"/>
      <c r="E78" s="22">
        <v>5302</v>
      </c>
      <c r="F78" s="22">
        <v>1400</v>
      </c>
      <c r="G78" s="22">
        <v>38.5</v>
      </c>
      <c r="H78" s="22">
        <v>102</v>
      </c>
      <c r="I78" s="23"/>
    </row>
    <row r="79" spans="1:9" s="30" customFormat="1" ht="39" customHeight="1">
      <c r="A79" s="19" t="s">
        <v>59</v>
      </c>
      <c r="B79" s="12">
        <v>200</v>
      </c>
      <c r="C79" s="21"/>
      <c r="D79" s="21"/>
      <c r="E79" s="22">
        <v>207.6</v>
      </c>
      <c r="F79" s="22">
        <v>27.4</v>
      </c>
      <c r="G79" s="22">
        <v>98</v>
      </c>
      <c r="H79" s="22">
        <v>357.7</v>
      </c>
      <c r="I79" s="23"/>
    </row>
    <row r="80" spans="1:9" s="30" customFormat="1" ht="20.100000000000001" customHeight="1">
      <c r="A80" s="19" t="s">
        <v>60</v>
      </c>
      <c r="B80" s="12">
        <v>210</v>
      </c>
      <c r="C80" s="21"/>
      <c r="D80" s="21"/>
      <c r="E80" s="22">
        <v>298.8</v>
      </c>
      <c r="F80" s="22">
        <v>74.7</v>
      </c>
      <c r="G80" s="22">
        <v>92.2</v>
      </c>
      <c r="H80" s="22">
        <v>123.6</v>
      </c>
      <c r="I80" s="23"/>
    </row>
    <row r="81" spans="1:11" s="30" customFormat="1" ht="20.100000000000001" customHeight="1">
      <c r="A81" s="19" t="s">
        <v>61</v>
      </c>
      <c r="B81" s="12">
        <v>220</v>
      </c>
      <c r="C81" s="21"/>
      <c r="D81" s="21"/>
      <c r="E81" s="22">
        <v>82.35</v>
      </c>
      <c r="F81" s="22">
        <v>25.85</v>
      </c>
      <c r="G81" s="22"/>
      <c r="H81" s="22"/>
      <c r="I81" s="23"/>
    </row>
    <row r="82" spans="1:11" ht="20.100000000000001" customHeight="1">
      <c r="A82" s="19" t="s">
        <v>62</v>
      </c>
      <c r="B82" s="20">
        <v>230</v>
      </c>
      <c r="C82" s="21">
        <f>SUM(C83:C94,C95)</f>
        <v>0</v>
      </c>
      <c r="D82" s="21">
        <f>SUM(D83:D94,D95)</f>
        <v>0</v>
      </c>
      <c r="E82" s="31">
        <v>3567.7640000000001</v>
      </c>
      <c r="F82" s="22">
        <v>766.58799999999997</v>
      </c>
      <c r="G82" s="22">
        <v>542.20000000000005</v>
      </c>
      <c r="H82" s="22">
        <v>71</v>
      </c>
      <c r="I82" s="23"/>
    </row>
    <row r="83" spans="1:11" ht="20.100000000000001" customHeight="1">
      <c r="A83" s="27" t="s">
        <v>63</v>
      </c>
      <c r="B83" s="28">
        <v>231</v>
      </c>
      <c r="C83" s="21"/>
      <c r="D83" s="21"/>
      <c r="E83" s="22">
        <v>22</v>
      </c>
      <c r="F83" s="22">
        <v>5.5</v>
      </c>
      <c r="G83" s="22"/>
      <c r="H83" s="22"/>
      <c r="I83" s="23"/>
    </row>
    <row r="84" spans="1:11" ht="20.100000000000001" hidden="1" customHeight="1">
      <c r="A84" s="27"/>
      <c r="B84" s="28"/>
      <c r="C84" s="21"/>
      <c r="D84" s="21"/>
      <c r="E84" s="22"/>
      <c r="F84" s="22"/>
      <c r="G84" s="22"/>
      <c r="H84" s="22"/>
      <c r="I84" s="23"/>
    </row>
    <row r="85" spans="1:11" ht="20.100000000000001" customHeight="1">
      <c r="A85" s="27" t="s">
        <v>64</v>
      </c>
      <c r="B85" s="28">
        <v>232</v>
      </c>
      <c r="C85" s="21"/>
      <c r="D85" s="21"/>
      <c r="E85" s="22">
        <v>36</v>
      </c>
      <c r="F85" s="22">
        <v>9</v>
      </c>
      <c r="G85" s="22"/>
      <c r="H85" s="22"/>
      <c r="I85" s="23"/>
    </row>
    <row r="86" spans="1:11" s="30" customFormat="1" ht="20.100000000000001" customHeight="1">
      <c r="A86" s="27" t="s">
        <v>65</v>
      </c>
      <c r="B86" s="28">
        <v>233</v>
      </c>
      <c r="C86" s="21"/>
      <c r="D86" s="21"/>
      <c r="E86" s="22">
        <v>16</v>
      </c>
      <c r="F86" s="22">
        <v>4</v>
      </c>
      <c r="G86" s="22"/>
      <c r="H86" s="22"/>
      <c r="I86" s="23"/>
      <c r="K86" s="32"/>
    </row>
    <row r="87" spans="1:11" s="30" customFormat="1" ht="20.100000000000001" customHeight="1">
      <c r="A87" s="27" t="s">
        <v>66</v>
      </c>
      <c r="B87" s="28">
        <v>234</v>
      </c>
      <c r="C87" s="21"/>
      <c r="D87" s="21"/>
      <c r="E87" s="22">
        <v>8</v>
      </c>
      <c r="F87" s="22">
        <v>2</v>
      </c>
      <c r="G87" s="22">
        <v>0.3</v>
      </c>
      <c r="H87" s="22">
        <v>15</v>
      </c>
      <c r="I87" s="23"/>
    </row>
    <row r="88" spans="1:11" s="30" customFormat="1" ht="20.100000000000001" customHeight="1">
      <c r="A88" s="27" t="s">
        <v>67</v>
      </c>
      <c r="B88" s="28">
        <v>235</v>
      </c>
      <c r="C88" s="21"/>
      <c r="D88" s="21"/>
      <c r="E88" s="22">
        <v>2756.2</v>
      </c>
      <c r="F88" s="22">
        <v>590.4</v>
      </c>
      <c r="G88" s="22">
        <v>440.9</v>
      </c>
      <c r="H88" s="22">
        <v>74.7</v>
      </c>
      <c r="I88" s="23"/>
    </row>
    <row r="89" spans="1:11" s="30" customFormat="1" ht="20.100000000000001" customHeight="1">
      <c r="A89" s="27" t="s">
        <v>68</v>
      </c>
      <c r="B89" s="28">
        <v>236</v>
      </c>
      <c r="C89" s="21"/>
      <c r="D89" s="21"/>
      <c r="E89" s="22">
        <v>606.36400000000003</v>
      </c>
      <c r="F89" s="22">
        <v>129.88800000000001</v>
      </c>
      <c r="G89" s="22">
        <v>97</v>
      </c>
      <c r="H89" s="22">
        <v>74.599999999999994</v>
      </c>
      <c r="I89" s="22">
        <f>I88*22%</f>
        <v>0</v>
      </c>
    </row>
    <row r="90" spans="1:11" s="30" customFormat="1" ht="20.100000000000001" customHeight="1">
      <c r="A90" s="27" t="s">
        <v>69</v>
      </c>
      <c r="B90" s="28">
        <v>237</v>
      </c>
      <c r="C90" s="21"/>
      <c r="D90" s="21"/>
      <c r="E90" s="22">
        <v>8</v>
      </c>
      <c r="F90" s="22">
        <v>2</v>
      </c>
      <c r="G90" s="22">
        <v>1.2</v>
      </c>
      <c r="H90" s="22">
        <v>60</v>
      </c>
      <c r="I90" s="23"/>
    </row>
    <row r="91" spans="1:11" s="30" customFormat="1" ht="20.100000000000001" customHeight="1">
      <c r="A91" s="27" t="s">
        <v>70</v>
      </c>
      <c r="B91" s="28">
        <v>238</v>
      </c>
      <c r="C91" s="21"/>
      <c r="D91" s="21"/>
      <c r="E91" s="22">
        <v>23</v>
      </c>
      <c r="F91" s="22">
        <v>5</v>
      </c>
      <c r="G91" s="22"/>
      <c r="H91" s="22"/>
      <c r="I91" s="23"/>
    </row>
    <row r="92" spans="1:11" s="30" customFormat="1" ht="20.25" customHeight="1">
      <c r="A92" s="19" t="s">
        <v>71</v>
      </c>
      <c r="B92" s="20">
        <v>250</v>
      </c>
      <c r="C92" s="21"/>
      <c r="D92" s="21"/>
      <c r="E92" s="22">
        <v>0</v>
      </c>
      <c r="F92" s="22"/>
      <c r="G92" s="22">
        <v>2.9</v>
      </c>
      <c r="H92" s="22">
        <v>0</v>
      </c>
      <c r="I92" s="23"/>
    </row>
    <row r="93" spans="1:11" s="30" customFormat="1" ht="20.100000000000001" customHeight="1">
      <c r="A93" s="19" t="s">
        <v>72</v>
      </c>
      <c r="B93" s="20">
        <v>260</v>
      </c>
      <c r="C93" s="21"/>
      <c r="D93" s="21"/>
      <c r="E93" s="22">
        <v>25</v>
      </c>
      <c r="F93" s="22">
        <v>6</v>
      </c>
      <c r="G93" s="22">
        <v>0</v>
      </c>
      <c r="H93" s="22">
        <v>11.6</v>
      </c>
      <c r="I93" s="23"/>
    </row>
    <row r="94" spans="1:11" s="30" customFormat="1" ht="20.100000000000001" customHeight="1">
      <c r="A94" s="19" t="s">
        <v>73</v>
      </c>
      <c r="B94" s="20">
        <v>270</v>
      </c>
      <c r="C94" s="21"/>
      <c r="D94" s="21"/>
      <c r="E94" s="22">
        <v>24</v>
      </c>
      <c r="F94" s="22">
        <v>6</v>
      </c>
      <c r="G94" s="22"/>
      <c r="H94" s="22"/>
      <c r="I94" s="23"/>
    </row>
    <row r="95" spans="1:11" s="30" customFormat="1" ht="20.100000000000001" customHeight="1">
      <c r="A95" s="19" t="s">
        <v>74</v>
      </c>
      <c r="B95" s="20">
        <v>280</v>
      </c>
      <c r="C95" s="21"/>
      <c r="D95" s="21"/>
      <c r="E95" s="22">
        <v>36</v>
      </c>
      <c r="F95" s="22">
        <v>5</v>
      </c>
      <c r="G95" s="22"/>
      <c r="H95" s="22"/>
      <c r="I95" s="23"/>
    </row>
    <row r="96" spans="1:11" s="30" customFormat="1" ht="20.100000000000001" customHeight="1">
      <c r="A96" s="19" t="s">
        <v>75</v>
      </c>
      <c r="B96" s="20"/>
      <c r="C96" s="21"/>
      <c r="D96" s="21"/>
      <c r="E96" s="22">
        <v>7.2</v>
      </c>
      <c r="F96" s="22">
        <v>1.8</v>
      </c>
      <c r="G96" s="22">
        <v>0.4</v>
      </c>
      <c r="H96" s="22">
        <v>22.2</v>
      </c>
      <c r="I96" s="23"/>
    </row>
    <row r="97" spans="1:9" s="30" customFormat="1" ht="20.100000000000001" customHeight="1">
      <c r="A97" s="19" t="s">
        <v>76</v>
      </c>
      <c r="B97" s="20">
        <v>290</v>
      </c>
      <c r="C97" s="21"/>
      <c r="D97" s="21"/>
      <c r="E97" s="22">
        <v>0</v>
      </c>
      <c r="F97" s="22"/>
      <c r="G97" s="22">
        <v>91.2</v>
      </c>
      <c r="H97" s="22"/>
      <c r="I97" s="23"/>
    </row>
    <row r="98" spans="1:9" s="30" customFormat="1" ht="20.100000000000001" customHeight="1">
      <c r="A98" s="27" t="s">
        <v>77</v>
      </c>
      <c r="B98" s="33">
        <v>291</v>
      </c>
      <c r="C98" s="21"/>
      <c r="D98" s="21"/>
      <c r="E98" s="22">
        <v>0</v>
      </c>
      <c r="F98" s="22"/>
      <c r="G98" s="22"/>
      <c r="H98" s="22"/>
      <c r="I98" s="23"/>
    </row>
    <row r="99" spans="1:9" s="30" customFormat="1" ht="20.100000000000001" customHeight="1">
      <c r="A99" s="27" t="s">
        <v>78</v>
      </c>
      <c r="B99" s="33">
        <v>292</v>
      </c>
      <c r="C99" s="21"/>
      <c r="D99" s="21"/>
      <c r="E99" s="22">
        <v>0</v>
      </c>
      <c r="F99" s="21"/>
      <c r="G99" s="21"/>
      <c r="H99" s="22"/>
      <c r="I99" s="23"/>
    </row>
    <row r="100" spans="1:9" s="30" customFormat="1" ht="20.100000000000001" customHeight="1">
      <c r="A100" s="19" t="s">
        <v>79</v>
      </c>
      <c r="B100" s="5">
        <v>300</v>
      </c>
      <c r="C100" s="21"/>
      <c r="D100" s="21"/>
      <c r="E100" s="22">
        <v>200</v>
      </c>
      <c r="F100" s="22">
        <v>50</v>
      </c>
      <c r="G100" s="22">
        <v>0</v>
      </c>
      <c r="H100" s="22"/>
      <c r="I100" s="23"/>
    </row>
    <row r="101" spans="1:9" s="30" customFormat="1" ht="20.100000000000001" customHeight="1">
      <c r="A101" s="57" t="s">
        <v>80</v>
      </c>
      <c r="B101" s="58"/>
      <c r="C101" s="58"/>
      <c r="D101" s="58"/>
      <c r="E101" s="58"/>
      <c r="F101" s="58"/>
      <c r="G101" s="58"/>
      <c r="H101" s="64"/>
      <c r="I101" s="23"/>
    </row>
    <row r="102" spans="1:9" s="30" customFormat="1" ht="20.100000000000001" customHeight="1">
      <c r="A102" s="19" t="s">
        <v>81</v>
      </c>
      <c r="B102" s="5">
        <v>400</v>
      </c>
      <c r="C102" s="21"/>
      <c r="D102" s="21"/>
      <c r="E102" s="22">
        <v>8515.4</v>
      </c>
      <c r="F102" s="22">
        <v>2203</v>
      </c>
      <c r="G102" s="22">
        <v>815.4</v>
      </c>
      <c r="H102" s="22">
        <v>37</v>
      </c>
      <c r="I102" s="23"/>
    </row>
    <row r="103" spans="1:9" s="30" customFormat="1" ht="20.100000000000001" customHeight="1">
      <c r="A103" s="19" t="s">
        <v>56</v>
      </c>
      <c r="B103" s="5">
        <v>410</v>
      </c>
      <c r="C103" s="21"/>
      <c r="D103" s="21"/>
      <c r="E103" s="22">
        <v>17521.400000000001</v>
      </c>
      <c r="F103" s="22">
        <v>4182</v>
      </c>
      <c r="G103" s="22">
        <v>3853.2</v>
      </c>
      <c r="H103" s="22">
        <v>92.1</v>
      </c>
      <c r="I103" s="23"/>
    </row>
    <row r="104" spans="1:9" s="30" customFormat="1" ht="20.100000000000001" customHeight="1">
      <c r="A104" s="19" t="s">
        <v>57</v>
      </c>
      <c r="B104" s="5">
        <v>420</v>
      </c>
      <c r="C104" s="21"/>
      <c r="D104" s="21"/>
      <c r="E104" s="22">
        <v>3854.7079999999996</v>
      </c>
      <c r="F104" s="22">
        <v>920.04</v>
      </c>
      <c r="G104" s="22">
        <v>904.4</v>
      </c>
      <c r="H104" s="22">
        <v>98.3</v>
      </c>
      <c r="I104" s="23"/>
    </row>
    <row r="105" spans="1:9" s="30" customFormat="1" ht="20.100000000000001" customHeight="1">
      <c r="A105" s="19" t="s">
        <v>60</v>
      </c>
      <c r="B105" s="5">
        <v>430</v>
      </c>
      <c r="C105" s="21"/>
      <c r="D105" s="21"/>
      <c r="E105" s="22">
        <v>298.8</v>
      </c>
      <c r="F105" s="22">
        <v>74.7</v>
      </c>
      <c r="G105" s="22">
        <v>95.1</v>
      </c>
      <c r="H105" s="22">
        <v>127.3</v>
      </c>
      <c r="I105" s="23"/>
    </row>
    <row r="106" spans="1:9" s="30" customFormat="1" ht="20.100000000000001" customHeight="1">
      <c r="A106" s="19" t="s">
        <v>82</v>
      </c>
      <c r="B106" s="5">
        <v>440</v>
      </c>
      <c r="C106" s="21"/>
      <c r="D106" s="21"/>
      <c r="E106" s="22">
        <v>280.35000000000002</v>
      </c>
      <c r="F106" s="22">
        <v>70.349999999999994</v>
      </c>
      <c r="G106" s="22">
        <v>243.1</v>
      </c>
      <c r="H106" s="22">
        <v>171.1</v>
      </c>
      <c r="I106" s="23"/>
    </row>
    <row r="107" spans="1:9" s="30" customFormat="1" ht="20.100000000000001" customHeight="1">
      <c r="A107" s="19" t="s">
        <v>83</v>
      </c>
      <c r="B107" s="5">
        <v>450</v>
      </c>
      <c r="C107" s="21"/>
      <c r="D107" s="21"/>
      <c r="E107" s="31">
        <v>30470.657999999999</v>
      </c>
      <c r="F107" s="22">
        <v>7450.09</v>
      </c>
      <c r="G107" s="22">
        <v>5911.2</v>
      </c>
      <c r="H107" s="22">
        <v>79.3</v>
      </c>
      <c r="I107" s="23"/>
    </row>
    <row r="108" spans="1:9" s="30" customFormat="1" ht="20.100000000000001" customHeight="1">
      <c r="A108" s="57" t="s">
        <v>84</v>
      </c>
      <c r="B108" s="58"/>
      <c r="C108" s="58"/>
      <c r="D108" s="58"/>
      <c r="E108" s="58"/>
      <c r="F108" s="58"/>
      <c r="G108" s="58"/>
      <c r="H108" s="64"/>
      <c r="I108" s="23"/>
    </row>
    <row r="109" spans="1:9" s="30" customFormat="1" ht="20.100000000000001" customHeight="1">
      <c r="A109" s="19" t="s">
        <v>85</v>
      </c>
      <c r="B109" s="5">
        <v>500</v>
      </c>
      <c r="C109" s="21"/>
      <c r="D109" s="21"/>
      <c r="E109" s="31">
        <v>0</v>
      </c>
      <c r="F109" s="21"/>
      <c r="G109" s="21"/>
      <c r="H109" s="22">
        <v>0</v>
      </c>
      <c r="I109" s="23"/>
    </row>
    <row r="110" spans="1:9" s="30" customFormat="1" ht="20.100000000000001" customHeight="1">
      <c r="A110" s="19" t="s">
        <v>86</v>
      </c>
      <c r="B110" s="33">
        <v>501</v>
      </c>
      <c r="C110" s="21"/>
      <c r="D110" s="21"/>
      <c r="E110" s="22">
        <v>0</v>
      </c>
      <c r="F110" s="21"/>
      <c r="G110" s="21"/>
      <c r="H110" s="22"/>
      <c r="I110" s="23"/>
    </row>
    <row r="111" spans="1:9" s="30" customFormat="1" ht="20.100000000000001" customHeight="1">
      <c r="A111" s="34" t="s">
        <v>87</v>
      </c>
      <c r="B111" s="35">
        <v>510</v>
      </c>
      <c r="C111" s="36">
        <f>SUM(C112:C117)</f>
        <v>0</v>
      </c>
      <c r="D111" s="36">
        <f>SUM(D112:D117)</f>
        <v>0</v>
      </c>
      <c r="E111" s="31">
        <v>0</v>
      </c>
      <c r="F111" s="31">
        <v>0</v>
      </c>
      <c r="G111" s="31">
        <v>0</v>
      </c>
      <c r="H111" s="31">
        <v>0</v>
      </c>
      <c r="I111" s="23"/>
    </row>
    <row r="112" spans="1:9" s="30" customFormat="1" ht="20.100000000000001" customHeight="1">
      <c r="A112" s="19" t="s">
        <v>88</v>
      </c>
      <c r="B112" s="37">
        <v>511</v>
      </c>
      <c r="C112" s="21"/>
      <c r="D112" s="21"/>
      <c r="E112" s="22">
        <v>0</v>
      </c>
      <c r="F112" s="22"/>
      <c r="G112" s="22"/>
      <c r="H112" s="22"/>
      <c r="I112" s="23"/>
    </row>
    <row r="113" spans="1:9" s="30" customFormat="1" ht="20.100000000000001" customHeight="1">
      <c r="A113" s="19" t="s">
        <v>89</v>
      </c>
      <c r="B113" s="38">
        <v>512</v>
      </c>
      <c r="C113" s="21"/>
      <c r="D113" s="21"/>
      <c r="E113" s="22">
        <v>0</v>
      </c>
      <c r="F113" s="22"/>
      <c r="G113" s="22"/>
      <c r="H113" s="22"/>
      <c r="I113" s="23"/>
    </row>
    <row r="114" spans="1:9" s="30" customFormat="1" ht="20.100000000000001" customHeight="1">
      <c r="A114" s="19" t="s">
        <v>90</v>
      </c>
      <c r="B114" s="37">
        <v>513</v>
      </c>
      <c r="C114" s="21"/>
      <c r="D114" s="21"/>
      <c r="E114" s="22">
        <v>0</v>
      </c>
      <c r="F114" s="22"/>
      <c r="G114" s="22"/>
      <c r="H114" s="22"/>
      <c r="I114" s="23"/>
    </row>
    <row r="115" spans="1:9" s="30" customFormat="1" ht="20.100000000000001" customHeight="1">
      <c r="A115" s="19" t="s">
        <v>91</v>
      </c>
      <c r="B115" s="38">
        <v>514</v>
      </c>
      <c r="C115" s="21"/>
      <c r="D115" s="21"/>
      <c r="E115" s="22">
        <v>0</v>
      </c>
      <c r="F115" s="22"/>
      <c r="G115" s="22"/>
      <c r="H115" s="22"/>
      <c r="I115" s="23"/>
    </row>
    <row r="116" spans="1:9" s="30" customFormat="1" ht="31.15" customHeight="1">
      <c r="A116" s="19" t="s">
        <v>92</v>
      </c>
      <c r="B116" s="37">
        <v>515</v>
      </c>
      <c r="C116" s="21"/>
      <c r="D116" s="21"/>
      <c r="E116" s="22">
        <v>0</v>
      </c>
      <c r="F116" s="22"/>
      <c r="G116" s="22"/>
      <c r="H116" s="22"/>
      <c r="I116" s="23"/>
    </row>
    <row r="117" spans="1:9" s="30" customFormat="1" ht="20.100000000000001" customHeight="1">
      <c r="A117" s="19" t="s">
        <v>93</v>
      </c>
      <c r="B117" s="39">
        <v>516</v>
      </c>
      <c r="C117" s="21"/>
      <c r="D117" s="21"/>
      <c r="E117" s="22">
        <v>0</v>
      </c>
      <c r="F117" s="22"/>
      <c r="G117" s="22"/>
      <c r="H117" s="22"/>
      <c r="I117" s="23"/>
    </row>
    <row r="118" spans="1:9" s="30" customFormat="1" ht="20.100000000000001" customHeight="1">
      <c r="A118" s="57" t="s">
        <v>94</v>
      </c>
      <c r="B118" s="58"/>
      <c r="C118" s="58"/>
      <c r="D118" s="58"/>
      <c r="E118" s="58"/>
      <c r="F118" s="58"/>
      <c r="G118" s="58"/>
      <c r="H118" s="64"/>
      <c r="I118" s="23"/>
    </row>
    <row r="119" spans="1:9" s="30" customFormat="1" ht="20.100000000000001" customHeight="1">
      <c r="A119" s="19" t="s">
        <v>95</v>
      </c>
      <c r="B119" s="40">
        <v>600</v>
      </c>
      <c r="C119" s="21">
        <f>SUM(C120:C123)</f>
        <v>0</v>
      </c>
      <c r="D119" s="21">
        <f>SUM(D120:D123)</f>
        <v>0</v>
      </c>
      <c r="E119" s="22">
        <v>60</v>
      </c>
      <c r="F119" s="22">
        <v>15</v>
      </c>
      <c r="G119" s="22">
        <v>1.2</v>
      </c>
      <c r="H119" s="22">
        <v>8</v>
      </c>
      <c r="I119" s="23"/>
    </row>
    <row r="120" spans="1:9" s="30" customFormat="1" ht="20.100000000000001" customHeight="1">
      <c r="A120" s="27" t="s">
        <v>96</v>
      </c>
      <c r="B120" s="39">
        <v>601</v>
      </c>
      <c r="C120" s="21"/>
      <c r="D120" s="21"/>
      <c r="E120" s="22">
        <v>0</v>
      </c>
      <c r="F120" s="22"/>
      <c r="G120" s="22"/>
      <c r="H120" s="22"/>
      <c r="I120" s="23"/>
    </row>
    <row r="121" spans="1:9" s="30" customFormat="1" ht="20.100000000000001" customHeight="1">
      <c r="A121" s="27" t="s">
        <v>97</v>
      </c>
      <c r="B121" s="39">
        <v>602</v>
      </c>
      <c r="C121" s="21"/>
      <c r="D121" s="21"/>
      <c r="E121" s="22">
        <v>0</v>
      </c>
      <c r="F121" s="22"/>
      <c r="G121" s="22"/>
      <c r="H121" s="22"/>
      <c r="I121" s="23"/>
    </row>
    <row r="122" spans="1:9" s="30" customFormat="1" ht="20.100000000000001" customHeight="1">
      <c r="A122" s="27" t="s">
        <v>98</v>
      </c>
      <c r="B122" s="39">
        <v>603</v>
      </c>
      <c r="C122" s="21"/>
      <c r="D122" s="21"/>
      <c r="E122" s="22">
        <v>60</v>
      </c>
      <c r="F122" s="22">
        <v>15</v>
      </c>
      <c r="G122" s="22">
        <v>1.2</v>
      </c>
      <c r="H122" s="22">
        <v>8</v>
      </c>
      <c r="I122" s="23"/>
    </row>
    <row r="123" spans="1:9" s="30" customFormat="1" ht="20.100000000000001" customHeight="1">
      <c r="A123" s="19" t="s">
        <v>99</v>
      </c>
      <c r="B123" s="40">
        <v>610</v>
      </c>
      <c r="C123" s="21"/>
      <c r="D123" s="21"/>
      <c r="E123" s="22">
        <v>0</v>
      </c>
      <c r="F123" s="22"/>
      <c r="G123" s="22"/>
      <c r="H123" s="22"/>
      <c r="I123" s="23"/>
    </row>
    <row r="124" spans="1:9" s="30" customFormat="1" ht="20.100000000000001" customHeight="1">
      <c r="A124" s="19" t="s">
        <v>100</v>
      </c>
      <c r="B124" s="40">
        <v>620</v>
      </c>
      <c r="C124" s="21">
        <f>SUM(C125:C128)</f>
        <v>0</v>
      </c>
      <c r="D124" s="21">
        <f>SUM(D125:D128)</f>
        <v>0</v>
      </c>
      <c r="E124" s="22">
        <v>0</v>
      </c>
      <c r="F124" s="22">
        <v>0</v>
      </c>
      <c r="G124" s="22">
        <v>0</v>
      </c>
      <c r="H124" s="22">
        <v>0</v>
      </c>
      <c r="I124" s="23"/>
    </row>
    <row r="125" spans="1:9" s="30" customFormat="1" ht="20.100000000000001" customHeight="1">
      <c r="A125" s="27" t="s">
        <v>96</v>
      </c>
      <c r="B125" s="39">
        <v>621</v>
      </c>
      <c r="C125" s="21"/>
      <c r="D125" s="21"/>
      <c r="E125" s="22">
        <v>0</v>
      </c>
      <c r="F125" s="22"/>
      <c r="G125" s="22"/>
      <c r="H125" s="22"/>
      <c r="I125" s="23"/>
    </row>
    <row r="126" spans="1:9" s="30" customFormat="1" ht="20.100000000000001" customHeight="1">
      <c r="A126" s="27" t="s">
        <v>97</v>
      </c>
      <c r="B126" s="39">
        <v>622</v>
      </c>
      <c r="C126" s="21"/>
      <c r="D126" s="21"/>
      <c r="E126" s="22">
        <v>0</v>
      </c>
      <c r="F126" s="22"/>
      <c r="G126" s="22"/>
      <c r="H126" s="22"/>
      <c r="I126" s="23"/>
    </row>
    <row r="127" spans="1:9" s="30" customFormat="1" ht="20.100000000000001" customHeight="1">
      <c r="A127" s="27" t="s">
        <v>98</v>
      </c>
      <c r="B127" s="39">
        <v>623</v>
      </c>
      <c r="C127" s="21"/>
      <c r="D127" s="21"/>
      <c r="E127" s="22">
        <v>0</v>
      </c>
      <c r="F127" s="22"/>
      <c r="G127" s="22"/>
      <c r="H127" s="22"/>
      <c r="I127" s="23"/>
    </row>
    <row r="128" spans="1:9" s="30" customFormat="1" ht="20.100000000000001" customHeight="1">
      <c r="A128" s="19" t="s">
        <v>101</v>
      </c>
      <c r="B128" s="40">
        <v>630</v>
      </c>
      <c r="C128" s="21"/>
      <c r="D128" s="21"/>
      <c r="E128" s="22">
        <v>0</v>
      </c>
      <c r="F128" s="22"/>
      <c r="G128" s="22"/>
      <c r="H128" s="22"/>
      <c r="I128" s="23"/>
    </row>
    <row r="129" spans="1:9" ht="20.100000000000001" customHeight="1">
      <c r="A129" s="34" t="s">
        <v>102</v>
      </c>
      <c r="B129" s="41">
        <v>700</v>
      </c>
      <c r="C129" s="36">
        <f>SUM(C41+C42+C44+C97+C109+C119)</f>
        <v>0</v>
      </c>
      <c r="D129" s="36">
        <f>SUM(D41+D42+D44+D97+D109+D119)</f>
        <v>0</v>
      </c>
      <c r="E129" s="31">
        <v>31089</v>
      </c>
      <c r="F129" s="31">
        <v>7679</v>
      </c>
      <c r="G129" s="31">
        <v>5857.5</v>
      </c>
      <c r="H129" s="31">
        <v>76.3</v>
      </c>
      <c r="I129" s="23"/>
    </row>
    <row r="130" spans="1:9" ht="20.100000000000001" customHeight="1">
      <c r="A130" s="34" t="s">
        <v>103</v>
      </c>
      <c r="B130" s="41">
        <v>800</v>
      </c>
      <c r="C130" s="36">
        <f>C53+C59+C60+C76+C77+C78+C80+C81+C82+C111+C124</f>
        <v>0</v>
      </c>
      <c r="D130" s="36">
        <f>D53+D59+D60+D76+D77+D78+D80+D81+D82+D111+D124</f>
        <v>0</v>
      </c>
      <c r="E130" s="31">
        <v>31088.958000000002</v>
      </c>
      <c r="F130" s="31">
        <v>7678.99</v>
      </c>
      <c r="G130" s="31">
        <v>5911.2</v>
      </c>
      <c r="H130" s="31">
        <v>77.03</v>
      </c>
      <c r="I130" s="23"/>
    </row>
    <row r="131" spans="1:9" ht="19.5" customHeight="1">
      <c r="A131" s="19" t="s">
        <v>104</v>
      </c>
      <c r="B131" s="20">
        <v>850</v>
      </c>
      <c r="C131" s="21"/>
      <c r="D131" s="21"/>
      <c r="E131" s="22">
        <v>4.199999999764259E-2</v>
      </c>
      <c r="F131" s="22">
        <v>1.0000000000218279E-2</v>
      </c>
      <c r="G131" s="22">
        <v>-53.5</v>
      </c>
      <c r="H131" s="21">
        <v>5.0000000001091394E-2</v>
      </c>
      <c r="I131" s="23"/>
    </row>
    <row r="132" spans="1:9" ht="28.15" customHeight="1">
      <c r="A132" s="57" t="s">
        <v>105</v>
      </c>
      <c r="B132" s="58"/>
      <c r="C132" s="42"/>
      <c r="D132" s="42"/>
      <c r="E132" s="43"/>
      <c r="F132" s="43" t="s">
        <v>106</v>
      </c>
      <c r="G132" s="43" t="s">
        <v>107</v>
      </c>
      <c r="H132" s="45"/>
      <c r="I132" s="44"/>
    </row>
    <row r="133" spans="1:9" ht="19.5" customHeight="1">
      <c r="A133" s="19" t="s">
        <v>108</v>
      </c>
      <c r="B133" s="20">
        <v>900</v>
      </c>
      <c r="C133" s="21"/>
      <c r="D133" s="21"/>
      <c r="E133" s="21"/>
      <c r="F133" s="45">
        <v>151.25</v>
      </c>
      <c r="G133" s="45">
        <v>151.25</v>
      </c>
      <c r="H133" s="45"/>
      <c r="I133" s="44"/>
    </row>
    <row r="134" spans="1:9" ht="19.5" customHeight="1">
      <c r="A134" s="19" t="s">
        <v>109</v>
      </c>
      <c r="B134" s="20">
        <v>910</v>
      </c>
      <c r="C134" s="21"/>
      <c r="D134" s="21"/>
      <c r="E134" s="21"/>
      <c r="F134" s="22">
        <v>8214.2999999999993</v>
      </c>
      <c r="G134" s="21">
        <v>8726.4</v>
      </c>
      <c r="H134" s="22"/>
      <c r="I134" s="44"/>
    </row>
    <row r="135" spans="1:9" ht="19.5" customHeight="1">
      <c r="A135" s="19" t="s">
        <v>110</v>
      </c>
      <c r="B135" s="20">
        <v>920</v>
      </c>
      <c r="C135" s="21"/>
      <c r="D135" s="21"/>
      <c r="E135" s="21"/>
      <c r="F135" s="21"/>
      <c r="G135" s="21"/>
      <c r="H135" s="21">
        <v>0</v>
      </c>
      <c r="I135" s="44"/>
    </row>
    <row r="136" spans="1:9" ht="19.5" customHeight="1">
      <c r="A136" s="19" t="s">
        <v>111</v>
      </c>
      <c r="B136" s="20">
        <v>930</v>
      </c>
      <c r="C136" s="21"/>
      <c r="D136" s="21"/>
      <c r="E136" s="21"/>
      <c r="F136" s="21"/>
      <c r="G136" s="21"/>
      <c r="H136" s="21">
        <v>0</v>
      </c>
      <c r="I136" s="44"/>
    </row>
    <row r="137" spans="1:9" ht="16.5" customHeight="1">
      <c r="A137" s="46"/>
      <c r="C137" s="47"/>
      <c r="D137" s="48"/>
      <c r="E137" s="48"/>
      <c r="F137" s="48"/>
      <c r="G137" s="48"/>
      <c r="H137" s="48"/>
    </row>
    <row r="138" spans="1:9" ht="20.100000000000001" customHeight="1">
      <c r="A138" s="49" t="s">
        <v>123</v>
      </c>
      <c r="B138" s="50"/>
      <c r="C138" s="59" t="s">
        <v>112</v>
      </c>
      <c r="D138" s="59"/>
      <c r="E138" s="59"/>
      <c r="F138" s="51"/>
      <c r="G138" s="60" t="s">
        <v>124</v>
      </c>
      <c r="H138" s="60"/>
    </row>
    <row r="139" spans="1:9" s="30" customFormat="1" ht="20.100000000000001" customHeight="1">
      <c r="A139" s="52" t="s">
        <v>113</v>
      </c>
      <c r="B139" s="1"/>
      <c r="C139" s="61" t="s">
        <v>114</v>
      </c>
      <c r="D139" s="61"/>
      <c r="E139" s="61"/>
      <c r="F139" s="53"/>
      <c r="G139" s="62" t="s">
        <v>115</v>
      </c>
      <c r="H139" s="62"/>
    </row>
    <row r="140" spans="1:9" ht="20.100000000000001" customHeight="1">
      <c r="A140" s="46"/>
      <c r="C140" s="47"/>
      <c r="D140" s="48"/>
      <c r="E140" s="48"/>
      <c r="F140" s="48"/>
      <c r="G140" s="48"/>
      <c r="H140" s="48"/>
    </row>
    <row r="141" spans="1:9">
      <c r="A141" s="46"/>
      <c r="C141" s="47"/>
      <c r="D141" s="48"/>
      <c r="E141" s="48"/>
      <c r="F141" s="48"/>
      <c r="G141" s="48"/>
      <c r="H141" s="48"/>
    </row>
    <row r="142" spans="1:9">
      <c r="A142" s="46"/>
      <c r="C142" s="47"/>
      <c r="D142" s="48"/>
      <c r="E142" s="48"/>
      <c r="F142" s="48"/>
      <c r="G142" s="48"/>
      <c r="H142" s="48"/>
    </row>
    <row r="143" spans="1:9">
      <c r="A143" s="46"/>
      <c r="C143" s="47"/>
      <c r="D143" s="48"/>
      <c r="E143" s="48"/>
      <c r="F143" s="48"/>
      <c r="G143" s="48"/>
      <c r="H143" s="48"/>
    </row>
    <row r="144" spans="1:9">
      <c r="A144" s="46"/>
      <c r="C144" s="47"/>
      <c r="D144" s="48"/>
      <c r="E144" s="48"/>
      <c r="F144" s="48"/>
      <c r="G144" s="48"/>
      <c r="H144" s="48"/>
    </row>
    <row r="145" spans="1:8">
      <c r="A145" s="46"/>
      <c r="C145" s="47"/>
      <c r="D145" s="48"/>
      <c r="E145" s="48"/>
      <c r="F145" s="48"/>
      <c r="G145" s="48"/>
      <c r="H145" s="48"/>
    </row>
    <row r="146" spans="1:8">
      <c r="A146" s="46"/>
      <c r="C146" s="47"/>
      <c r="D146" s="48"/>
      <c r="E146" s="48"/>
      <c r="F146" s="48"/>
      <c r="G146" s="48"/>
      <c r="H146" s="48"/>
    </row>
    <row r="147" spans="1:8">
      <c r="A147" s="46"/>
      <c r="C147" s="47"/>
      <c r="D147" s="48"/>
      <c r="E147" s="48"/>
      <c r="F147" s="48"/>
      <c r="G147" s="48"/>
      <c r="H147" s="48"/>
    </row>
    <row r="148" spans="1:8">
      <c r="A148" s="46"/>
      <c r="C148" s="47"/>
      <c r="D148" s="48"/>
      <c r="E148" s="48"/>
      <c r="F148" s="48"/>
      <c r="G148" s="48"/>
      <c r="H148" s="48"/>
    </row>
    <row r="149" spans="1:8">
      <c r="A149" s="46"/>
      <c r="C149" s="47"/>
      <c r="D149" s="48"/>
      <c r="E149" s="48"/>
      <c r="F149" s="48"/>
      <c r="G149" s="48"/>
      <c r="H149" s="48"/>
    </row>
    <row r="150" spans="1:8">
      <c r="A150" s="46"/>
      <c r="C150" s="47"/>
      <c r="D150" s="48"/>
      <c r="E150" s="48"/>
      <c r="F150" s="48"/>
      <c r="G150" s="48"/>
      <c r="H150" s="48"/>
    </row>
    <row r="151" spans="1:8">
      <c r="A151" s="46"/>
      <c r="C151" s="47"/>
      <c r="D151" s="48"/>
      <c r="E151" s="48"/>
      <c r="F151" s="48"/>
      <c r="G151" s="48"/>
      <c r="H151" s="48"/>
    </row>
    <row r="152" spans="1:8">
      <c r="A152" s="46"/>
      <c r="C152" s="47"/>
      <c r="D152" s="48"/>
      <c r="E152" s="48"/>
      <c r="F152" s="48"/>
      <c r="G152" s="48"/>
      <c r="H152" s="48"/>
    </row>
    <row r="153" spans="1:8">
      <c r="A153" s="46"/>
      <c r="C153" s="47"/>
      <c r="D153" s="48"/>
      <c r="E153" s="48"/>
      <c r="F153" s="48"/>
      <c r="G153" s="48"/>
      <c r="H153" s="48"/>
    </row>
    <row r="154" spans="1:8">
      <c r="A154" s="46"/>
      <c r="C154" s="47"/>
      <c r="D154" s="48"/>
      <c r="E154" s="48"/>
      <c r="F154" s="48"/>
      <c r="G154" s="48"/>
      <c r="H154" s="48"/>
    </row>
    <row r="155" spans="1:8">
      <c r="A155" s="46"/>
      <c r="C155" s="47"/>
      <c r="D155" s="48"/>
      <c r="E155" s="48"/>
      <c r="F155" s="48"/>
      <c r="G155" s="48"/>
      <c r="H155" s="48"/>
    </row>
    <row r="156" spans="1:8">
      <c r="A156" s="46"/>
      <c r="C156" s="47"/>
      <c r="D156" s="48"/>
      <c r="E156" s="48"/>
      <c r="F156" s="48"/>
      <c r="G156" s="48"/>
      <c r="H156" s="48"/>
    </row>
    <row r="157" spans="1:8">
      <c r="A157" s="46"/>
      <c r="C157" s="47"/>
      <c r="D157" s="48"/>
      <c r="E157" s="48"/>
      <c r="F157" s="48"/>
      <c r="G157" s="48"/>
      <c r="H157" s="48"/>
    </row>
    <row r="158" spans="1:8">
      <c r="A158" s="46"/>
      <c r="C158" s="47"/>
      <c r="D158" s="48"/>
      <c r="E158" s="48"/>
      <c r="F158" s="48"/>
      <c r="G158" s="48"/>
      <c r="H158" s="48"/>
    </row>
    <row r="159" spans="1:8">
      <c r="A159" s="46"/>
      <c r="C159" s="47"/>
      <c r="D159" s="48"/>
      <c r="E159" s="48"/>
      <c r="F159" s="48"/>
      <c r="G159" s="48"/>
      <c r="H159" s="48"/>
    </row>
    <row r="160" spans="1:8">
      <c r="A160" s="46"/>
      <c r="C160" s="47"/>
      <c r="D160" s="48"/>
      <c r="E160" s="48"/>
      <c r="F160" s="48"/>
      <c r="G160" s="48"/>
      <c r="H160" s="48"/>
    </row>
    <row r="161" spans="1:8">
      <c r="A161" s="46"/>
      <c r="C161" s="47"/>
      <c r="D161" s="48"/>
      <c r="E161" s="48"/>
      <c r="F161" s="48"/>
      <c r="G161" s="48"/>
      <c r="H161" s="48"/>
    </row>
    <row r="162" spans="1:8">
      <c r="A162" s="46"/>
      <c r="C162" s="47"/>
      <c r="D162" s="48"/>
      <c r="E162" s="48"/>
      <c r="F162" s="48"/>
      <c r="G162" s="48"/>
      <c r="H162" s="48"/>
    </row>
    <row r="163" spans="1:8">
      <c r="A163" s="46"/>
      <c r="C163" s="47"/>
      <c r="D163" s="48"/>
      <c r="E163" s="48"/>
      <c r="F163" s="48"/>
      <c r="G163" s="48"/>
      <c r="H163" s="48"/>
    </row>
    <row r="164" spans="1:8">
      <c r="A164" s="46"/>
      <c r="C164" s="47"/>
      <c r="D164" s="48"/>
      <c r="E164" s="48"/>
      <c r="F164" s="48"/>
      <c r="G164" s="48"/>
      <c r="H164" s="48"/>
    </row>
    <row r="165" spans="1:8">
      <c r="A165" s="46"/>
      <c r="C165" s="47"/>
      <c r="D165" s="48"/>
      <c r="E165" s="48"/>
      <c r="F165" s="48"/>
      <c r="G165" s="48"/>
      <c r="H165" s="48"/>
    </row>
    <row r="166" spans="1:8">
      <c r="A166" s="46"/>
      <c r="C166" s="47"/>
      <c r="D166" s="48"/>
      <c r="E166" s="48"/>
      <c r="F166" s="48"/>
      <c r="G166" s="48"/>
      <c r="H166" s="48"/>
    </row>
    <row r="167" spans="1:8">
      <c r="A167" s="46"/>
      <c r="C167" s="47"/>
      <c r="D167" s="48"/>
      <c r="E167" s="48"/>
      <c r="F167" s="48"/>
      <c r="G167" s="48"/>
      <c r="H167" s="48"/>
    </row>
    <row r="168" spans="1:8">
      <c r="A168" s="46"/>
      <c r="C168" s="47"/>
      <c r="D168" s="48"/>
      <c r="E168" s="48"/>
      <c r="F168" s="48"/>
      <c r="G168" s="48"/>
      <c r="H168" s="48"/>
    </row>
    <row r="169" spans="1:8">
      <c r="A169" s="46"/>
      <c r="C169" s="47"/>
      <c r="D169" s="48"/>
      <c r="E169" s="48"/>
      <c r="F169" s="48"/>
      <c r="G169" s="48"/>
      <c r="H169" s="48"/>
    </row>
    <row r="170" spans="1:8">
      <c r="A170" s="46"/>
      <c r="C170" s="47"/>
      <c r="D170" s="48"/>
      <c r="E170" s="48"/>
      <c r="F170" s="48"/>
      <c r="G170" s="48"/>
      <c r="H170" s="48"/>
    </row>
    <row r="171" spans="1:8">
      <c r="A171" s="46"/>
      <c r="C171" s="47"/>
      <c r="D171" s="48"/>
      <c r="E171" s="48"/>
      <c r="F171" s="48"/>
      <c r="G171" s="48"/>
      <c r="H171" s="48"/>
    </row>
    <row r="172" spans="1:8">
      <c r="A172" s="46"/>
      <c r="C172" s="47"/>
      <c r="D172" s="48"/>
      <c r="E172" s="48"/>
      <c r="F172" s="48"/>
      <c r="G172" s="48"/>
      <c r="H172" s="48"/>
    </row>
    <row r="173" spans="1:8">
      <c r="A173" s="46"/>
      <c r="C173" s="47"/>
      <c r="D173" s="48"/>
      <c r="E173" s="48"/>
      <c r="F173" s="48"/>
      <c r="G173" s="48"/>
      <c r="H173" s="48"/>
    </row>
    <row r="174" spans="1:8">
      <c r="A174" s="46"/>
      <c r="C174" s="47"/>
      <c r="D174" s="48"/>
      <c r="E174" s="48"/>
      <c r="F174" s="48"/>
      <c r="G174" s="48"/>
      <c r="H174" s="48"/>
    </row>
    <row r="175" spans="1:8">
      <c r="A175" s="46"/>
      <c r="C175" s="47"/>
      <c r="D175" s="48"/>
      <c r="E175" s="48"/>
      <c r="F175" s="48"/>
      <c r="G175" s="48"/>
      <c r="H175" s="48"/>
    </row>
    <row r="176" spans="1:8">
      <c r="A176" s="46"/>
      <c r="C176" s="47"/>
      <c r="D176" s="48"/>
      <c r="E176" s="48"/>
      <c r="F176" s="48"/>
      <c r="G176" s="48"/>
      <c r="H176" s="48"/>
    </row>
    <row r="177" spans="1:8">
      <c r="A177" s="46"/>
      <c r="C177" s="47"/>
      <c r="D177" s="48"/>
      <c r="E177" s="48"/>
      <c r="F177" s="48"/>
      <c r="G177" s="48"/>
      <c r="H177" s="48"/>
    </row>
    <row r="178" spans="1:8">
      <c r="A178" s="46"/>
      <c r="C178" s="47"/>
      <c r="D178" s="48"/>
      <c r="E178" s="48"/>
      <c r="F178" s="48"/>
      <c r="G178" s="48"/>
      <c r="H178" s="48"/>
    </row>
    <row r="179" spans="1:8">
      <c r="A179" s="46"/>
      <c r="C179" s="47"/>
      <c r="D179" s="48"/>
      <c r="E179" s="48"/>
      <c r="F179" s="48"/>
      <c r="G179" s="48"/>
      <c r="H179" s="48"/>
    </row>
    <row r="180" spans="1:8">
      <c r="A180" s="46"/>
      <c r="C180" s="47"/>
      <c r="D180" s="48"/>
      <c r="E180" s="48"/>
      <c r="F180" s="48"/>
      <c r="G180" s="48"/>
      <c r="H180" s="48"/>
    </row>
    <row r="181" spans="1:8">
      <c r="A181" s="54"/>
    </row>
    <row r="182" spans="1:8">
      <c r="A182" s="54"/>
    </row>
    <row r="183" spans="1:8">
      <c r="A183" s="54"/>
    </row>
    <row r="184" spans="1:8">
      <c r="A184" s="54"/>
    </row>
    <row r="185" spans="1:8">
      <c r="A185" s="54"/>
    </row>
    <row r="186" spans="1:8">
      <c r="A186" s="54"/>
    </row>
    <row r="187" spans="1:8">
      <c r="A187" s="54"/>
    </row>
    <row r="188" spans="1:8">
      <c r="A188" s="54"/>
    </row>
    <row r="189" spans="1:8">
      <c r="A189" s="54"/>
    </row>
    <row r="190" spans="1:8">
      <c r="A190" s="54"/>
    </row>
    <row r="191" spans="1:8">
      <c r="A191" s="54"/>
    </row>
    <row r="192" spans="1:8">
      <c r="A192" s="54"/>
    </row>
    <row r="193" spans="1:1">
      <c r="A193" s="54"/>
    </row>
    <row r="194" spans="1:1">
      <c r="A194" s="54"/>
    </row>
    <row r="195" spans="1:1">
      <c r="A195" s="54"/>
    </row>
    <row r="196" spans="1:1">
      <c r="A196" s="54"/>
    </row>
    <row r="197" spans="1:1">
      <c r="A197" s="54"/>
    </row>
    <row r="198" spans="1:1">
      <c r="A198" s="54"/>
    </row>
    <row r="199" spans="1:1">
      <c r="A199" s="54"/>
    </row>
    <row r="200" spans="1:1">
      <c r="A200" s="54"/>
    </row>
    <row r="201" spans="1:1">
      <c r="A201" s="54"/>
    </row>
    <row r="202" spans="1:1">
      <c r="A202" s="54"/>
    </row>
    <row r="203" spans="1:1">
      <c r="A203" s="54"/>
    </row>
    <row r="204" spans="1:1">
      <c r="A204" s="54"/>
    </row>
    <row r="205" spans="1:1">
      <c r="A205" s="54"/>
    </row>
    <row r="206" spans="1:1">
      <c r="A206" s="54"/>
    </row>
    <row r="207" spans="1:1">
      <c r="A207" s="54"/>
    </row>
    <row r="208" spans="1:1">
      <c r="A208" s="54"/>
    </row>
    <row r="209" spans="1:1">
      <c r="A209" s="54"/>
    </row>
    <row r="210" spans="1:1">
      <c r="A210" s="54"/>
    </row>
    <row r="211" spans="1:1">
      <c r="A211" s="54"/>
    </row>
    <row r="212" spans="1:1">
      <c r="A212" s="54"/>
    </row>
    <row r="213" spans="1:1">
      <c r="A213" s="54"/>
    </row>
    <row r="214" spans="1:1">
      <c r="A214" s="54"/>
    </row>
    <row r="215" spans="1:1">
      <c r="A215" s="54"/>
    </row>
    <row r="216" spans="1:1">
      <c r="A216" s="54"/>
    </row>
    <row r="217" spans="1:1">
      <c r="A217" s="54"/>
    </row>
    <row r="218" spans="1:1">
      <c r="A218" s="54"/>
    </row>
    <row r="219" spans="1:1">
      <c r="A219" s="54"/>
    </row>
    <row r="220" spans="1:1">
      <c r="A220" s="54"/>
    </row>
    <row r="221" spans="1:1">
      <c r="A221" s="54"/>
    </row>
    <row r="222" spans="1:1">
      <c r="A222" s="54"/>
    </row>
    <row r="223" spans="1:1">
      <c r="A223" s="54"/>
    </row>
    <row r="224" spans="1:1">
      <c r="A224" s="54"/>
    </row>
    <row r="225" spans="1:1">
      <c r="A225" s="54"/>
    </row>
    <row r="226" spans="1:1">
      <c r="A226" s="54"/>
    </row>
    <row r="227" spans="1:1">
      <c r="A227" s="54"/>
    </row>
    <row r="228" spans="1:1">
      <c r="A228" s="54"/>
    </row>
    <row r="229" spans="1:1">
      <c r="A229" s="54"/>
    </row>
    <row r="230" spans="1:1">
      <c r="A230" s="54"/>
    </row>
    <row r="231" spans="1:1">
      <c r="A231" s="54"/>
    </row>
    <row r="232" spans="1:1">
      <c r="A232" s="54"/>
    </row>
    <row r="233" spans="1:1">
      <c r="A233" s="54"/>
    </row>
    <row r="234" spans="1:1">
      <c r="A234" s="54"/>
    </row>
    <row r="235" spans="1:1">
      <c r="A235" s="54"/>
    </row>
    <row r="236" spans="1:1">
      <c r="A236" s="54"/>
    </row>
    <row r="237" spans="1:1">
      <c r="A237" s="54"/>
    </row>
    <row r="238" spans="1:1">
      <c r="A238" s="54"/>
    </row>
    <row r="239" spans="1:1">
      <c r="A239" s="54"/>
    </row>
    <row r="240" spans="1:1">
      <c r="A240" s="54"/>
    </row>
    <row r="241" spans="1:1">
      <c r="A241" s="54"/>
    </row>
    <row r="242" spans="1:1">
      <c r="A242" s="54"/>
    </row>
    <row r="243" spans="1:1">
      <c r="A243" s="54"/>
    </row>
    <row r="244" spans="1:1">
      <c r="A244" s="54"/>
    </row>
    <row r="245" spans="1:1">
      <c r="A245" s="54"/>
    </row>
    <row r="246" spans="1:1">
      <c r="A246" s="54"/>
    </row>
    <row r="247" spans="1:1">
      <c r="A247" s="54"/>
    </row>
    <row r="248" spans="1:1">
      <c r="A248" s="54"/>
    </row>
    <row r="249" spans="1:1">
      <c r="A249" s="54"/>
    </row>
    <row r="250" spans="1:1">
      <c r="A250" s="54"/>
    </row>
    <row r="251" spans="1:1">
      <c r="A251" s="54"/>
    </row>
    <row r="252" spans="1:1">
      <c r="A252" s="54"/>
    </row>
    <row r="253" spans="1:1">
      <c r="A253" s="54"/>
    </row>
    <row r="254" spans="1:1">
      <c r="A254" s="54"/>
    </row>
    <row r="255" spans="1:1">
      <c r="A255" s="54"/>
    </row>
    <row r="256" spans="1:1">
      <c r="A256" s="54"/>
    </row>
    <row r="257" spans="1:1">
      <c r="A257" s="54"/>
    </row>
    <row r="258" spans="1:1">
      <c r="A258" s="54"/>
    </row>
    <row r="259" spans="1:1">
      <c r="A259" s="54"/>
    </row>
    <row r="260" spans="1:1">
      <c r="A260" s="54"/>
    </row>
    <row r="261" spans="1:1">
      <c r="A261" s="54"/>
    </row>
    <row r="262" spans="1:1">
      <c r="A262" s="54"/>
    </row>
    <row r="263" spans="1:1">
      <c r="A263" s="54"/>
    </row>
    <row r="264" spans="1:1">
      <c r="A264" s="54"/>
    </row>
    <row r="265" spans="1:1">
      <c r="A265" s="54"/>
    </row>
    <row r="266" spans="1:1">
      <c r="A266" s="54"/>
    </row>
    <row r="267" spans="1:1">
      <c r="A267" s="54"/>
    </row>
    <row r="268" spans="1:1">
      <c r="A268" s="54"/>
    </row>
    <row r="269" spans="1:1">
      <c r="A269" s="54"/>
    </row>
    <row r="270" spans="1:1">
      <c r="A270" s="54"/>
    </row>
    <row r="271" spans="1:1">
      <c r="A271" s="54"/>
    </row>
    <row r="272" spans="1:1">
      <c r="A272" s="54"/>
    </row>
    <row r="273" spans="1:1">
      <c r="A273" s="54"/>
    </row>
    <row r="274" spans="1:1">
      <c r="A274" s="54"/>
    </row>
    <row r="275" spans="1:1">
      <c r="A275" s="54"/>
    </row>
    <row r="276" spans="1:1">
      <c r="A276" s="54"/>
    </row>
    <row r="277" spans="1:1">
      <c r="A277" s="54"/>
    </row>
    <row r="278" spans="1:1">
      <c r="A278" s="54"/>
    </row>
    <row r="279" spans="1:1">
      <c r="A279" s="54"/>
    </row>
    <row r="280" spans="1:1">
      <c r="A280" s="54"/>
    </row>
    <row r="281" spans="1:1">
      <c r="A281" s="54"/>
    </row>
    <row r="282" spans="1:1">
      <c r="A282" s="54"/>
    </row>
    <row r="283" spans="1:1">
      <c r="A283" s="54"/>
    </row>
    <row r="284" spans="1:1">
      <c r="A284" s="54"/>
    </row>
    <row r="285" spans="1:1">
      <c r="A285" s="54"/>
    </row>
    <row r="286" spans="1:1">
      <c r="A286" s="54"/>
    </row>
    <row r="287" spans="1:1">
      <c r="A287" s="54"/>
    </row>
    <row r="288" spans="1:1">
      <c r="A288" s="54"/>
    </row>
    <row r="289" spans="1:1">
      <c r="A289" s="54"/>
    </row>
    <row r="290" spans="1:1">
      <c r="A290" s="54"/>
    </row>
    <row r="291" spans="1:1">
      <c r="A291" s="54"/>
    </row>
    <row r="292" spans="1:1">
      <c r="A292" s="54"/>
    </row>
    <row r="293" spans="1:1">
      <c r="A293" s="54"/>
    </row>
    <row r="294" spans="1:1">
      <c r="A294" s="54"/>
    </row>
    <row r="295" spans="1:1">
      <c r="A295" s="54"/>
    </row>
    <row r="296" spans="1:1">
      <c r="A296" s="54"/>
    </row>
    <row r="297" spans="1:1">
      <c r="A297" s="54"/>
    </row>
    <row r="298" spans="1:1">
      <c r="A298" s="54"/>
    </row>
    <row r="299" spans="1:1">
      <c r="A299" s="54"/>
    </row>
    <row r="300" spans="1:1">
      <c r="A300" s="54"/>
    </row>
    <row r="301" spans="1:1">
      <c r="A301" s="54"/>
    </row>
    <row r="302" spans="1:1">
      <c r="A302" s="54"/>
    </row>
    <row r="303" spans="1:1">
      <c r="A303" s="54"/>
    </row>
    <row r="304" spans="1:1">
      <c r="A304" s="54"/>
    </row>
    <row r="305" spans="1:1">
      <c r="A305" s="54"/>
    </row>
    <row r="306" spans="1:1">
      <c r="A306" s="54"/>
    </row>
    <row r="307" spans="1:1">
      <c r="A307" s="54"/>
    </row>
    <row r="308" spans="1:1">
      <c r="A308" s="54"/>
    </row>
    <row r="309" spans="1:1">
      <c r="A309" s="54"/>
    </row>
    <row r="310" spans="1:1">
      <c r="A310" s="54"/>
    </row>
    <row r="311" spans="1:1">
      <c r="A311" s="54"/>
    </row>
    <row r="312" spans="1:1">
      <c r="A312" s="54"/>
    </row>
    <row r="313" spans="1:1">
      <c r="A313" s="54"/>
    </row>
    <row r="314" spans="1:1">
      <c r="A314" s="54"/>
    </row>
    <row r="315" spans="1:1">
      <c r="A315" s="54"/>
    </row>
    <row r="316" spans="1:1">
      <c r="A316" s="54"/>
    </row>
    <row r="317" spans="1:1">
      <c r="A317" s="54"/>
    </row>
    <row r="318" spans="1:1">
      <c r="A318" s="54"/>
    </row>
    <row r="319" spans="1:1">
      <c r="A319" s="54"/>
    </row>
    <row r="320" spans="1:1">
      <c r="A320" s="54"/>
    </row>
    <row r="321" spans="1:1">
      <c r="A321" s="54"/>
    </row>
    <row r="322" spans="1:1">
      <c r="A322" s="54"/>
    </row>
    <row r="323" spans="1:1">
      <c r="A323" s="54"/>
    </row>
    <row r="324" spans="1:1">
      <c r="A324" s="54"/>
    </row>
    <row r="325" spans="1:1">
      <c r="A325" s="54"/>
    </row>
    <row r="326" spans="1:1">
      <c r="A326" s="54"/>
    </row>
    <row r="327" spans="1:1">
      <c r="A327" s="54"/>
    </row>
    <row r="328" spans="1:1">
      <c r="A328" s="54"/>
    </row>
    <row r="329" spans="1:1">
      <c r="A329" s="54"/>
    </row>
    <row r="330" spans="1:1">
      <c r="A330" s="54"/>
    </row>
    <row r="331" spans="1:1">
      <c r="A331" s="54"/>
    </row>
    <row r="332" spans="1:1">
      <c r="A332" s="54"/>
    </row>
    <row r="333" spans="1:1">
      <c r="A333" s="54"/>
    </row>
    <row r="334" spans="1:1">
      <c r="A334" s="54"/>
    </row>
    <row r="335" spans="1:1">
      <c r="A335" s="54"/>
    </row>
    <row r="336" spans="1:1">
      <c r="A336" s="54"/>
    </row>
    <row r="337" spans="1:1">
      <c r="A337" s="54"/>
    </row>
    <row r="338" spans="1:1">
      <c r="A338" s="54"/>
    </row>
    <row r="339" spans="1:1">
      <c r="A339" s="54"/>
    </row>
    <row r="340" spans="1:1">
      <c r="A340" s="54"/>
    </row>
    <row r="341" spans="1:1">
      <c r="A341" s="54"/>
    </row>
    <row r="342" spans="1:1">
      <c r="A342" s="54"/>
    </row>
    <row r="343" spans="1:1">
      <c r="A343" s="54"/>
    </row>
    <row r="344" spans="1:1">
      <c r="A344" s="54"/>
    </row>
    <row r="345" spans="1:1">
      <c r="A345" s="54"/>
    </row>
    <row r="346" spans="1:1">
      <c r="A346" s="54"/>
    </row>
    <row r="347" spans="1:1">
      <c r="A347" s="54"/>
    </row>
  </sheetData>
  <mergeCells count="34">
    <mergeCell ref="B22:E22"/>
    <mergeCell ref="B19:E19"/>
    <mergeCell ref="B20:F20"/>
    <mergeCell ref="B21:E21"/>
    <mergeCell ref="A34:H34"/>
    <mergeCell ref="B23:E23"/>
    <mergeCell ref="B24:E24"/>
    <mergeCell ref="B25:E25"/>
    <mergeCell ref="B26:E26"/>
    <mergeCell ref="F26:G26"/>
    <mergeCell ref="B27:E27"/>
    <mergeCell ref="F27:G27"/>
    <mergeCell ref="B28:E28"/>
    <mergeCell ref="B29:F29"/>
    <mergeCell ref="B30:E30"/>
    <mergeCell ref="B31:E31"/>
    <mergeCell ref="A33:H33"/>
    <mergeCell ref="A118:H118"/>
    <mergeCell ref="A36:A37"/>
    <mergeCell ref="B36:B37"/>
    <mergeCell ref="C36:C37"/>
    <mergeCell ref="D36:D37"/>
    <mergeCell ref="E36:E37"/>
    <mergeCell ref="F36:H36"/>
    <mergeCell ref="I36:I37"/>
    <mergeCell ref="A39:H39"/>
    <mergeCell ref="A40:I40"/>
    <mergeCell ref="A101:H101"/>
    <mergeCell ref="A108:H108"/>
    <mergeCell ref="A132:B132"/>
    <mergeCell ref="C138:E138"/>
    <mergeCell ref="G138:H138"/>
    <mergeCell ref="C139:E139"/>
    <mergeCell ref="G139:H139"/>
  </mergeCells>
  <pageMargins left="0.78740157480314965" right="0.59055118110236227" top="0.51181102362204722" bottom="0.47244094488188981" header="0.39370078740157483" footer="0.31496062992125984"/>
  <pageSetup paperSize="9" scale="76" fitToHeight="0" orientation="landscape" verticalDpi="200" r:id="rId1"/>
  <headerFooter alignWithMargins="0"/>
  <rowBreaks count="4" manualBreakCount="4">
    <brk id="33" max="8" man="1"/>
    <brk id="68" max="8" man="1"/>
    <brk id="96" max="8" man="1"/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фінплан 2021</vt:lpstr>
      <vt:lpstr>'фінплан 2021'!Заголовки_для_печати</vt:lpstr>
      <vt:lpstr>'фінплан 2021'!Область_печати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2021-05-13T11:25:57Z</cp:lastPrinted>
  <dcterms:created xsi:type="dcterms:W3CDTF">2020-10-22T07:04:09Z</dcterms:created>
  <dcterms:modified xsi:type="dcterms:W3CDTF">2021-06-14T09:06:11Z</dcterms:modified>
</cp:coreProperties>
</file>