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5480" windowHeight="7035" tabRatio="878" activeTab="8"/>
  </bookViews>
  <sheets>
    <sheet name="Дод1" sheetId="18" r:id="rId1"/>
    <sheet name="Дод 1.1" sheetId="29" r:id="rId2"/>
    <sheet name="дод2 " sheetId="24" r:id="rId3"/>
    <sheet name="дод.3" sheetId="1" r:id="rId4"/>
    <sheet name="дод 4 " sheetId="30" r:id="rId5"/>
    <sheet name="дод 4.1" sheetId="31" r:id="rId6"/>
    <sheet name="дод 4.2" sheetId="32" r:id="rId7"/>
    <sheet name="дод 4.3" sheetId="33" r:id="rId8"/>
    <sheet name="дод 5" sheetId="21" r:id="rId9"/>
    <sheet name="дод 6" sheetId="26" r:id="rId10"/>
  </sheets>
  <definedNames>
    <definedName name="_xlnm.Print_Titles" localSheetId="3">дод.3!$8:$11</definedName>
    <definedName name="_xlnm.Print_Area" localSheetId="9">'дод 6'!$A$1:$K$51</definedName>
    <definedName name="_xlnm.Print_Area" localSheetId="0">Дод1!$A$1:$F$103</definedName>
    <definedName name="_xlnm.Print_Area" localSheetId="2">'дод2 '!$A$1:$F$43</definedName>
  </definedNames>
  <calcPr calcId="125725" fullCalcOnLoad="1"/>
</workbook>
</file>

<file path=xl/calcChain.xml><?xml version="1.0" encoding="utf-8"?>
<calcChain xmlns="http://schemas.openxmlformats.org/spreadsheetml/2006/main">
  <c r="I37" i="21"/>
  <c r="I36" s="1"/>
  <c r="I35" s="1"/>
  <c r="I41" i="26"/>
  <c r="J41"/>
  <c r="K41"/>
  <c r="H41"/>
  <c r="I13"/>
  <c r="I50" s="1"/>
  <c r="J13"/>
  <c r="K13"/>
  <c r="K50" s="1"/>
  <c r="H13"/>
  <c r="I40" i="21"/>
  <c r="I32"/>
  <c r="E68" i="30"/>
  <c r="E74"/>
  <c r="D14" i="32"/>
  <c r="D9"/>
  <c r="D21" s="1"/>
  <c r="E14"/>
  <c r="E9" s="1"/>
  <c r="E21" s="1"/>
  <c r="C14"/>
  <c r="J12" i="26"/>
  <c r="K12"/>
  <c r="H12"/>
  <c r="H31"/>
  <c r="H30" s="1"/>
  <c r="I31"/>
  <c r="I30" s="1"/>
  <c r="J31"/>
  <c r="J30" s="1"/>
  <c r="K31"/>
  <c r="K30" s="1"/>
  <c r="H37"/>
  <c r="J37"/>
  <c r="H38"/>
  <c r="I38"/>
  <c r="I37" s="1"/>
  <c r="J38"/>
  <c r="K38"/>
  <c r="K37" s="1"/>
  <c r="H40"/>
  <c r="I40"/>
  <c r="J40"/>
  <c r="K40"/>
  <c r="H46"/>
  <c r="H45" s="1"/>
  <c r="I46"/>
  <c r="I45" s="1"/>
  <c r="J46"/>
  <c r="J45" s="1"/>
  <c r="K46"/>
  <c r="K45" s="1"/>
  <c r="I21" i="21"/>
  <c r="I29"/>
  <c r="I12" s="1"/>
  <c r="I48"/>
  <c r="I47" s="1"/>
  <c r="C9" i="33"/>
  <c r="D9"/>
  <c r="D11" s="1"/>
  <c r="E9"/>
  <c r="C11"/>
  <c r="E11"/>
  <c r="C9" i="32"/>
  <c r="C21"/>
  <c r="C9" i="31"/>
  <c r="D9"/>
  <c r="D12" s="1"/>
  <c r="E9"/>
  <c r="E12" s="1"/>
  <c r="C12"/>
  <c r="E27" i="30"/>
  <c r="E30"/>
  <c r="E54" s="1"/>
  <c r="E36"/>
  <c r="E40"/>
  <c r="E44"/>
  <c r="E47"/>
  <c r="E55" s="1"/>
  <c r="E73"/>
  <c r="E72" s="1"/>
  <c r="C14" i="24"/>
  <c r="C15"/>
  <c r="D16"/>
  <c r="E16"/>
  <c r="E24" s="1"/>
  <c r="F16"/>
  <c r="F12" s="1"/>
  <c r="C17"/>
  <c r="C18"/>
  <c r="C20"/>
  <c r="D20"/>
  <c r="E20"/>
  <c r="F20"/>
  <c r="C21"/>
  <c r="E21"/>
  <c r="F21"/>
  <c r="C26"/>
  <c r="D26"/>
  <c r="E26"/>
  <c r="F26"/>
  <c r="C32"/>
  <c r="C33"/>
  <c r="C35"/>
  <c r="C36"/>
  <c r="D36"/>
  <c r="E36"/>
  <c r="E34" s="1"/>
  <c r="F36"/>
  <c r="D37"/>
  <c r="D34" s="1"/>
  <c r="C34" s="1"/>
  <c r="E37"/>
  <c r="F37"/>
  <c r="F34" s="1"/>
  <c r="C11" i="29"/>
  <c r="C12"/>
  <c r="F12"/>
  <c r="G12"/>
  <c r="C13"/>
  <c r="C14"/>
  <c r="C15"/>
  <c r="C18"/>
  <c r="D18"/>
  <c r="E18"/>
  <c r="C20"/>
  <c r="C42" s="1"/>
  <c r="C48" s="1"/>
  <c r="E20"/>
  <c r="C32"/>
  <c r="C33"/>
  <c r="C34"/>
  <c r="C35"/>
  <c r="C36"/>
  <c r="D42"/>
  <c r="D48" s="1"/>
  <c r="E42"/>
  <c r="E48" s="1"/>
  <c r="C45"/>
  <c r="D45"/>
  <c r="E45"/>
  <c r="F48"/>
  <c r="G48"/>
  <c r="F24" i="24"/>
  <c r="D12"/>
  <c r="D30"/>
  <c r="D38" s="1"/>
  <c r="D24"/>
  <c r="H50" i="26"/>
  <c r="I57" i="21" l="1"/>
  <c r="I11"/>
  <c r="E53" i="30"/>
  <c r="E12" i="24"/>
  <c r="I12" i="26"/>
  <c r="C16" i="24"/>
  <c r="E30"/>
  <c r="E38" s="1"/>
  <c r="J50" i="26"/>
  <c r="F30" i="24"/>
  <c r="F38" s="1"/>
  <c r="C24" l="1"/>
  <c r="C30"/>
  <c r="C38" s="1"/>
  <c r="C12"/>
</calcChain>
</file>

<file path=xl/sharedStrings.xml><?xml version="1.0" encoding="utf-8"?>
<sst xmlns="http://schemas.openxmlformats.org/spreadsheetml/2006/main" count="1291" uniqueCount="680">
  <si>
    <t>комунальні послуги та енергоносії</t>
  </si>
  <si>
    <t>0110000</t>
  </si>
  <si>
    <t>0111</t>
  </si>
  <si>
    <t>0100000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</si>
  <si>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</si>
  <si>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</si>
  <si>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</si>
  <si>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0111010</t>
  </si>
  <si>
    <t>0910</t>
  </si>
  <si>
    <t>0960</t>
  </si>
  <si>
    <t>1090</t>
  </si>
  <si>
    <t>3104</t>
  </si>
  <si>
    <t>1020</t>
  </si>
  <si>
    <t>0113104</t>
  </si>
  <si>
    <t>1010</t>
  </si>
  <si>
    <t>0824</t>
  </si>
  <si>
    <t>0828</t>
  </si>
  <si>
    <t>0829</t>
  </si>
  <si>
    <t>Проведення навчально-тренувальних зборів і змагань з олімпійських видів спорту</t>
  </si>
  <si>
    <t>0810</t>
  </si>
  <si>
    <t>0620</t>
  </si>
  <si>
    <t>0133</t>
  </si>
  <si>
    <t>0180</t>
  </si>
  <si>
    <t>грн.</t>
  </si>
  <si>
    <t>спеціальний фонд</t>
  </si>
  <si>
    <t>Додаток 1</t>
  </si>
  <si>
    <t>(грн.)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</si>
  <si>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</si>
  <si>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</si>
  <si>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</si>
  <si>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</si>
  <si>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</si>
  <si>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</si>
  <si>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</si>
  <si>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</si>
  <si>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</si>
  <si>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</si>
  <si>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</si>
  <si>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</si>
  <si>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</si>
  <si>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Податок на майно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</si>
  <si>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</si>
  <si>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</si>
  <si>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</si>
  <si>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</si>
  <si>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</si>
  <si>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</si>
  <si>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</si>
  <si>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</si>
  <si>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</si>
  <si>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</si>
  <si>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</si>
  <si>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</si>
  <si>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</si>
  <si>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</si>
  <si>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</si>
  <si>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</si>
  <si>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Офіційні трансферти  </t>
  </si>
  <si>
    <t>Від органів державного управління  </t>
  </si>
  <si>
    <t>Базова дотація</t>
  </si>
  <si>
    <t>Освітня субвенція з державного бюджету місцевим бюджетам</t>
  </si>
  <si>
    <t>3105</t>
  </si>
  <si>
    <t>0113105</t>
  </si>
  <si>
    <t>Олевська міська рада</t>
  </si>
  <si>
    <t>Утримання та навчально-тренувальна робота комунальних дитячо-юнацьких спортивних шкіл</t>
  </si>
  <si>
    <t>0990</t>
  </si>
  <si>
    <t>Відділ освіти, молоді та спорту Олевської міської ради</t>
  </si>
  <si>
    <t>0921</t>
  </si>
  <si>
    <t xml:space="preserve"> 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</si>
  <si>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</si>
  <si>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</si>
  <si>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</si>
  <si>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</si>
  <si>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</si>
  <si>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Адміністративний збір за державну реєстрацію речових прав на нерухоме майно та їх обтяжень</t>
  </si>
  <si>
    <t>Доходи від операцій з капіталом  </t>
  </si>
  <si>
    <t>0112010</t>
  </si>
  <si>
    <t>2010</t>
  </si>
  <si>
    <t>0731</t>
  </si>
  <si>
    <t>Багатопрофільна стаціонарна медична допомога населенню</t>
  </si>
  <si>
    <t>0763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</si>
  <si>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</si>
  <si>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Надання дошкільної освіти</t>
  </si>
  <si>
    <t>Інші заходи в галузі культури і мистецтва</t>
  </si>
  <si>
    <t>Забезпечення діяльності інших закладів у сфері освіти</t>
  </si>
  <si>
    <t>Інші заходи у сфері соціального захисту і соціального забезпечення</t>
  </si>
  <si>
    <t>Забезпечення діяльності бібліотек</t>
  </si>
  <si>
    <t>4040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</si>
  <si>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</si>
  <si>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</si>
  <si>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0114082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</si>
  <si>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</si>
  <si>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</si>
  <si>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1014060</t>
  </si>
  <si>
    <t>1014081</t>
  </si>
  <si>
    <t>1014082</t>
  </si>
  <si>
    <t>0600000</t>
  </si>
  <si>
    <t>0610000</t>
  </si>
  <si>
    <t>0615011</t>
  </si>
  <si>
    <t>0615031</t>
  </si>
  <si>
    <t>Організація благоустрою населених пунктів</t>
  </si>
  <si>
    <t>0116030</t>
  </si>
  <si>
    <t>0456</t>
  </si>
  <si>
    <t>0112152</t>
  </si>
  <si>
    <t>0113242</t>
  </si>
  <si>
    <t>0117350</t>
  </si>
  <si>
    <t>Розроблення схем планування та забудови територій (містобудівної документації)</t>
  </si>
  <si>
    <t>0443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</si>
  <si>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</si>
  <si>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</si>
  <si>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0118130</t>
  </si>
  <si>
    <t>Забезпечення діяльності місцевої пожежної охорони</t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</si>
  <si>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</si>
  <si>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</si>
  <si>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</si>
  <si>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Надання реабілітаційних послуг особам з інвалідністю та дітям з інвалідністю</t>
  </si>
  <si>
    <t>0110180</t>
  </si>
  <si>
    <t>Інша діяльність у сфері державного управління</t>
  </si>
  <si>
    <t>Інші програми та заходи у сфері освіти</t>
  </si>
  <si>
    <t>0726</t>
  </si>
  <si>
    <t>0160</t>
  </si>
  <si>
    <t>2111</t>
  </si>
  <si>
    <t>2152</t>
  </si>
  <si>
    <t>Інші програми та заходи у сфері охорони здоров`я</t>
  </si>
  <si>
    <t>0113121</t>
  </si>
  <si>
    <t>3121</t>
  </si>
  <si>
    <t>1040</t>
  </si>
  <si>
    <t>3242</t>
  </si>
  <si>
    <t>4082</t>
  </si>
  <si>
    <t>6030</t>
  </si>
  <si>
    <t>7350</t>
  </si>
  <si>
    <t>0490</t>
  </si>
  <si>
    <t>7461</t>
  </si>
  <si>
    <t>8130</t>
  </si>
  <si>
    <t>06513000000</t>
  </si>
  <si>
    <t>Додаток 1.1</t>
  </si>
  <si>
    <t>Місцевий бюджет з якого надається субвенція</t>
  </si>
  <si>
    <t>Призначення субвенції</t>
  </si>
  <si>
    <t>загальний фонд</t>
  </si>
  <si>
    <t>Відділу культури на утримання філіалу музичної школи</t>
  </si>
  <si>
    <t>На утримання КУ «Трудовий архів»</t>
  </si>
  <si>
    <t>Всього:</t>
  </si>
  <si>
    <t>Обласний бюджет Житомирської області</t>
  </si>
  <si>
    <t>Разом:</t>
  </si>
  <si>
    <t xml:space="preserve">Додаток №5
до рішення </t>
  </si>
  <si>
    <t>Додаток №6</t>
  </si>
  <si>
    <t>Ліквідація іншого забруднення навколишнього природного середовища</t>
  </si>
  <si>
    <t>0610160</t>
  </si>
  <si>
    <t>5011</t>
  </si>
  <si>
    <t>5031</t>
  </si>
  <si>
    <t>0615053</t>
  </si>
  <si>
    <t>5053</t>
  </si>
  <si>
    <t>1000000</t>
  </si>
  <si>
    <t>1010000</t>
  </si>
  <si>
    <t>1010160</t>
  </si>
  <si>
    <t>1014030</t>
  </si>
  <si>
    <t>4030</t>
  </si>
  <si>
    <t>1014040</t>
  </si>
  <si>
    <t>4060</t>
  </si>
  <si>
    <t>4081</t>
  </si>
  <si>
    <t>Забезпечення діяльності інших закладів в галузі культури і мистецтва</t>
  </si>
  <si>
    <t>Дотації з державного бюджету місцевим бюджетам</t>
  </si>
  <si>
    <t>0117130</t>
  </si>
  <si>
    <t>7130</t>
  </si>
  <si>
    <t>0421</t>
  </si>
  <si>
    <t>Здійснення заходів із землеустрою</t>
  </si>
  <si>
    <t>0117680</t>
  </si>
  <si>
    <t>7680</t>
  </si>
  <si>
    <t>Членські внески до асоціацій органів місцевого самоврядування</t>
  </si>
  <si>
    <t xml:space="preserve">               код бюджету</t>
  </si>
  <si>
    <t>Код Програмної класифікації видатків та кредитування 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</si>
  <si>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</si>
  <si>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 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</si>
  <si>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</si>
  <si>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Найменування об"єкта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</si>
  <si>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</si>
  <si>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</si>
  <si>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</si>
  <si>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об"єкта у бюджетному періоді, гривень </t>
  </si>
  <si>
    <t>Рівень готовності об"єкта на кінець бюджетного періоду, %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</si>
  <si>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</si>
  <si>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</si>
  <si>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</si>
  <si>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</si>
  <si>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8600</t>
  </si>
  <si>
    <t>0170</t>
  </si>
  <si>
    <t>Обслуговування місцевого боргу</t>
  </si>
  <si>
    <t>Додаток № 3</t>
  </si>
  <si>
    <t>Дата і номер документа, яким затверджено місцеву регіональну програму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</si>
  <si>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</si>
  <si>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</si>
  <si>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</si>
  <si>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Код Функціональної класифікації видатків та кредитування бюджету</t>
  </si>
  <si>
    <t>Найменування місцевої /регіональної програми</t>
  </si>
  <si>
    <t>у тому числі бюджет розвитку</t>
  </si>
  <si>
    <t>1</t>
  </si>
  <si>
    <t>2</t>
  </si>
  <si>
    <t>3</t>
  </si>
  <si>
    <t>0320</t>
  </si>
  <si>
    <t>Найменування згідно з Класифікацією доходів бюджету</t>
  </si>
  <si>
    <t>Разом доходів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</si>
  <si>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</si>
  <si>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Екологічний податок </t>
  </si>
  <si>
    <t>Інші податки та збори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</si>
  <si>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</si>
  <si>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</si>
  <si>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код бюджету</t>
  </si>
  <si>
    <t xml:space="preserve">Додаток  2 </t>
  </si>
  <si>
    <t>(грн)</t>
  </si>
  <si>
    <t>Найменування згідно з Класифікацією фінансування бюджету</t>
  </si>
  <si>
    <t>Усього</t>
  </si>
  <si>
    <t>усього</t>
  </si>
  <si>
    <t>в тому числі бюджет розвитку</t>
  </si>
  <si>
    <t>Фінансування за типом кредитора</t>
  </si>
  <si>
    <t>Х</t>
  </si>
  <si>
    <t>Загальне фінансування</t>
  </si>
  <si>
    <t xml:space="preserve">  Фінансування за типом боргового зобов"язання</t>
  </si>
  <si>
    <t>Код</t>
  </si>
  <si>
    <t>Фінансування за активними операціями</t>
  </si>
  <si>
    <t>Зміни обсягів бюджетних коштів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</si>
  <si>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</si>
  <si>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</si>
  <si>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</si>
  <si>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</si>
  <si>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</si>
  <si>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</si>
  <si>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</si>
  <si>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оплата праці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</si>
  <si>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</si>
  <si>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</si>
  <si>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</si>
  <si>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</si>
  <si>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Фінансування за борговими операціями</t>
  </si>
  <si>
    <t>Довгострокові зобов'язання</t>
  </si>
  <si>
    <t>Погашення</t>
  </si>
  <si>
    <t>Зовнішні зобов"язання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</si>
  <si>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</si>
  <si>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</si>
  <si>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</si>
  <si>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 xml:space="preserve">Розміщення бюджетних коштів на депозитах 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</si>
  <si>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</si>
  <si>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</si>
  <si>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</si>
  <si>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8710</t>
  </si>
  <si>
    <t>Комплексна програма розвитку  фізичної культури і спорту на 2017-2021 роки</t>
  </si>
  <si>
    <t>Рішення міської ради від 13.06.2017 №168</t>
  </si>
  <si>
    <t>Комплексна програма оздоровлення дітей на 2017-2021 роки</t>
  </si>
  <si>
    <t>Рішення міської ради від 13.06.2017 №166</t>
  </si>
  <si>
    <t>Програма «Фінансової підтримки комунального некомерційного підприємства «Олевська центральна лікарня» Олевської міської ради» на 2019-2021 роки"</t>
  </si>
  <si>
    <t>Рішення міської ради від 05.09.2019 №1240; від 19.12.2019 № 1435</t>
  </si>
  <si>
    <t>Програма надання фінансових гарантій медичного обслуговування населення на період до 2022 року</t>
  </si>
  <si>
    <t>Рішення міської ради від 05.07.2018 №667 із змінами</t>
  </si>
  <si>
    <t>Програма забезпечення громадян Олевської ОТГ життєво-необхідними медичнмими препаратами та виробами медичного призначення на 2020-2022 роки</t>
  </si>
  <si>
    <t>Рішення міської ради від 19.12.2019 № 1443</t>
  </si>
  <si>
    <t>Програма компенсаційних виплат та надання пільг окремим категоріям громадян Олевської об"єднаної територіальної громади на 2020-2022 роки</t>
  </si>
  <si>
    <t>Рішення міської ради від 19.12.2019 № 1444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</si>
  <si>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</si>
  <si>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</si>
  <si>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</si>
  <si>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</si>
  <si>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</si>
  <si>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</si>
  <si>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</si>
  <si>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</si>
  <si>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</si>
  <si>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</si>
  <si>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</si>
  <si>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</si>
  <si>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</si>
  <si>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</si>
  <si>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Код бюджету</t>
  </si>
  <si>
    <t>оплату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</si>
  <si>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оплату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</si>
  <si>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06100000000</t>
  </si>
  <si>
    <t>06524000000</t>
  </si>
  <si>
    <t>0112144</t>
  </si>
  <si>
    <t>2144</t>
  </si>
  <si>
    <t>Централізовані заходи з лікування хворих на цукровий та нецукровий діабет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</si>
  <si>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</si>
  <si>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</si>
  <si>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</si>
  <si>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Програма компенсаційних виплат та надання пільг окремим категоріям громадян Олевської міської об"єднаної територіальної громади на 2020-2022 роки</t>
  </si>
  <si>
    <t>Програма соціального захисту населення Олевської міської ради на 2021-2025 роки</t>
  </si>
  <si>
    <t>Програма розвитку культури Олевської міської ради  на 2021-2025 роки</t>
  </si>
  <si>
    <t>0118313</t>
  </si>
  <si>
    <t>0513</t>
  </si>
  <si>
    <t xml:space="preserve">Програма охорони навколишнього природного
середовища та раціональне використання
природних ресурсів на 2019-2021 роки
</t>
  </si>
  <si>
    <t>Рішення міської ради від 18.04.2019 №1040 із змінами</t>
  </si>
  <si>
    <t>Бюджет Білокоровицької сільської  територіальної громади</t>
  </si>
  <si>
    <t>Будівництво освітніх установ та закладів</t>
  </si>
  <si>
    <t>Капітальний ремонт приміщення будівлі Жубровицького ДНЗ № 15 «Чебурашка» по вул. Шевченка, 11 в с. Жубровичі, Олевського району, Житомирської області</t>
  </si>
  <si>
    <t>Розподіл 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</si>
  <si>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Акцизний податок з вироблених в Україні підакцизних товарів (продукції)</t>
  </si>
  <si>
    <t>Пальне</t>
  </si>
  <si>
    <t>Код Класифікації доходу бюджету /</t>
  </si>
  <si>
    <t>Найменування трансферту /</t>
  </si>
  <si>
    <t>Найменування бюджету –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</si>
  <si>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</si>
  <si>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</si>
  <si>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</si>
  <si>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</si>
  <si>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</si>
  <si>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</t>
  </si>
  <si>
    <t>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</si>
  <si>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</si>
  <si>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</si>
  <si>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Міжбюджетні трансферти на 2021 рік</t>
  </si>
  <si>
    <t>Додаток №   4</t>
  </si>
  <si>
    <t xml:space="preserve">                                                                                                                                                     </t>
  </si>
  <si>
    <t xml:space="preserve">  (грн)</t>
  </si>
  <si>
    <t>Бюджет Білокоровицької сільської територіальної громади</t>
  </si>
  <si>
    <t>1.  Показники міжбюджетних трансфертів з інших бюджетів</t>
  </si>
  <si>
    <t>Державний бюджет</t>
  </si>
  <si>
    <t>у тому числі на:</t>
  </si>
  <si>
    <t>заробітну плату з нарахуваннями педагогічних працівників інклюзивно-ресурсних центрів</t>
  </si>
  <si>
    <t>лікування хворих на цукровий і нецукровий діабет</t>
  </si>
  <si>
    <t>0117321</t>
  </si>
  <si>
    <t>Резервний фонд місцевого бюджету</t>
  </si>
  <si>
    <t>0611021</t>
  </si>
  <si>
    <t>Надання загальної середньої освіти закладами загальної середньої освіти</t>
  </si>
  <si>
    <t>0611031</t>
  </si>
  <si>
    <t>0611070</t>
  </si>
  <si>
    <t>Надання позашкільної освіти закладами позашкільної освіти, заходи із позашкільної роботи з дітьми</t>
  </si>
  <si>
    <t>0611151</t>
  </si>
  <si>
    <t>0611152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</si>
  <si>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</si>
  <si>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</si>
  <si>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1011080</t>
  </si>
  <si>
    <t>1080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</si>
  <si>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</si>
  <si>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0611141</t>
  </si>
  <si>
    <t>0611142</t>
  </si>
  <si>
    <t>0611200</t>
  </si>
  <si>
    <t>0111200</t>
  </si>
  <si>
    <t>Фінансове управління Олевської міської ради</t>
  </si>
  <si>
    <t>3710000</t>
  </si>
  <si>
    <t>Кишинському стаціонарному відділенню для постійного проживання на утримання жителів Білокоровицької громади</t>
  </si>
  <si>
    <t>Програма забезпечення хворих на цукровий діабет лікарськими засобами та виробами медичного призначення на 2020-2023 роки</t>
  </si>
  <si>
    <t>Рішення міської ради від 19.12.2019 № 1446</t>
  </si>
  <si>
    <t>Рішення міської ради від  24.12.2020  №37</t>
  </si>
  <si>
    <t>Рішення міської ради від  24.12.2020 №36</t>
  </si>
  <si>
    <t>Рішення міської ради від 24.12.2020 №36</t>
  </si>
  <si>
    <t>Сергій ЛИСИЦЬКИЙ</t>
  </si>
  <si>
    <t>Міський голова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</si>
  <si>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</si>
  <si>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</si>
  <si>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 xml:space="preserve">Утримання та забезпечення діяльності центрів соціальних служб </t>
  </si>
  <si>
    <t>Керівництво і управління у відповідній сфері у містах (місті Києві), селищах, селах, територіальних громадах</t>
  </si>
  <si>
    <t>"Про внесення змін до бюджету Олевської міської територіальної громади на 2021 рік"</t>
  </si>
  <si>
    <t>РОЗПОДІЛ
видатків  бюджету міської територіальної громади  на 2021 рік</t>
  </si>
  <si>
    <t>Доходи бюджету міської територіальної громади на 2021 рік</t>
  </si>
  <si>
    <t xml:space="preserve">   Інші субвенції з місцевих бюджетів до бюджету міської територіальної громади на 2021 рік</t>
  </si>
  <si>
    <t>Фінансування  бюджету міської територіальної громади на 2021 рік</t>
  </si>
  <si>
    <t>Розподіл витрат  бюджету  міської територіальної громади на реалізацію місцевих/регіональних програм у 2021 році</t>
  </si>
  <si>
    <t>"Про  внесення змін до  бюджету Олевської міської  територіальної громади на 2021 рік"</t>
  </si>
  <si>
    <t>Створення комунальної установи "Туристично-інформаційний центр Олевськ", придбання обладнання та капітальний ремонт приміщень</t>
  </si>
  <si>
    <t>Капітальний ремонт приміщення сільської ради для влаштування закладу дошкільної освіти в с.Хочине (групи короткотривалого перебування дітей)</t>
  </si>
  <si>
    <t>Капітальний ремонт приміщень в КНП "Олевська ЦЛ" Олевської міської ради</t>
  </si>
  <si>
    <t>Поточний ремонт центру розвитку дитини №2 "Сонечко" м.Олевськ</t>
  </si>
  <si>
    <t/>
  </si>
  <si>
    <t>1200</t>
  </si>
  <si>
    <t>7321</t>
  </si>
  <si>
    <t>8313</t>
  </si>
  <si>
    <t>0118600</t>
  </si>
  <si>
    <t>1021</t>
  </si>
  <si>
    <t>1031</t>
  </si>
  <si>
    <t>1141</t>
  </si>
  <si>
    <t>1142</t>
  </si>
  <si>
    <t>1151</t>
  </si>
  <si>
    <t>1152</t>
  </si>
  <si>
    <t>Фінансова підтримка на утримання місцевих осередків (рад) всеукраїнських об’єднань фізкультурно-спортивної спрямованості</t>
  </si>
  <si>
    <t>Надання спеціальної освіти мистецькими школами</t>
  </si>
  <si>
    <t>3700000</t>
  </si>
  <si>
    <t>3710160</t>
  </si>
  <si>
    <t>УСЬОГО</t>
  </si>
  <si>
    <t>10000000</t>
  </si>
  <si>
    <t>11000000</t>
  </si>
  <si>
    <t>11010000</t>
  </si>
  <si>
    <t>11010100</t>
  </si>
  <si>
    <t>11010200</t>
  </si>
  <si>
    <t>11010400</t>
  </si>
  <si>
    <t>11010500</t>
  </si>
  <si>
    <t>11020000</t>
  </si>
  <si>
    <t>11020200</t>
  </si>
  <si>
    <t>13000000</t>
  </si>
  <si>
    <t>13010000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</si>
  <si>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</si>
  <si>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</si>
  <si>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</si>
  <si>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13030000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</si>
  <si>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</si>
  <si>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</si>
  <si>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</si>
  <si>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</si>
  <si>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14021900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</si>
  <si>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</si>
  <si>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</si>
  <si>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</si>
  <si>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</si>
  <si>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</si>
  <si>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</si>
  <si>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</si>
  <si>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18010100</t>
  </si>
  <si>
    <t>18010200</t>
  </si>
  <si>
    <t>18010300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</si>
  <si>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</si>
  <si>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</si>
  <si>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</si>
  <si>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</si>
  <si>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</si>
  <si>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</si>
  <si>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</si>
  <si>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</si>
  <si>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</si>
  <si>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</si>
  <si>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</si>
  <si>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18030100</t>
  </si>
  <si>
    <t>18030200</t>
  </si>
  <si>
    <t>18050000</t>
  </si>
  <si>
    <t>18050300</t>
  </si>
  <si>
    <t>18050400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</si>
  <si>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</si>
  <si>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</si>
  <si>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</si>
  <si>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19010000</t>
  </si>
  <si>
    <t>19010100</t>
  </si>
  <si>
    <t>19010200</t>
  </si>
  <si>
    <t>19010300</t>
  </si>
  <si>
    <t>20000000</t>
  </si>
  <si>
    <t>22000000</t>
  </si>
  <si>
    <t>22010000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</si>
  <si>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</si>
  <si>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</si>
  <si>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</si>
  <si>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22012600</t>
  </si>
  <si>
    <t>22080000</t>
  </si>
  <si>
    <t>22080400</t>
  </si>
  <si>
    <t>22090000</t>
  </si>
  <si>
    <t>22090100</t>
  </si>
  <si>
    <t>22090400</t>
  </si>
  <si>
    <t>24000000</t>
  </si>
  <si>
    <t>24060000</t>
  </si>
  <si>
    <t>24060300</t>
  </si>
  <si>
    <t>25000000</t>
  </si>
  <si>
    <t>25010000</t>
  </si>
  <si>
    <t>25010100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</si>
  <si>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</si>
  <si>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</si>
  <si>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30000000</t>
  </si>
  <si>
    <t>33000000</t>
  </si>
  <si>
    <t>33010000</t>
  </si>
  <si>
    <t>33010100</t>
  </si>
  <si>
    <t>Усього доходів
(без урахування міжбюджетних трансфертів)</t>
  </si>
  <si>
    <t>40000000</t>
  </si>
  <si>
    <t>41000000</t>
  </si>
  <si>
    <t>41020000</t>
  </si>
  <si>
    <t>41020100</t>
  </si>
  <si>
    <t>41030000</t>
  </si>
  <si>
    <t>Субвенції з державного бюджету місцевим бюджетам</t>
  </si>
  <si>
    <t>41033900</t>
  </si>
  <si>
    <t>Капітальний ремонт приміщення  комунальної установи "Туристично-інформаційний центр Олевськ"</t>
  </si>
  <si>
    <t>КНП "Олевська ЦЛ ОМР" на утримання лаборанта</t>
  </si>
  <si>
    <t>КНП "Олевська ЦЛ ОМР" на інсуліни</t>
  </si>
  <si>
    <t>2021 - 2021</t>
  </si>
  <si>
    <t>Програма соціальної підтримки внутрішньо переміщених осіб з тимчасово окупованої території, районів проведення антитерористичної операції на території Олевської ОТГ та військовослужбовців, працівників Збройних Сил України, Національної гвардії України, Служби безпеки України, інших силових структур громади, що брали участь у актитерористичних операцій на 2020-2022 роки</t>
  </si>
  <si>
    <t>Рішення міської ради від 19.12.2019 № 1442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</si>
  <si>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</si>
  <si>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 України</t>
  </si>
  <si>
    <t>УСБУ в Житомирській області на закупівлю пального для другого сектору Коростенського РВ УСБУ в Житомирській області</t>
  </si>
  <si>
    <t>Коростенському РУП на закупівлю запасних частин до службових автомобілів відділення поліції №2</t>
  </si>
  <si>
    <t>Поліському природному заповіднику на придбання бензину та дизельного пального</t>
  </si>
  <si>
    <t>Олевському РС Управління ДСНСУ  у Житомирській області на придбання паливно-мастильних матеріалів</t>
  </si>
  <si>
    <t>Субвенція з місцевого бюджету на співфінансування інвестиційних проектів</t>
  </si>
  <si>
    <t>Бюджет Ємільчинської селищної територіальної громади</t>
  </si>
  <si>
    <t>06533000000</t>
  </si>
  <si>
    <t>Бюджет Ємільчинської селищної   територіальної громади</t>
  </si>
  <si>
    <t>Заробітна плата працівникам ДЗО с.Зубковичі</t>
  </si>
  <si>
    <t>Нарахування на заробітну плату працівникам ДЗО с.Зубковичі</t>
  </si>
  <si>
    <t>Капітальний ремонт вхідної групи та санвузла нежитлової будівлі  АЗПСМ по вул. С-Миколаївська,46 в м.Олевськ, Олевського району Житомирської області</t>
  </si>
  <si>
    <t>Програма матеріально-технічного забезпечення Олевського районного військового комісаріату, Житомирського прикордонного загону Північного регіонального управління Державної прикордонної служби України, Коростенського районного відділення Управління Служби безпеки України, 30 окремої Новоград-Волинської Рівненської механізованої бригади, відділення поліції №2 Коростенського районного управління поліції ГУНП в Житомирській області на 2021- 2025 роки»</t>
  </si>
  <si>
    <t>Рішення міської ради від  04.02.2021 №111</t>
  </si>
  <si>
    <t>Утилізація відходів</t>
  </si>
  <si>
    <t>0512</t>
  </si>
  <si>
    <t>Програма матеріально-технічного забезпечення «Поліського природного заповідника» на 2021-2025 роки</t>
  </si>
  <si>
    <t xml:space="preserve">Програма підтримки комунального 
підприємства «Олевська центральна аптека № 32» 
Олевської міської ради» на 2021 рік
</t>
  </si>
  <si>
    <t xml:space="preserve">Комплексна програма забезпечення пожежної та техногенної безпеки, захисту населення і територій Олевської міської територіальної громади від надзвичайних ситуацій на 2021-2025 роки </t>
  </si>
  <si>
    <t>Рішення міської ради від 04.02.2021 №107</t>
  </si>
  <si>
    <t>3719750</t>
  </si>
  <si>
    <t>0900000</t>
  </si>
  <si>
    <t>0910000</t>
  </si>
  <si>
    <t>Служба у справах дітей Олевської міської ради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</si>
  <si>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</si>
  <si>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</si>
  <si>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</si>
  <si>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Програма матеріально-технічногозабезпечення дитячих будинків сімейного типу Олевської міської ради на 2021-2025 роки</t>
  </si>
  <si>
    <t>Інші заходи, пов"язані з економічною діяльністю</t>
  </si>
  <si>
    <t>0118312</t>
  </si>
  <si>
    <t>0118230</t>
  </si>
  <si>
    <t>8230</t>
  </si>
  <si>
    <t>0380</t>
  </si>
  <si>
    <t>Інші заходи громадського порядку та безпеки</t>
  </si>
  <si>
    <t>Програма  «БЕЗПЕЧНА ГРОМАДА»</t>
  </si>
  <si>
    <t>На початок періоду</t>
  </si>
  <si>
    <t>На кінець періоду</t>
  </si>
  <si>
    <t>Відділ культури та туризму Олевської міської ради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</si>
  <si>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</si>
  <si>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</si>
  <si>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</si>
  <si>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0116013</t>
  </si>
  <si>
    <t>6013</t>
  </si>
  <si>
    <t>Забезпечення діяльності водопровідно-каналізаційного господарства</t>
  </si>
  <si>
    <t>0117693</t>
  </si>
  <si>
    <t>7693</t>
  </si>
  <si>
    <t>Інші заходи, пов'язані з економічною діяльністю</t>
  </si>
  <si>
    <t>8312</t>
  </si>
  <si>
    <t>0910160</t>
  </si>
  <si>
    <t>9750</t>
  </si>
  <si>
    <t>3719800</t>
  </si>
  <si>
    <t>9800</t>
  </si>
  <si>
    <t>Рішення міської ради від 04.03.2021 №171</t>
  </si>
  <si>
    <t>Рішення міської ради від 04.03.2021 №169</t>
  </si>
  <si>
    <t>Рішення міської ради від 04.03.2021 №163</t>
  </si>
  <si>
    <t>Рішення міської ради від 04.03.2021 №168</t>
  </si>
  <si>
    <t>Реконструкція Будинку культури в с.Радовель по вул.Лесі Українки, 1а</t>
  </si>
  <si>
    <t>Співфінансування проєкту "Реконструкція майнового комплексу стадіону "Колос" по вул.Промислова, 8-а в м.Олевськ, Житомирська область" (коригування)</t>
  </si>
  <si>
    <t>Районний бюджет Коростенського району</t>
  </si>
  <si>
    <t>06309200000</t>
  </si>
  <si>
    <t>1017324</t>
  </si>
  <si>
    <t>7324</t>
  </si>
  <si>
    <t>Будівництво установ та закладів культури</t>
  </si>
  <si>
    <t>0615061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</si>
  <si>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</si>
  <si>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</si>
  <si>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0611061</t>
  </si>
  <si>
    <t>1061</t>
  </si>
  <si>
    <t>Додаток №4.2</t>
  </si>
  <si>
    <t>№ з/п</t>
  </si>
  <si>
    <t>Назва програми / призначення субвенції</t>
  </si>
  <si>
    <t xml:space="preserve">в тому числі: </t>
  </si>
  <si>
    <t>1.1</t>
  </si>
  <si>
    <t>2.1</t>
  </si>
  <si>
    <t>3.1</t>
  </si>
  <si>
    <t>1.2</t>
  </si>
  <si>
    <t>Додаток №4.1</t>
  </si>
  <si>
    <t xml:space="preserve">                 Субвенції з  бюджету міської територіальної громади на співфінансування інвестиційних проектів на 2021 рік</t>
  </si>
  <si>
    <t>Співфінансування проєкту "Олевська гімназія по вул.Інтернаціональній, 34 в м.Олевськ Житомирської області - будівництво (коригування)"</t>
  </si>
  <si>
    <t>Субвенції з  бюджету міської територіальної громади державному бюджету на виконання програм соціально-економічного розвитку регіонів на 2021 рік</t>
  </si>
  <si>
    <t>На придбання інтерактивної дошки для КУ "Інклюзивно-ресурсний центр"</t>
  </si>
  <si>
    <t>На придбання персонального комп"ютера, принтера та роутера для організації робочого місця фельдшера-лаборанта</t>
  </si>
  <si>
    <t>Капітальний ремонт мереж зовнішнього освітлення с.Перга</t>
  </si>
  <si>
    <t>Рішення міської ради від 28.04.2021 №284</t>
  </si>
  <si>
    <t xml:space="preserve">Програма підтримки комунального підприємства «Олевськ-ресурсінвест» Олевської міської ради на 2021 рік
</t>
  </si>
  <si>
    <t>0117330</t>
  </si>
  <si>
    <t>7330</t>
  </si>
  <si>
    <t>Будівництво інших об`єктів комунальної власності</t>
  </si>
  <si>
    <t>Капітальний ремонт частини приміщень дошкільного навчального закладу по вул. Сергія Шепетька, 18 в с. Сущани, Коростенського району, Житомирської області</t>
  </si>
  <si>
    <t xml:space="preserve">Міська Програма  виконання заходів Державної соціальної програми "Національний план дій щодо реалізації Конвенції ООН про права дитини на період до 2021 року </t>
  </si>
  <si>
    <t>Рішення міської ради від 18.04.2019 №1054</t>
  </si>
  <si>
    <t>на пільгове медичне обслуговування осіб, які постраждали внаслідок Чорнобильської катастрофи</t>
  </si>
  <si>
    <t>Придбання, встановлення та облаштування дитячих майданчиків в с. Тепениця, вул. Левчука, 39 а</t>
  </si>
  <si>
    <t xml:space="preserve">Придбання, встановлення та облаштування дитячих майданчиків в с. Сущани, вул.Шепетька, 17а </t>
  </si>
  <si>
    <t>Придбання, встановлення та облаштування дитячих майданчиків в с.Копище, вул. Партизанська, 52 в</t>
  </si>
  <si>
    <t>Придбання , встановлення та облаштування вуличних тренажерів в с.Лопатичі, вул. Гагаріна, 61</t>
  </si>
  <si>
    <t>Придбання , встановлення та облаштування вуличних тренажерів в с. Жубровичі, вул. Шевченка, 13</t>
  </si>
  <si>
    <t>Придбання , встановлення та облаштування вуличних тренажерів в с. Кишин, вул. Житомирська, 63</t>
  </si>
  <si>
    <t>Придбання , встановлення та облаштування вуличних тренажерів в смт Дружба, вул. Центральна, 10</t>
  </si>
  <si>
    <t xml:space="preserve">на придбання медичного та лабораторного обладнання для КНП "Олевська ЦЛ" </t>
  </si>
  <si>
    <t>проведення заходів з оздоровлення та відпочинку дітей, які постраждали внаслідок ЧАЕС у дитячих закладах оздоровлення санаторного типу Житомирської області</t>
  </si>
  <si>
    <t>Придбання, встановлення та облаштування вуличних тренажерів в смт Дружба, вул.Центральна, 10</t>
  </si>
  <si>
    <t>Придбання, встановлення та облаштування вуличних тренажерів в с. Журжевичі, площа Центральна, 4</t>
  </si>
  <si>
    <t>Придбання, встановлення та облаштування дитячих майданчиків в м. Олевськ по вул. Київська,1</t>
  </si>
  <si>
    <t xml:space="preserve">Придбання, встановлення та облаштування дитячих майданчиків в с. Рудня-Хочинська, вул. Незалежна, 30 </t>
  </si>
  <si>
    <t>Придбання, встановлення та облаштування дитячих майданчиків в с. Копище, вул. Партизанська, 52 в</t>
  </si>
  <si>
    <t>Придбання будівельних матеріалів для проведення поточного ремонту будівлі господарського блоку для КНП "Олевська ЦЛ" ОМР</t>
  </si>
  <si>
    <t>Придбання офісних меблів для КНП "Олевська ЦЛ" ОМР</t>
  </si>
  <si>
    <t>Придбання монітора спостереження за пацієнтом для КНП "Олевська ЦЛ" ОМР</t>
  </si>
  <si>
    <t>Поточний ремонт огорожі Олевського ЦРД №1 "Зірочка" по вул.Київська, 24 в м.Олевськ, Коростенського району, Житомирської області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</si>
  <si>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</si>
  <si>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</si>
  <si>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сільського клубу в с. Забороче, Коростенського району, Житомирської області</t>
  </si>
  <si>
    <t>2021-2021</t>
  </si>
  <si>
    <t>Капітальний ремонт будинку культури по вул. Житомирська в с. Кишин, Коростенського району, Житомирської області</t>
  </si>
  <si>
    <t>Капітальний ремонт будинку культури по вул. Свято-Миколаївська, 34 в м. Олевськ, Коростенського району, Житомирської області</t>
  </si>
  <si>
    <t>0117363</t>
  </si>
  <si>
    <t xml:space="preserve"> Капітальний ремонт приміщення будівлі Жубровицького ДНЗ № 15 “Чебурашка” по вул. Шевченка, 11 в с. Жубровичі, Олевського району, Житомирської області</t>
  </si>
  <si>
    <t>0117310</t>
  </si>
  <si>
    <t>7310</t>
  </si>
  <si>
    <t xml:space="preserve">Будівництво об'єктів житлово-комунального господарства
</t>
  </si>
  <si>
    <t>0117323</t>
  </si>
  <si>
    <t>7323</t>
  </si>
  <si>
    <t>Будівництво  установ та закладів соціальної сфери</t>
  </si>
  <si>
    <t>Коригування проектно-кошторисної документації. Реконструкція станції 2-го підйому (І-черга) із застосуванням новітніх технологій та встановлення обладнання з доочистки та знезалізнення питної води в системі централізованого водопостачання по вул.Промислова м.Олевськ Олевського району Житомирської області</t>
  </si>
  <si>
    <t>для закладів загальної середньої освіти</t>
  </si>
  <si>
    <t>для закладів дошкільної освіти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</si>
  <si>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</si>
  <si>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</si>
  <si>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</si>
  <si>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</si>
  <si>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</si>
  <si>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</si>
  <si>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</si>
  <si>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</si>
  <si>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</si>
  <si>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Будівництво об'єктів житлово-комунального господарства</t>
  </si>
  <si>
    <t>Будівництво установ та закладів соціальної сфери</t>
  </si>
  <si>
    <t>0611210</t>
  </si>
  <si>
    <t>0613060</t>
  </si>
  <si>
    <t>3060</t>
  </si>
  <si>
    <t>Оздоровлення громадян, які постраждали внаслідок Чорнобильської катастрофи</t>
  </si>
  <si>
    <t>1017363</t>
  </si>
  <si>
    <t>Капітальний ремонт ФП с.Перга за адресою: вул.Геологів, 5, с.Перга, Олевського району, Житомирської області</t>
  </si>
  <si>
    <t>41034500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</si>
  <si>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</si>
  <si>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</si>
  <si>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</si>
  <si>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0117322</t>
  </si>
  <si>
    <t>7322</t>
  </si>
  <si>
    <t>Будівництво медичних установ та закладів</t>
  </si>
  <si>
    <t>0117540</t>
  </si>
  <si>
    <t>7540</t>
  </si>
  <si>
    <t>0460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</si>
  <si>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</si>
  <si>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</si>
  <si>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</si>
  <si>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</si>
  <si>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</si>
  <si>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</si>
  <si>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</si>
  <si>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закупівлю засобів навчання та обладнання (крім комп»ютерного) </t>
  </si>
  <si>
    <t>на закупівлю сучасних меблів</t>
  </si>
  <si>
    <t xml:space="preserve">на закупівлю комп»ютерного обладнання </t>
  </si>
  <si>
    <t>3718710</t>
  </si>
  <si>
    <t xml:space="preserve">Капітальний ремонт частини приміщення з влаштуванням санвузлів  Поясківської філії І-ІІ ступенів Опорного навчального закладу біотехнічного ліцею "Радовель" Олевської міської ради, вул.Шкільна, буд,5, с.Пояски, Коростенського району, Житомирської області </t>
  </si>
  <si>
    <t>Капітальний ремонт системи опалення адмінприміщення міської ради по вул.С-Миколаївська, 4, м.Олевськ, Коростенського району, Житомирської області</t>
  </si>
  <si>
    <t xml:space="preserve">                 Інші субвенції з  бюджету міської територіальної громади  на 2021 рік</t>
  </si>
  <si>
    <t>3719770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</si>
  <si>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</si>
  <si>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 xml:space="preserve">Співфінансування  на придбання ноутбуків закладам загальної середньої освіти Олевської територіальної громади </t>
  </si>
  <si>
    <t>Коростенському РУ ГУ ДСНС України в Житомирській області для придбання речового майна особовому складу управління 17 ДПРЧ 3 ДПРЗ</t>
  </si>
  <si>
    <t>2.2</t>
  </si>
  <si>
    <t>до рішення Х сесії Олевської міської ради VІІІ скликання  від  12.08.2021 року №455</t>
  </si>
  <si>
    <t>до рішення Х сесії Олевської міської ради VІІІ скликання  від 12.08.2021 року №455</t>
  </si>
  <si>
    <t>проведення супервізії</t>
  </si>
  <si>
    <t>підвищення кваліфікації вчителів, які забезпечують здобуття учнями 5-11(12) класів загальної середньої освіти</t>
  </si>
  <si>
    <t>до рішення Х сесії Олевської міської ради VІІІ скликання  від  12.08.2021 року № 455</t>
  </si>
  <si>
    <t>до рішення Х сесії Олевської міської ради VІІІ скликання  від 12.08.2021 року № 455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</si>
  <si>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</si>
  <si>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13031000</t>
  </si>
  <si>
    <t>Рентна плата за користування надрами для видобування бурштину</t>
  </si>
  <si>
    <t>18011100</t>
  </si>
  <si>
    <t>Транспортний податок з юридичних осіб</t>
  </si>
  <si>
    <t>21000000</t>
  </si>
  <si>
    <t>Доходи від власності та підприємницької діяльності  </t>
  </si>
  <si>
    <t>21050000</t>
  </si>
  <si>
    <t>Плата за розміщення тимчасово вільних коштів місцевих бюджетів </t>
  </si>
  <si>
    <t>41035500</t>
  </si>
  <si>
    <t>41035600</t>
  </si>
  <si>
    <t>0113124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</si>
  <si>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</si>
  <si>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</si>
  <si>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0116012</t>
  </si>
  <si>
    <t>6012</t>
  </si>
  <si>
    <t>Забезпечення діяльності з виробництва, транспортування, постачання теплової енергії</t>
  </si>
  <si>
    <t>0611171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</si>
  <si>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</si>
  <si>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</si>
  <si>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0617321</t>
  </si>
  <si>
    <t>0617363</t>
  </si>
  <si>
    <t>9770</t>
  </si>
  <si>
    <t>Капітальний ремонт покрівлі комунального некомерційного підприємства “Олевська центральна лікарня” Олевської міської ради, будівлі Клініко-діагностичної лабораторії за адресою: провулок Промисловий, 2 у м. Олевськ Житомирської області. Коригування</t>
  </si>
  <si>
    <t>Реконструкція майнового комплексу стадіону "Колос" по вул.Промислова, 8-а в м.Олевськ, Житомирська область" (коригування)</t>
  </si>
  <si>
    <t>Капітальний ремонт покрівлі Кишинської ЗОШ І-ІІІ ст. по вул. Житомирська,63 в с. Кишин Коростенського району, Житомирської області</t>
  </si>
  <si>
    <t>Капітальний ремонт даху Олевської ЗОШ №2 І-ІІІ ступенів по вул.Шкільна, 1 в м.Олевськ Коростенського району Житомирської області</t>
  </si>
  <si>
    <t>Капітальний ремонт будівлі Жубровицької ЗОШ І-ІІІ ступенів с.Жубровичі, Олевського району Житоитомирської області (вул.Шевченка, 13, с.Жубровичі)</t>
  </si>
  <si>
    <t xml:space="preserve"> Виготовлення проектно-кошторисної документації по об"єкту "Капітальний ремонт частини приміщення Кишинського стаціонарного відділення для постійного проживання Територіального центру соціального обслуговування (надання соціальних послуг) з влаштуванням притулку для осіб, які постраждали від домашнього насильства за ознакою статі по вул.Житомирська, 55а в с.Кишин Коростенського району Житомирської області"</t>
  </si>
  <si>
    <t>Програма запобігання, протидії домашньому насильству та торгівлі людьми на 2021 рік</t>
  </si>
  <si>
    <t>Рішення міської ради від 02.04.2021 №213</t>
  </si>
  <si>
    <t>Капітальний ремонт частини приміщення Кишинського стаціонарного відділення для постійного проживання Територіального центру соціального обслуговування (надання соціальних послуг) з влаштуванням притулку для осіб, які постраждали від домашнього насильства за ознакою статі по вул.Житомирська, 55а в с.Кишин Коростенського району Житомирської області</t>
  </si>
  <si>
    <t>Капітальний ремонт котельні Лопатицької ЗОШ І-ІІІ ступенів по вул..Гагаріна, 50, с.Лопатичі, Олевського району, Житомирської області</t>
  </si>
  <si>
    <t>Додаток №4.3</t>
  </si>
</sst>
</file>

<file path=xl/styles.xml><?xml version="1.0" encoding="utf-8"?>
<styleSheet xmlns="http://schemas.openxmlformats.org/spreadsheetml/2006/main">
  <numFmts count="2">
    <numFmt numFmtId="171" formatCode="_-* #,##0.00_р_._-;\-* #,##0.00_р_._-;_-* &quot;-&quot;??_р_._-;_-@_-"/>
    <numFmt numFmtId="200" formatCode="#,##0.0"/>
  </numFmts>
  <fonts count="60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 Cyr"/>
      <charset val="204"/>
    </font>
    <font>
      <sz val="16"/>
      <name val="Arial Cyr"/>
      <charset val="204"/>
    </font>
    <font>
      <i/>
      <sz val="16"/>
      <name val="Times New Roman"/>
      <family val="1"/>
      <charset val="204"/>
    </font>
    <font>
      <sz val="14"/>
      <name val="Arial Cyr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sz val="18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color indexed="10"/>
      <name val="Arial Cyr"/>
      <charset val="204"/>
    </font>
    <font>
      <sz val="13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6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5" fillId="0" borderId="0"/>
    <xf numFmtId="0" fontId="16" fillId="0" borderId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6" fillId="22" borderId="2" applyNumberFormat="0" applyAlignment="0" applyProtection="0"/>
    <xf numFmtId="0" fontId="11" fillId="22" borderId="1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>
      <alignment vertical="top"/>
    </xf>
    <xf numFmtId="0" fontId="8" fillId="0" borderId="3" applyNumberFormat="0" applyFill="0" applyAlignment="0" applyProtection="0"/>
    <xf numFmtId="0" fontId="12" fillId="13" borderId="0" applyNumberFormat="0" applyBorder="0" applyAlignment="0" applyProtection="0"/>
    <xf numFmtId="0" fontId="59" fillId="0" borderId="0"/>
    <xf numFmtId="0" fontId="58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5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10" borderId="4" applyNumberFormat="0" applyFont="0" applyAlignment="0" applyProtection="0"/>
    <xf numFmtId="0" fontId="14" fillId="0" borderId="0"/>
    <xf numFmtId="171" fontId="15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523">
    <xf numFmtId="0" fontId="0" fillId="0" borderId="0" xfId="0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200" fontId="22" fillId="0" borderId="0" xfId="0" applyNumberFormat="1" applyFont="1" applyBorder="1" applyAlignment="1">
      <alignment vertical="justify"/>
    </xf>
    <xf numFmtId="0" fontId="23" fillId="0" borderId="0" xfId="55" applyFont="1" applyAlignment="1"/>
    <xf numFmtId="0" fontId="30" fillId="0" borderId="0" xfId="55" applyFont="1"/>
    <xf numFmtId="0" fontId="28" fillId="0" borderId="0" xfId="55" applyFont="1" applyAlignment="1"/>
    <xf numFmtId="0" fontId="30" fillId="0" borderId="0" xfId="55" applyFont="1" applyFill="1"/>
    <xf numFmtId="0" fontId="30" fillId="0" borderId="0" xfId="55" applyFont="1" applyAlignment="1">
      <alignment horizontal="right"/>
    </xf>
    <xf numFmtId="0" fontId="28" fillId="0" borderId="5" xfId="55" applyFont="1" applyBorder="1" applyAlignment="1">
      <alignment horizontal="center" vertical="center" wrapText="1"/>
    </xf>
    <xf numFmtId="0" fontId="28" fillId="0" borderId="5" xfId="55" applyFont="1" applyFill="1" applyBorder="1" applyAlignment="1">
      <alignment horizontal="center" vertical="center" wrapText="1"/>
    </xf>
    <xf numFmtId="0" fontId="23" fillId="0" borderId="0" xfId="0" applyFont="1"/>
    <xf numFmtId="0" fontId="34" fillId="0" borderId="5" xfId="0" quotePrefix="1" applyFont="1" applyFill="1" applyBorder="1" applyAlignment="1">
      <alignment horizontal="center" vertical="center" wrapText="1"/>
    </xf>
    <xf numFmtId="2" fontId="34" fillId="0" borderId="5" xfId="0" quotePrefix="1" applyNumberFormat="1" applyFont="1" applyFill="1" applyBorder="1" applyAlignment="1">
      <alignment horizontal="center" vertical="center" wrapText="1"/>
    </xf>
    <xf numFmtId="0" fontId="28" fillId="0" borderId="5" xfId="0" quotePrefix="1" applyFont="1" applyFill="1" applyBorder="1" applyAlignment="1">
      <alignment horizontal="center" vertical="center" wrapText="1"/>
    </xf>
    <xf numFmtId="2" fontId="28" fillId="0" borderId="5" xfId="0" quotePrefix="1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3" fillId="0" borderId="0" xfId="0" applyFont="1" applyAlignment="1">
      <alignment horizontal="right"/>
    </xf>
    <xf numFmtId="0" fontId="23" fillId="0" borderId="0" xfId="55" applyFont="1" applyFill="1" applyAlignment="1"/>
    <xf numFmtId="0" fontId="28" fillId="0" borderId="0" xfId="55" applyFont="1" applyFill="1" applyAlignment="1"/>
    <xf numFmtId="0" fontId="18" fillId="0" borderId="6" xfId="0" applyFont="1" applyFill="1" applyBorder="1" applyAlignment="1">
      <alignment horizontal="center" vertical="center" wrapText="1"/>
    </xf>
    <xf numFmtId="0" fontId="34" fillId="0" borderId="5" xfId="52" quotePrefix="1" applyFont="1" applyFill="1" applyBorder="1" applyAlignment="1">
      <alignment horizontal="center" vertical="center" wrapText="1"/>
    </xf>
    <xf numFmtId="0" fontId="34" fillId="0" borderId="5" xfId="52" applyFont="1" applyFill="1" applyBorder="1" applyAlignment="1">
      <alignment horizontal="center" vertical="center" wrapText="1"/>
    </xf>
    <xf numFmtId="2" fontId="34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Border="1"/>
    <xf numFmtId="0" fontId="18" fillId="0" borderId="5" xfId="0" applyFont="1" applyBorder="1" applyAlignment="1">
      <alignment wrapText="1"/>
    </xf>
    <xf numFmtId="0" fontId="13" fillId="0" borderId="5" xfId="0" applyFont="1" applyBorder="1"/>
    <xf numFmtId="49" fontId="18" fillId="0" borderId="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49" fontId="35" fillId="0" borderId="5" xfId="0" applyNumberFormat="1" applyFont="1" applyFill="1" applyBorder="1" applyAlignment="1">
      <alignment horizontal="center" vertical="top"/>
    </xf>
    <xf numFmtId="0" fontId="35" fillId="0" borderId="5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top" wrapText="1"/>
    </xf>
    <xf numFmtId="0" fontId="30" fillId="0" borderId="0" xfId="55" applyFont="1" applyAlignment="1">
      <alignment horizontal="left"/>
    </xf>
    <xf numFmtId="4" fontId="30" fillId="0" borderId="0" xfId="55" applyNumberFormat="1" applyFont="1"/>
    <xf numFmtId="0" fontId="20" fillId="0" borderId="0" xfId="55" applyFont="1" applyAlignment="1">
      <alignment horizontal="center"/>
    </xf>
    <xf numFmtId="0" fontId="23" fillId="0" borderId="0" xfId="55" applyFont="1" applyAlignment="1">
      <alignment horizontal="left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Alignment="1" applyProtection="1">
      <alignment vertical="center" wrapText="1"/>
    </xf>
    <xf numFmtId="0" fontId="0" fillId="0" borderId="0" xfId="0" applyFill="1" applyAlignment="1"/>
    <xf numFmtId="0" fontId="18" fillId="0" borderId="0" xfId="0" applyNumberFormat="1" applyFont="1" applyFill="1" applyAlignment="1" applyProtection="1"/>
    <xf numFmtId="0" fontId="18" fillId="0" borderId="0" xfId="0" applyFont="1" applyFill="1"/>
    <xf numFmtId="0" fontId="1" fillId="0" borderId="0" xfId="0" applyFont="1" applyFill="1"/>
    <xf numFmtId="0" fontId="3" fillId="0" borderId="8" xfId="0" applyNumberFormat="1" applyFont="1" applyFill="1" applyBorder="1" applyAlignment="1" applyProtection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4" fontId="33" fillId="0" borderId="5" xfId="48" applyNumberFormat="1" applyFont="1" applyFill="1" applyBorder="1" applyAlignment="1">
      <alignment horizontal="left" vertical="center" wrapText="1"/>
    </xf>
    <xf numFmtId="0" fontId="1" fillId="0" borderId="0" xfId="0" applyFont="1" applyFill="1" applyBorder="1"/>
    <xf numFmtId="200" fontId="39" fillId="0" borderId="0" xfId="0" applyNumberFormat="1" applyFont="1" applyBorder="1" applyAlignment="1">
      <alignment vertical="justify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23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top"/>
    </xf>
    <xf numFmtId="0" fontId="18" fillId="0" borderId="0" xfId="0" applyNumberFormat="1" applyFont="1" applyFill="1" applyAlignment="1" applyProtection="1">
      <alignment vertical="center" wrapText="1"/>
    </xf>
    <xf numFmtId="49" fontId="20" fillId="0" borderId="0" xfId="55" applyNumberFormat="1" applyFont="1" applyBorder="1" applyAlignment="1"/>
    <xf numFmtId="49" fontId="40" fillId="0" borderId="0" xfId="55" applyNumberFormat="1" applyFont="1" applyBorder="1" applyAlignment="1"/>
    <xf numFmtId="0" fontId="38" fillId="0" borderId="9" xfId="0" applyFont="1" applyBorder="1" applyAlignment="1">
      <alignment vertical="center"/>
    </xf>
    <xf numFmtId="0" fontId="41" fillId="0" borderId="0" xfId="55" applyFont="1" applyAlignment="1">
      <alignment wrapText="1"/>
    </xf>
    <xf numFmtId="0" fontId="15" fillId="0" borderId="0" xfId="56"/>
    <xf numFmtId="0" fontId="16" fillId="0" borderId="0" xfId="56" applyFont="1"/>
    <xf numFmtId="0" fontId="20" fillId="0" borderId="0" xfId="56" applyFont="1" applyFill="1" applyAlignment="1">
      <alignment horizontal="center" wrapText="1"/>
    </xf>
    <xf numFmtId="0" fontId="42" fillId="0" borderId="0" xfId="56" applyFont="1" applyAlignment="1">
      <alignment horizontal="center"/>
    </xf>
    <xf numFmtId="0" fontId="24" fillId="0" borderId="0" xfId="56" applyFont="1" applyBorder="1" applyAlignment="1">
      <alignment horizontal="center"/>
    </xf>
    <xf numFmtId="0" fontId="23" fillId="0" borderId="0" xfId="56" applyFont="1" applyAlignment="1">
      <alignment horizontal="right"/>
    </xf>
    <xf numFmtId="0" fontId="18" fillId="0" borderId="10" xfId="56" applyFont="1" applyBorder="1" applyAlignment="1">
      <alignment horizontal="center" vertical="top" wrapText="1"/>
    </xf>
    <xf numFmtId="0" fontId="18" fillId="0" borderId="5" xfId="56" applyFont="1" applyBorder="1" applyAlignment="1">
      <alignment horizontal="center" vertical="top" wrapText="1"/>
    </xf>
    <xf numFmtId="0" fontId="23" fillId="0" borderId="0" xfId="56" applyFont="1"/>
    <xf numFmtId="0" fontId="18" fillId="0" borderId="0" xfId="56" applyFont="1" applyBorder="1" applyAlignment="1">
      <alignment horizontal="center" vertical="top" wrapText="1"/>
    </xf>
    <xf numFmtId="3" fontId="23" fillId="0" borderId="0" xfId="56" applyNumberFormat="1" applyFont="1"/>
    <xf numFmtId="3" fontId="23" fillId="0" borderId="0" xfId="56" applyNumberFormat="1" applyFont="1" applyFill="1"/>
    <xf numFmtId="0" fontId="23" fillId="0" borderId="0" xfId="56" applyFont="1" applyFill="1"/>
    <xf numFmtId="3" fontId="13" fillId="0" borderId="10" xfId="56" applyNumberFormat="1" applyFont="1" applyBorder="1" applyAlignment="1">
      <alignment wrapText="1"/>
    </xf>
    <xf numFmtId="3" fontId="13" fillId="0" borderId="5" xfId="56" applyNumberFormat="1" applyFont="1" applyBorder="1" applyAlignment="1">
      <alignment wrapText="1"/>
    </xf>
    <xf numFmtId="0" fontId="3" fillId="0" borderId="0" xfId="56" applyFont="1" applyFill="1"/>
    <xf numFmtId="0" fontId="3" fillId="0" borderId="0" xfId="56" applyFont="1"/>
    <xf numFmtId="3" fontId="13" fillId="0" borderId="0" xfId="56" applyNumberFormat="1" applyFont="1" applyBorder="1" applyAlignment="1">
      <alignment wrapText="1"/>
    </xf>
    <xf numFmtId="1" fontId="23" fillId="0" borderId="0" xfId="56" applyNumberFormat="1" applyFont="1"/>
    <xf numFmtId="0" fontId="23" fillId="0" borderId="0" xfId="56" applyFont="1" applyBorder="1" applyAlignment="1">
      <alignment horizontal="center"/>
    </xf>
    <xf numFmtId="3" fontId="3" fillId="0" borderId="5" xfId="56" applyNumberFormat="1" applyFont="1" applyBorder="1" applyAlignment="1">
      <alignment wrapText="1"/>
    </xf>
    <xf numFmtId="0" fontId="43" fillId="0" borderId="0" xfId="56" applyFont="1"/>
    <xf numFmtId="1" fontId="43" fillId="0" borderId="0" xfId="56" applyNumberFormat="1" applyFont="1"/>
    <xf numFmtId="0" fontId="44" fillId="0" borderId="0" xfId="56" applyFont="1"/>
    <xf numFmtId="3" fontId="44" fillId="0" borderId="0" xfId="56" applyNumberFormat="1" applyFont="1"/>
    <xf numFmtId="49" fontId="3" fillId="0" borderId="8" xfId="55" applyNumberFormat="1" applyFont="1" applyBorder="1" applyAlignment="1"/>
    <xf numFmtId="0" fontId="23" fillId="0" borderId="11" xfId="55" applyFont="1" applyBorder="1" applyAlignment="1">
      <alignment vertical="justify"/>
    </xf>
    <xf numFmtId="49" fontId="3" fillId="0" borderId="8" xfId="55" applyNumberFormat="1" applyFont="1" applyBorder="1" applyAlignment="1">
      <alignment horizontal="right"/>
    </xf>
    <xf numFmtId="0" fontId="23" fillId="0" borderId="11" xfId="55" applyFont="1" applyBorder="1" applyAlignment="1">
      <alignment horizontal="right" vertical="justify"/>
    </xf>
    <xf numFmtId="0" fontId="30" fillId="0" borderId="0" xfId="55" applyFont="1" applyAlignment="1">
      <alignment horizontal="center"/>
    </xf>
    <xf numFmtId="0" fontId="18" fillId="0" borderId="5" xfId="0" applyFont="1" applyFill="1" applyBorder="1"/>
    <xf numFmtId="3" fontId="45" fillId="0" borderId="5" xfId="56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3" fillId="0" borderId="5" xfId="0" applyFont="1" applyFill="1" applyBorder="1"/>
    <xf numFmtId="0" fontId="18" fillId="0" borderId="5" xfId="56" applyFont="1" applyFill="1" applyBorder="1" applyAlignment="1">
      <alignment horizontal="left" vertical="center" wrapText="1"/>
    </xf>
    <xf numFmtId="3" fontId="0" fillId="0" borderId="0" xfId="0" applyNumberFormat="1"/>
    <xf numFmtId="0" fontId="23" fillId="0" borderId="0" xfId="0" applyFont="1" applyFill="1" applyAlignment="1">
      <alignment horizontal="center" vertical="center" wrapText="1"/>
    </xf>
    <xf numFmtId="0" fontId="48" fillId="0" borderId="0" xfId="55" applyFont="1"/>
    <xf numFmtId="200" fontId="27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49" fillId="0" borderId="0" xfId="55" applyFont="1"/>
    <xf numFmtId="0" fontId="28" fillId="0" borderId="0" xfId="0" applyNumberFormat="1" applyFont="1" applyFill="1" applyAlignment="1" applyProtection="1"/>
    <xf numFmtId="0" fontId="28" fillId="0" borderId="0" xfId="0" applyNumberFormat="1" applyFont="1" applyFill="1" applyAlignment="1" applyProtection="1">
      <alignment vertical="top"/>
    </xf>
    <xf numFmtId="0" fontId="28" fillId="0" borderId="0" xfId="0" applyFont="1" applyFill="1"/>
    <xf numFmtId="0" fontId="28" fillId="0" borderId="0" xfId="0" applyNumberFormat="1" applyFont="1" applyFill="1" applyAlignment="1" applyProtection="1">
      <alignment horizontal="left" vertical="top"/>
    </xf>
    <xf numFmtId="0" fontId="28" fillId="0" borderId="0" xfId="0" applyNumberFormat="1" applyFont="1" applyFill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/>
    </xf>
    <xf numFmtId="0" fontId="28" fillId="0" borderId="8" xfId="0" applyFont="1" applyFill="1" applyBorder="1" applyAlignment="1">
      <alignment horizontal="center"/>
    </xf>
    <xf numFmtId="0" fontId="20" fillId="0" borderId="8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Alignment="1" applyProtection="1">
      <alignment horizontal="center"/>
    </xf>
    <xf numFmtId="0" fontId="28" fillId="0" borderId="0" xfId="0" applyFont="1" applyFill="1" applyAlignment="1">
      <alignment horizontal="center"/>
    </xf>
    <xf numFmtId="0" fontId="28" fillId="0" borderId="8" xfId="0" applyNumberFormat="1" applyFont="1" applyFill="1" applyBorder="1" applyAlignment="1" applyProtection="1">
      <alignment horizontal="right" vertical="center"/>
    </xf>
    <xf numFmtId="0" fontId="28" fillId="0" borderId="12" xfId="0" applyNumberFormat="1" applyFont="1" applyFill="1" applyBorder="1" applyAlignment="1" applyProtection="1"/>
    <xf numFmtId="0" fontId="28" fillId="0" borderId="13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6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Alignment="1" applyProtection="1">
      <alignment vertical="center"/>
    </xf>
    <xf numFmtId="0" fontId="34" fillId="0" borderId="5" xfId="0" applyFont="1" applyFill="1" applyBorder="1" applyAlignment="1">
      <alignment horizontal="center" vertical="center" wrapText="1"/>
    </xf>
    <xf numFmtId="2" fontId="34" fillId="0" borderId="5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49" fontId="28" fillId="0" borderId="5" xfId="0" quotePrefix="1" applyNumberFormat="1" applyFont="1" applyFill="1" applyBorder="1" applyAlignment="1">
      <alignment horizontal="center" vertical="center" wrapText="1"/>
    </xf>
    <xf numFmtId="1" fontId="23" fillId="0" borderId="0" xfId="56" applyNumberFormat="1" applyFont="1" applyFill="1"/>
    <xf numFmtId="0" fontId="28" fillId="0" borderId="0" xfId="55" applyFont="1" applyFill="1" applyAlignment="1">
      <alignment horizontal="left"/>
    </xf>
    <xf numFmtId="0" fontId="28" fillId="0" borderId="0" xfId="55" applyFont="1" applyFill="1"/>
    <xf numFmtId="0" fontId="46" fillId="0" borderId="5" xfId="0" applyFont="1" applyFill="1" applyBorder="1" applyAlignment="1">
      <alignment horizontal="right" vertical="top" wrapText="1"/>
    </xf>
    <xf numFmtId="0" fontId="46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vertical="top"/>
    </xf>
    <xf numFmtId="0" fontId="13" fillId="0" borderId="5" xfId="0" applyFont="1" applyFill="1" applyBorder="1" applyAlignment="1">
      <alignment wrapText="1"/>
    </xf>
    <xf numFmtId="200" fontId="22" fillId="0" borderId="0" xfId="0" applyNumberFormat="1" applyFont="1" applyFill="1" applyBorder="1" applyAlignment="1">
      <alignment vertical="justify"/>
    </xf>
    <xf numFmtId="0" fontId="23" fillId="0" borderId="0" xfId="0" applyFont="1" applyFill="1" applyBorder="1" applyAlignment="1">
      <alignment horizontal="left" vertical="center" wrapText="1"/>
    </xf>
    <xf numFmtId="4" fontId="33" fillId="0" borderId="5" xfId="48" applyNumberFormat="1" applyFont="1" applyFill="1" applyBorder="1" applyAlignment="1">
      <alignment horizontal="center" vertical="center" wrapText="1"/>
    </xf>
    <xf numFmtId="0" fontId="28" fillId="0" borderId="5" xfId="57" quotePrefix="1" applyFont="1" applyFill="1" applyBorder="1" applyAlignment="1">
      <alignment horizontal="center" vertical="center" wrapText="1"/>
    </xf>
    <xf numFmtId="2" fontId="28" fillId="0" borderId="5" xfId="57" quotePrefix="1" applyNumberFormat="1" applyFont="1" applyFill="1" applyBorder="1" applyAlignment="1">
      <alignment horizontal="center" vertical="center" wrapText="1"/>
    </xf>
    <xf numFmtId="2" fontId="28" fillId="0" borderId="5" xfId="57" applyNumberFormat="1" applyFont="1" applyFill="1" applyBorder="1" applyAlignment="1">
      <alignment horizontal="center" vertical="center" wrapText="1"/>
    </xf>
    <xf numFmtId="0" fontId="33" fillId="0" borderId="5" xfId="0" quotePrefix="1" applyFont="1" applyFill="1" applyBorder="1" applyAlignment="1">
      <alignment horizontal="center" vertical="center" wrapText="1"/>
    </xf>
    <xf numFmtId="0" fontId="33" fillId="0" borderId="5" xfId="52" quotePrefix="1" applyFont="1" applyFill="1" applyBorder="1" applyAlignment="1">
      <alignment horizontal="center" vertical="center" wrapText="1"/>
    </xf>
    <xf numFmtId="2" fontId="33" fillId="0" borderId="5" xfId="52" quotePrefix="1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8" fillId="0" borderId="0" xfId="55" applyFont="1" applyFill="1"/>
    <xf numFmtId="3" fontId="30" fillId="0" borderId="0" xfId="55" applyNumberFormat="1" applyFont="1"/>
    <xf numFmtId="0" fontId="51" fillId="0" borderId="0" xfId="0" applyFont="1" applyAlignment="1">
      <alignment horizontal="left" indent="15"/>
    </xf>
    <xf numFmtId="0" fontId="52" fillId="0" borderId="0" xfId="0" applyFont="1" applyFill="1" applyAlignment="1">
      <alignment wrapText="1"/>
    </xf>
    <xf numFmtId="0" fontId="52" fillId="0" borderId="0" xfId="0" applyFont="1"/>
    <xf numFmtId="0" fontId="52" fillId="0" borderId="0" xfId="55" applyFont="1" applyFill="1" applyAlignment="1">
      <alignment wrapText="1"/>
    </xf>
    <xf numFmtId="0" fontId="52" fillId="0" borderId="0" xfId="0" applyFont="1" applyAlignment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15" xfId="0" applyFont="1" applyBorder="1" applyAlignment="1"/>
    <xf numFmtId="0" fontId="51" fillId="0" borderId="0" xfId="0" applyFont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1" fillId="0" borderId="0" xfId="0" applyFont="1" applyAlignment="1">
      <alignment horizontal="right" indent="4"/>
    </xf>
    <xf numFmtId="0" fontId="51" fillId="0" borderId="0" xfId="0" applyFont="1" applyAlignment="1">
      <alignment wrapText="1"/>
    </xf>
    <xf numFmtId="0" fontId="53" fillId="0" borderId="0" xfId="0" applyFont="1" applyAlignment="1">
      <alignment horizontal="justify"/>
    </xf>
    <xf numFmtId="49" fontId="54" fillId="0" borderId="8" xfId="0" applyNumberFormat="1" applyFont="1" applyBorder="1" applyAlignment="1"/>
    <xf numFmtId="0" fontId="55" fillId="0" borderId="0" xfId="0" applyFont="1" applyAlignment="1">
      <alignment horizontal="left" indent="5"/>
    </xf>
    <xf numFmtId="200" fontId="33" fillId="0" borderId="5" xfId="48" applyNumberFormat="1" applyFont="1" applyFill="1" applyBorder="1" applyAlignment="1">
      <alignment horizontal="left" vertical="center" wrapText="1"/>
    </xf>
    <xf numFmtId="200" fontId="33" fillId="0" borderId="5" xfId="0" applyNumberFormat="1" applyFont="1" applyFill="1" applyBorder="1" applyAlignment="1">
      <alignment horizontal="left" vertical="center" wrapText="1"/>
    </xf>
    <xf numFmtId="200" fontId="28" fillId="0" borderId="5" xfId="48" applyNumberFormat="1" applyFont="1" applyFill="1" applyBorder="1" applyAlignment="1">
      <alignment horizontal="left" vertical="center" wrapText="1"/>
    </xf>
    <xf numFmtId="0" fontId="13" fillId="23" borderId="5" xfId="20" applyFont="1" applyFill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top" wrapText="1"/>
    </xf>
    <xf numFmtId="49" fontId="51" fillId="0" borderId="5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right"/>
    </xf>
    <xf numFmtId="4" fontId="18" fillId="0" borderId="5" xfId="56" applyNumberFormat="1" applyFont="1" applyFill="1" applyBorder="1" applyAlignment="1">
      <alignment horizontal="center" vertical="center" wrapText="1"/>
    </xf>
    <xf numFmtId="4" fontId="18" fillId="0" borderId="5" xfId="58" applyNumberFormat="1" applyFont="1" applyFill="1" applyBorder="1" applyAlignment="1">
      <alignment horizontal="center" vertical="center" wrapText="1"/>
    </xf>
    <xf numFmtId="4" fontId="13" fillId="0" borderId="5" xfId="56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/>
    <xf numFmtId="4" fontId="13" fillId="0" borderId="5" xfId="0" applyNumberFormat="1" applyFont="1" applyFill="1" applyBorder="1"/>
    <xf numFmtId="4" fontId="56" fillId="0" borderId="7" xfId="0" applyNumberFormat="1" applyFont="1" applyFill="1" applyBorder="1" applyAlignment="1">
      <alignment horizontal="center" vertical="top" wrapText="1"/>
    </xf>
    <xf numFmtId="4" fontId="56" fillId="0" borderId="7" xfId="0" applyNumberFormat="1" applyFont="1" applyBorder="1" applyAlignment="1">
      <alignment horizontal="center" vertical="top" wrapText="1"/>
    </xf>
    <xf numFmtId="4" fontId="51" fillId="0" borderId="7" xfId="0" applyNumberFormat="1" applyFont="1" applyBorder="1" applyAlignment="1">
      <alignment horizontal="center" vertical="top" wrapText="1"/>
    </xf>
    <xf numFmtId="4" fontId="51" fillId="0" borderId="5" xfId="0" applyNumberFormat="1" applyFont="1" applyBorder="1" applyAlignment="1">
      <alignment horizontal="center" vertical="top" wrapText="1"/>
    </xf>
    <xf numFmtId="4" fontId="52" fillId="0" borderId="5" xfId="0" applyNumberFormat="1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4" fontId="33" fillId="0" borderId="7" xfId="48" applyNumberFormat="1" applyFont="1" applyFill="1" applyBorder="1" applyAlignment="1">
      <alignment horizontal="center" vertical="center" wrapText="1"/>
    </xf>
    <xf numFmtId="4" fontId="28" fillId="0" borderId="5" xfId="0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 applyProtection="1">
      <alignment horizontal="center" vertical="center" wrapText="1"/>
    </xf>
    <xf numFmtId="4" fontId="34" fillId="0" borderId="16" xfId="0" applyNumberFormat="1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4" fontId="26" fillId="0" borderId="16" xfId="0" applyNumberFormat="1" applyFont="1" applyBorder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4" fontId="27" fillId="0" borderId="16" xfId="0" applyNumberFormat="1" applyFont="1" applyBorder="1" applyAlignment="1" applyProtection="1">
      <alignment horizontal="center" vertical="center" wrapText="1"/>
    </xf>
    <xf numFmtId="4" fontId="13" fillId="0" borderId="0" xfId="56" applyNumberFormat="1" applyFont="1" applyFill="1" applyBorder="1" applyAlignment="1">
      <alignment horizontal="center" vertical="center" wrapText="1"/>
    </xf>
    <xf numFmtId="3" fontId="45" fillId="0" borderId="0" xfId="56" applyNumberFormat="1" applyFont="1" applyFill="1" applyBorder="1" applyAlignment="1">
      <alignment horizontal="center" vertical="center" wrapText="1"/>
    </xf>
    <xf numFmtId="0" fontId="13" fillId="0" borderId="0" xfId="56" applyFont="1" applyFill="1" applyBorder="1" applyAlignment="1"/>
    <xf numFmtId="0" fontId="13" fillId="0" borderId="5" xfId="56" applyFont="1" applyFill="1" applyBorder="1" applyAlignment="1"/>
    <xf numFmtId="4" fontId="27" fillId="0" borderId="0" xfId="0" applyNumberFormat="1" applyFont="1" applyFill="1" applyBorder="1" applyAlignment="1" applyProtection="1">
      <alignment horizontal="center" vertical="center" wrapText="1"/>
    </xf>
    <xf numFmtId="200" fontId="28" fillId="0" borderId="5" xfId="48" applyNumberFormat="1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 applyProtection="1">
      <alignment horizontal="center" vertical="center" wrapText="1"/>
    </xf>
    <xf numFmtId="4" fontId="34" fillId="0" borderId="5" xfId="48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34" fillId="0" borderId="5" xfId="0" quotePrefix="1" applyNumberFormat="1" applyFont="1" applyFill="1" applyBorder="1" applyAlignment="1">
      <alignment horizontal="center" vertical="center" wrapText="1"/>
    </xf>
    <xf numFmtId="49" fontId="20" fillId="0" borderId="5" xfId="0" quotePrefix="1" applyNumberFormat="1" applyFont="1" applyFill="1" applyBorder="1" applyAlignment="1">
      <alignment horizontal="center" vertical="center" wrapText="1"/>
    </xf>
    <xf numFmtId="2" fontId="20" fillId="0" borderId="5" xfId="0" applyNumberFormat="1" applyFont="1" applyFill="1" applyBorder="1" applyAlignment="1">
      <alignment horizontal="center" vertical="center" wrapText="1"/>
    </xf>
    <xf numFmtId="200" fontId="34" fillId="0" borderId="5" xfId="48" applyNumberFormat="1" applyFont="1" applyFill="1" applyBorder="1" applyAlignment="1">
      <alignment horizontal="left" vertical="center" wrapText="1"/>
    </xf>
    <xf numFmtId="4" fontId="34" fillId="0" borderId="5" xfId="48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right" vertical="top" wrapText="1"/>
    </xf>
    <xf numFmtId="0" fontId="47" fillId="0" borderId="5" xfId="0" applyFont="1" applyFill="1" applyBorder="1" applyAlignment="1">
      <alignment vertical="top" wrapText="1"/>
    </xf>
    <xf numFmtId="49" fontId="51" fillId="0" borderId="5" xfId="0" applyNumberFormat="1" applyFont="1" applyFill="1" applyBorder="1" applyAlignment="1">
      <alignment horizontal="center" vertical="top" wrapText="1"/>
    </xf>
    <xf numFmtId="4" fontId="51" fillId="0" borderId="5" xfId="0" applyNumberFormat="1" applyFont="1" applyFill="1" applyBorder="1" applyAlignment="1">
      <alignment horizontal="center" vertical="top" wrapText="1"/>
    </xf>
    <xf numFmtId="0" fontId="27" fillId="0" borderId="16" xfId="0" applyFont="1" applyFill="1" applyBorder="1" applyAlignment="1" applyProtection="1">
      <alignment horizontal="center" vertical="center" wrapText="1"/>
    </xf>
    <xf numFmtId="4" fontId="27" fillId="0" borderId="16" xfId="0" applyNumberFormat="1" applyFont="1" applyFill="1" applyBorder="1" applyAlignment="1" applyProtection="1">
      <alignment horizontal="center" vertical="center" wrapText="1"/>
    </xf>
    <xf numFmtId="4" fontId="26" fillId="0" borderId="16" xfId="0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 shrinkToFi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 shrinkToFit="1"/>
    </xf>
    <xf numFmtId="0" fontId="23" fillId="0" borderId="0" xfId="0" applyFont="1" applyFill="1" applyAlignment="1">
      <alignment horizontal="left" vertical="center" wrapText="1"/>
    </xf>
    <xf numFmtId="4" fontId="51" fillId="0" borderId="7" xfId="0" applyNumberFormat="1" applyFont="1" applyFill="1" applyBorder="1" applyAlignment="1">
      <alignment horizontal="center" vertical="top" wrapText="1"/>
    </xf>
    <xf numFmtId="0" fontId="26" fillId="0" borderId="0" xfId="0" applyFont="1" applyBorder="1" applyAlignment="1" applyProtection="1">
      <alignment horizontal="center" vertical="center" wrapText="1"/>
    </xf>
    <xf numFmtId="4" fontId="26" fillId="0" borderId="0" xfId="0" applyNumberFormat="1" applyFont="1" applyBorder="1" applyAlignment="1" applyProtection="1">
      <alignment horizontal="center" vertical="center" wrapText="1"/>
    </xf>
    <xf numFmtId="0" fontId="23" fillId="0" borderId="0" xfId="55" applyFont="1" applyAlignment="1">
      <alignment horizontal="left"/>
    </xf>
    <xf numFmtId="0" fontId="23" fillId="0" borderId="0" xfId="55" applyFont="1"/>
    <xf numFmtId="49" fontId="51" fillId="0" borderId="5" xfId="0" applyNumberFormat="1" applyFont="1" applyFill="1" applyBorder="1" applyAlignment="1">
      <alignment horizontal="center" vertical="center" wrapText="1"/>
    </xf>
    <xf numFmtId="4" fontId="51" fillId="0" borderId="5" xfId="0" applyNumberFormat="1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top" wrapText="1"/>
    </xf>
    <xf numFmtId="4" fontId="56" fillId="0" borderId="5" xfId="0" applyNumberFormat="1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top" wrapText="1"/>
    </xf>
    <xf numFmtId="4" fontId="53" fillId="0" borderId="5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0" fillId="0" borderId="0" xfId="0" applyFill="1"/>
    <xf numFmtId="4" fontId="23" fillId="0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3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200" fontId="34" fillId="0" borderId="5" xfId="48" applyNumberFormat="1" applyFont="1" applyFill="1" applyBorder="1" applyAlignment="1">
      <alignment horizontal="center" vertical="center" wrapText="1"/>
    </xf>
    <xf numFmtId="4" fontId="20" fillId="0" borderId="5" xfId="48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top" wrapText="1"/>
    </xf>
    <xf numFmtId="0" fontId="56" fillId="0" borderId="0" xfId="0" applyFont="1" applyFill="1" applyBorder="1" applyAlignment="1">
      <alignment horizontal="left" wrapText="1"/>
    </xf>
    <xf numFmtId="4" fontId="56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/>
    <xf numFmtId="4" fontId="27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8" fillId="0" borderId="5" xfId="56" applyFont="1" applyFill="1" applyBorder="1" applyAlignment="1">
      <alignment horizontal="center" vertical="center" wrapText="1"/>
    </xf>
    <xf numFmtId="0" fontId="18" fillId="0" borderId="5" xfId="56" applyFont="1" applyFill="1" applyBorder="1" applyAlignment="1">
      <alignment horizontal="center" vertical="top" wrapText="1"/>
    </xf>
    <xf numFmtId="49" fontId="53" fillId="24" borderId="5" xfId="0" applyNumberFormat="1" applyFont="1" applyFill="1" applyBorder="1" applyAlignment="1">
      <alignment horizontal="center" vertical="top" wrapText="1"/>
    </xf>
    <xf numFmtId="4" fontId="53" fillId="24" borderId="5" xfId="0" applyNumberFormat="1" applyFont="1" applyFill="1" applyBorder="1" applyAlignment="1">
      <alignment horizontal="center" vertical="top" wrapText="1"/>
    </xf>
    <xf numFmtId="0" fontId="1" fillId="24" borderId="5" xfId="0" applyFont="1" applyFill="1" applyBorder="1" applyAlignment="1">
      <alignment horizontal="center" vertical="top" wrapText="1"/>
    </xf>
    <xf numFmtId="4" fontId="53" fillId="24" borderId="7" xfId="0" applyNumberFormat="1" applyFont="1" applyFill="1" applyBorder="1" applyAlignment="1">
      <alignment horizontal="center" vertical="top" wrapText="1"/>
    </xf>
    <xf numFmtId="0" fontId="13" fillId="24" borderId="5" xfId="20" applyFont="1" applyFill="1" applyBorder="1" applyAlignment="1">
      <alignment horizontal="center" vertical="center" wrapText="1"/>
    </xf>
    <xf numFmtId="4" fontId="56" fillId="24" borderId="7" xfId="0" applyNumberFormat="1" applyFont="1" applyFill="1" applyBorder="1" applyAlignment="1">
      <alignment horizontal="center" vertical="top" wrapText="1"/>
    </xf>
    <xf numFmtId="0" fontId="13" fillId="24" borderId="6" xfId="20" applyFont="1" applyFill="1" applyBorder="1" applyAlignment="1">
      <alignment horizontal="center" vertical="center" wrapText="1"/>
    </xf>
    <xf numFmtId="4" fontId="56" fillId="24" borderId="14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3" fontId="18" fillId="0" borderId="19" xfId="59" applyNumberFormat="1" applyFont="1" applyFill="1" applyBorder="1" applyAlignment="1">
      <alignment horizontal="right" vertical="top" wrapText="1"/>
    </xf>
    <xf numFmtId="3" fontId="18" fillId="0" borderId="5" xfId="59" applyNumberFormat="1" applyFont="1" applyFill="1" applyBorder="1" applyAlignment="1">
      <alignment horizontal="right" vertical="top" wrapText="1"/>
    </xf>
    <xf numFmtId="3" fontId="18" fillId="0" borderId="5" xfId="0" applyNumberFormat="1" applyFont="1" applyFill="1" applyBorder="1" applyAlignment="1">
      <alignment horizontal="right" vertical="top" wrapText="1"/>
    </xf>
    <xf numFmtId="4" fontId="53" fillId="24" borderId="5" xfId="0" applyNumberFormat="1" applyFont="1" applyFill="1" applyBorder="1" applyAlignment="1">
      <alignment horizontal="center" vertical="center" wrapText="1"/>
    </xf>
    <xf numFmtId="4" fontId="52" fillId="0" borderId="5" xfId="0" applyNumberFormat="1" applyFont="1" applyFill="1" applyBorder="1" applyAlignment="1">
      <alignment horizontal="center" vertical="center" wrapText="1"/>
    </xf>
    <xf numFmtId="0" fontId="18" fillId="23" borderId="5" xfId="20" applyFont="1" applyFill="1" applyBorder="1" applyAlignment="1">
      <alignment horizontal="center" vertical="center" wrapText="1"/>
    </xf>
    <xf numFmtId="4" fontId="53" fillId="0" borderId="7" xfId="0" applyNumberFormat="1" applyFont="1" applyBorder="1" applyAlignment="1">
      <alignment horizontal="center" vertical="top" wrapText="1"/>
    </xf>
    <xf numFmtId="49" fontId="33" fillId="0" borderId="5" xfId="0" quotePrefix="1" applyNumberFormat="1" applyFont="1" applyFill="1" applyBorder="1" applyAlignment="1">
      <alignment horizontal="center" vertical="center" wrapText="1"/>
    </xf>
    <xf numFmtId="2" fontId="33" fillId="0" borderId="5" xfId="0" quotePrefix="1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5" xfId="58" applyNumberFormat="1" applyFont="1" applyFill="1" applyBorder="1" applyAlignment="1">
      <alignment horizontal="center" vertical="center" wrapText="1"/>
    </xf>
    <xf numFmtId="0" fontId="18" fillId="0" borderId="5" xfId="63" applyFont="1" applyFill="1" applyBorder="1" applyAlignment="1">
      <alignment horizontal="left" vertical="center" wrapText="1"/>
    </xf>
    <xf numFmtId="3" fontId="18" fillId="0" borderId="5" xfId="59" applyNumberFormat="1" applyFont="1" applyFill="1" applyBorder="1" applyAlignment="1">
      <alignment vertical="center" wrapText="1"/>
    </xf>
    <xf numFmtId="3" fontId="18" fillId="0" borderId="5" xfId="0" applyNumberFormat="1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vertical="top" wrapText="1"/>
    </xf>
    <xf numFmtId="3" fontId="18" fillId="0" borderId="5" xfId="59" applyNumberFormat="1" applyFont="1" applyFill="1" applyBorder="1" applyAlignment="1">
      <alignment horizontal="right" vertical="center" wrapText="1"/>
    </xf>
    <xf numFmtId="3" fontId="18" fillId="0" borderId="5" xfId="0" applyNumberFormat="1" applyFont="1" applyFill="1" applyBorder="1" applyAlignment="1">
      <alignment horizontal="right" vertical="center"/>
    </xf>
    <xf numFmtId="200" fontId="18" fillId="0" borderId="5" xfId="59" applyNumberFormat="1" applyFont="1" applyFill="1" applyBorder="1" applyAlignment="1">
      <alignment horizontal="center" vertical="center" wrapText="1"/>
    </xf>
    <xf numFmtId="200" fontId="18" fillId="0" borderId="5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top" wrapText="1"/>
    </xf>
    <xf numFmtId="0" fontId="18" fillId="0" borderId="5" xfId="0" applyFont="1" applyFill="1" applyBorder="1" applyAlignment="1">
      <alignment horizontal="left" vertical="top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5" xfId="59" applyNumberFormat="1" applyFont="1" applyFill="1" applyBorder="1" applyAlignment="1">
      <alignment horizontal="center" vertical="center" wrapText="1"/>
    </xf>
    <xf numFmtId="4" fontId="53" fillId="24" borderId="7" xfId="0" applyNumberFormat="1" applyFont="1" applyFill="1" applyBorder="1" applyAlignment="1">
      <alignment horizontal="center" vertical="center" wrapText="1"/>
    </xf>
    <xf numFmtId="0" fontId="28" fillId="25" borderId="0" xfId="0" applyNumberFormat="1" applyFont="1" applyFill="1" applyAlignment="1" applyProtection="1"/>
    <xf numFmtId="0" fontId="33" fillId="0" borderId="16" xfId="0" applyFont="1" applyBorder="1" applyAlignment="1" applyProtection="1">
      <alignment horizontal="center" vertical="center" wrapText="1"/>
    </xf>
    <xf numFmtId="4" fontId="33" fillId="0" borderId="16" xfId="0" applyNumberFormat="1" applyFont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49" fontId="27" fillId="0" borderId="16" xfId="0" applyNumberFormat="1" applyFont="1" applyFill="1" applyBorder="1" applyAlignment="1" applyProtection="1">
      <alignment horizontal="center" vertical="center" wrapText="1"/>
    </xf>
    <xf numFmtId="49" fontId="26" fillId="0" borderId="16" xfId="0" applyNumberFormat="1" applyFont="1" applyFill="1" applyBorder="1" applyAlignment="1" applyProtection="1">
      <alignment horizontal="center" vertical="center" wrapText="1"/>
    </xf>
    <xf numFmtId="0" fontId="18" fillId="0" borderId="5" xfId="2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justify"/>
    </xf>
    <xf numFmtId="0" fontId="52" fillId="0" borderId="0" xfId="0" applyFont="1" applyFill="1"/>
    <xf numFmtId="0" fontId="53" fillId="0" borderId="0" xfId="0" applyFont="1" applyFill="1"/>
    <xf numFmtId="0" fontId="51" fillId="0" borderId="0" xfId="0" applyFont="1" applyFill="1" applyAlignment="1">
      <alignment horizontal="right"/>
    </xf>
    <xf numFmtId="0" fontId="52" fillId="0" borderId="0" xfId="0" applyFont="1" applyFill="1" applyAlignment="1">
      <alignment horizontal="right"/>
    </xf>
    <xf numFmtId="0" fontId="51" fillId="0" borderId="20" xfId="0" applyFont="1" applyFill="1" applyBorder="1" applyAlignment="1">
      <alignment horizontal="center" vertical="top" wrapText="1"/>
    </xf>
    <xf numFmtId="0" fontId="51" fillId="0" borderId="21" xfId="0" applyFont="1" applyFill="1" applyBorder="1" applyAlignment="1">
      <alignment horizontal="center" vertical="top" wrapText="1"/>
    </xf>
    <xf numFmtId="0" fontId="51" fillId="0" borderId="22" xfId="0" applyFont="1" applyFill="1" applyBorder="1" applyAlignment="1">
      <alignment horizontal="center" vertical="top" wrapText="1"/>
    </xf>
    <xf numFmtId="0" fontId="51" fillId="0" borderId="23" xfId="0" applyFont="1" applyFill="1" applyBorder="1" applyAlignment="1">
      <alignment horizontal="center" vertical="top" wrapText="1"/>
    </xf>
    <xf numFmtId="0" fontId="53" fillId="0" borderId="5" xfId="0" applyFont="1" applyFill="1" applyBorder="1" applyAlignment="1">
      <alignment horizontal="center" vertical="top" wrapText="1"/>
    </xf>
    <xf numFmtId="0" fontId="53" fillId="24" borderId="5" xfId="0" applyFont="1" applyFill="1" applyBorder="1" applyAlignment="1">
      <alignment horizontal="center" vertical="top" wrapText="1"/>
    </xf>
    <xf numFmtId="49" fontId="27" fillId="0" borderId="8" xfId="0" applyNumberFormat="1" applyFont="1" applyBorder="1" applyAlignment="1"/>
    <xf numFmtId="0" fontId="23" fillId="0" borderId="15" xfId="0" applyFont="1" applyBorder="1" applyAlignment="1"/>
    <xf numFmtId="0" fontId="52" fillId="0" borderId="5" xfId="0" applyFont="1" applyBorder="1"/>
    <xf numFmtId="0" fontId="13" fillId="0" borderId="5" xfId="20" applyFont="1" applyFill="1" applyBorder="1" applyAlignment="1">
      <alignment horizontal="center" vertical="center" wrapText="1"/>
    </xf>
    <xf numFmtId="4" fontId="53" fillId="0" borderId="7" xfId="0" applyNumberFormat="1" applyFont="1" applyFill="1" applyBorder="1" applyAlignment="1">
      <alignment horizontal="center" vertical="center" wrapText="1"/>
    </xf>
    <xf numFmtId="4" fontId="1" fillId="24" borderId="5" xfId="0" applyNumberFormat="1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200" fontId="28" fillId="0" borderId="24" xfId="48" applyNumberFormat="1" applyFont="1" applyFill="1" applyBorder="1" applyAlignment="1">
      <alignment horizontal="left" vertical="center" wrapText="1"/>
    </xf>
    <xf numFmtId="49" fontId="20" fillId="0" borderId="8" xfId="55" applyNumberFormat="1" applyFont="1" applyBorder="1" applyAlignment="1">
      <alignment horizontal="center"/>
    </xf>
    <xf numFmtId="0" fontId="28" fillId="0" borderId="24" xfId="55" applyFont="1" applyBorder="1" applyAlignment="1">
      <alignment horizontal="left" vertical="center" wrapText="1"/>
    </xf>
    <xf numFmtId="0" fontId="28" fillId="0" borderId="19" xfId="55" applyFont="1" applyBorder="1" applyAlignment="1">
      <alignment horizontal="left" vertical="center" wrapText="1"/>
    </xf>
    <xf numFmtId="0" fontId="28" fillId="0" borderId="6" xfId="55" applyFont="1" applyBorder="1" applyAlignment="1">
      <alignment horizontal="left" vertical="center" wrapText="1"/>
    </xf>
    <xf numFmtId="0" fontId="37" fillId="0" borderId="11" xfId="55" applyFont="1" applyBorder="1" applyAlignment="1">
      <alignment horizontal="center" vertical="justify"/>
    </xf>
    <xf numFmtId="0" fontId="23" fillId="0" borderId="0" xfId="55" applyFont="1" applyAlignment="1">
      <alignment horizontal="left" wrapText="1"/>
    </xf>
    <xf numFmtId="0" fontId="23" fillId="0" borderId="0" xfId="55" applyFont="1" applyFill="1" applyAlignment="1">
      <alignment horizontal="left" wrapText="1"/>
    </xf>
    <xf numFmtId="0" fontId="20" fillId="0" borderId="0" xfId="55" applyFont="1" applyAlignment="1">
      <alignment horizontal="center"/>
    </xf>
    <xf numFmtId="0" fontId="28" fillId="0" borderId="24" xfId="55" applyFont="1" applyFill="1" applyBorder="1" applyAlignment="1">
      <alignment horizontal="center" vertical="center" wrapText="1"/>
    </xf>
    <xf numFmtId="0" fontId="28" fillId="0" borderId="19" xfId="55" applyFont="1" applyFill="1" applyBorder="1" applyAlignment="1">
      <alignment horizontal="center" vertical="center" wrapText="1"/>
    </xf>
    <xf numFmtId="0" fontId="28" fillId="0" borderId="6" xfId="55" applyFont="1" applyFill="1" applyBorder="1" applyAlignment="1">
      <alignment horizontal="center" vertical="center" wrapText="1"/>
    </xf>
    <xf numFmtId="0" fontId="28" fillId="0" borderId="24" xfId="55" applyFont="1" applyBorder="1" applyAlignment="1">
      <alignment horizontal="center" vertical="center" wrapText="1"/>
    </xf>
    <xf numFmtId="0" fontId="28" fillId="0" borderId="19" xfId="55" applyFont="1" applyBorder="1" applyAlignment="1">
      <alignment horizontal="center" vertical="center" wrapText="1"/>
    </xf>
    <xf numFmtId="0" fontId="28" fillId="0" borderId="6" xfId="55" applyFont="1" applyBorder="1" applyAlignment="1">
      <alignment horizontal="center" vertical="center" wrapText="1"/>
    </xf>
    <xf numFmtId="0" fontId="28" fillId="0" borderId="7" xfId="55" applyFont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 wrapText="1"/>
    </xf>
    <xf numFmtId="0" fontId="20" fillId="0" borderId="0" xfId="56" applyFont="1" applyFill="1" applyAlignment="1">
      <alignment horizontal="center" wrapText="1"/>
    </xf>
    <xf numFmtId="0" fontId="18" fillId="0" borderId="5" xfId="56" applyFont="1" applyFill="1" applyBorder="1" applyAlignment="1">
      <alignment horizontal="center" vertical="center" wrapText="1"/>
    </xf>
    <xf numFmtId="0" fontId="18" fillId="0" borderId="7" xfId="56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24" xfId="56" applyFont="1" applyFill="1" applyBorder="1" applyAlignment="1">
      <alignment horizontal="center" vertical="center" wrapText="1"/>
    </xf>
    <xf numFmtId="0" fontId="18" fillId="0" borderId="19" xfId="56" applyFont="1" applyFill="1" applyBorder="1" applyAlignment="1">
      <alignment horizontal="center" vertical="center" wrapText="1"/>
    </xf>
    <xf numFmtId="0" fontId="18" fillId="0" borderId="6" xfId="56" applyFont="1" applyFill="1" applyBorder="1" applyAlignment="1">
      <alignment horizontal="center" vertical="center" wrapText="1"/>
    </xf>
    <xf numFmtId="0" fontId="23" fillId="0" borderId="0" xfId="56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37" fillId="0" borderId="8" xfId="55" applyFont="1" applyBorder="1" applyAlignment="1">
      <alignment vertical="justify"/>
    </xf>
    <xf numFmtId="0" fontId="28" fillId="0" borderId="24" xfId="0" applyNumberFormat="1" applyFont="1" applyFill="1" applyBorder="1" applyAlignment="1" applyProtection="1">
      <alignment horizontal="center" vertical="center" wrapText="1"/>
    </xf>
    <xf numFmtId="0" fontId="28" fillId="0" borderId="19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49" fontId="20" fillId="0" borderId="8" xfId="55" applyNumberFormat="1" applyFont="1" applyFill="1" applyBorder="1" applyAlignment="1">
      <alignment horizontal="center"/>
    </xf>
    <xf numFmtId="0" fontId="20" fillId="0" borderId="8" xfId="55" applyFont="1" applyFill="1" applyBorder="1" applyAlignment="1">
      <alignment horizontal="center"/>
    </xf>
    <xf numFmtId="0" fontId="31" fillId="0" borderId="24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6" xfId="0" applyNumberFormat="1" applyFont="1" applyFill="1" applyBorder="1" applyAlignment="1" applyProtection="1">
      <alignment horizontal="center" vertical="center" wrapText="1"/>
    </xf>
    <xf numFmtId="0" fontId="37" fillId="0" borderId="0" xfId="55" applyFont="1" applyFill="1" applyBorder="1" applyAlignment="1">
      <alignment horizontal="left" vertical="justify"/>
    </xf>
    <xf numFmtId="0" fontId="28" fillId="0" borderId="7" xfId="0" applyNumberFormat="1" applyFont="1" applyFill="1" applyBorder="1" applyAlignment="1" applyProtection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52" fillId="0" borderId="7" xfId="0" applyFont="1" applyFill="1" applyBorder="1" applyAlignment="1"/>
    <xf numFmtId="0" fontId="52" fillId="0" borderId="11" xfId="0" applyFont="1" applyFill="1" applyBorder="1" applyAlignment="1"/>
    <xf numFmtId="0" fontId="0" fillId="0" borderId="10" xfId="0" applyBorder="1" applyAlignment="1"/>
    <xf numFmtId="0" fontId="13" fillId="0" borderId="7" xfId="20" applyFont="1" applyFill="1" applyBorder="1" applyAlignment="1">
      <alignment horizontal="left" vertical="center" wrapText="1"/>
    </xf>
    <xf numFmtId="0" fontId="57" fillId="0" borderId="11" xfId="0" applyFont="1" applyFill="1" applyBorder="1" applyAlignment="1">
      <alignment wrapText="1"/>
    </xf>
    <xf numFmtId="0" fontId="57" fillId="0" borderId="10" xfId="0" applyFont="1" applyFill="1" applyBorder="1" applyAlignment="1">
      <alignment wrapText="1"/>
    </xf>
    <xf numFmtId="0" fontId="18" fillId="0" borderId="5" xfId="2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wrapText="1"/>
    </xf>
    <xf numFmtId="0" fontId="53" fillId="24" borderId="7" xfId="0" applyFont="1" applyFill="1" applyBorder="1" applyAlignment="1">
      <alignment horizontal="center" vertical="center" wrapText="1"/>
    </xf>
    <xf numFmtId="0" fontId="53" fillId="24" borderId="10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4" fontId="52" fillId="0" borderId="7" xfId="0" applyNumberFormat="1" applyFont="1" applyBorder="1" applyAlignment="1"/>
    <xf numFmtId="4" fontId="52" fillId="24" borderId="12" xfId="0" applyNumberFormat="1" applyFont="1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0" fillId="0" borderId="31" xfId="0" applyBorder="1" applyAlignment="1"/>
    <xf numFmtId="0" fontId="0" fillId="24" borderId="14" xfId="0" applyFill="1" applyBorder="1" applyAlignment="1">
      <alignment horizontal="center" vertical="center" wrapText="1"/>
    </xf>
    <xf numFmtId="0" fontId="0" fillId="24" borderId="8" xfId="0" applyFill="1" applyBorder="1" applyAlignment="1">
      <alignment horizontal="center" vertical="center" wrapText="1"/>
    </xf>
    <xf numFmtId="0" fontId="0" fillId="0" borderId="32" xfId="0" applyBorder="1" applyAlignment="1"/>
    <xf numFmtId="0" fontId="53" fillId="24" borderId="5" xfId="0" applyFont="1" applyFill="1" applyBorder="1" applyAlignment="1">
      <alignment horizontal="left" vertical="top" wrapText="1"/>
    </xf>
    <xf numFmtId="0" fontId="51" fillId="0" borderId="5" xfId="0" applyFont="1" applyFill="1" applyBorder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0" fillId="0" borderId="34" xfId="0" applyBorder="1" applyAlignment="1"/>
    <xf numFmtId="0" fontId="52" fillId="0" borderId="14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top" wrapText="1"/>
    </xf>
    <xf numFmtId="0" fontId="1" fillId="24" borderId="11" xfId="0" applyFont="1" applyFill="1" applyBorder="1" applyAlignment="1">
      <alignment horizontal="center" vertical="top" wrapText="1"/>
    </xf>
    <xf numFmtId="0" fontId="51" fillId="0" borderId="5" xfId="0" applyFont="1" applyBorder="1" applyAlignment="1">
      <alignment horizontal="left" vertical="top" wrapText="1"/>
    </xf>
    <xf numFmtId="0" fontId="51" fillId="0" borderId="5" xfId="0" applyFont="1" applyBorder="1" applyAlignment="1">
      <alignment horizontal="center" vertical="top" wrapText="1"/>
    </xf>
    <xf numFmtId="4" fontId="53" fillId="24" borderId="24" xfId="0" applyNumberFormat="1" applyFont="1" applyFill="1" applyBorder="1" applyAlignment="1">
      <alignment horizontal="center" vertical="top" wrapText="1"/>
    </xf>
    <xf numFmtId="4" fontId="53" fillId="24" borderId="6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1" fillId="0" borderId="11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 wrapText="1"/>
    </xf>
    <xf numFmtId="0" fontId="18" fillId="24" borderId="7" xfId="0" applyFont="1" applyFill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 wrapText="1"/>
    </xf>
    <xf numFmtId="4" fontId="52" fillId="0" borderId="7" xfId="0" applyNumberFormat="1" applyFont="1" applyFill="1" applyBorder="1" applyAlignment="1">
      <alignment horizontal="center" vertical="center" wrapText="1"/>
    </xf>
    <xf numFmtId="4" fontId="52" fillId="0" borderId="11" xfId="0" applyNumberFormat="1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0" xfId="0" applyAlignment="1"/>
    <xf numFmtId="0" fontId="0" fillId="0" borderId="14" xfId="0" applyBorder="1" applyAlignment="1"/>
    <xf numFmtId="0" fontId="0" fillId="0" borderId="8" xfId="0" applyBorder="1" applyAlignment="1"/>
    <xf numFmtId="0" fontId="13" fillId="24" borderId="7" xfId="20" applyFont="1" applyFill="1" applyBorder="1" applyAlignment="1">
      <alignment horizontal="left" vertical="center" wrapText="1"/>
    </xf>
    <xf numFmtId="0" fontId="57" fillId="0" borderId="11" xfId="0" applyFont="1" applyBorder="1" applyAlignment="1">
      <alignment wrapText="1"/>
    </xf>
    <xf numFmtId="0" fontId="57" fillId="0" borderId="10" xfId="0" applyFont="1" applyBorder="1" applyAlignment="1">
      <alignment wrapText="1"/>
    </xf>
    <xf numFmtId="0" fontId="18" fillId="23" borderId="5" xfId="20" applyFont="1" applyFill="1" applyBorder="1" applyAlignment="1">
      <alignment horizontal="left" vertical="center" wrapText="1"/>
    </xf>
    <xf numFmtId="0" fontId="18" fillId="0" borderId="5" xfId="0" applyFont="1" applyBorder="1" applyAlignment="1">
      <alignment wrapText="1"/>
    </xf>
    <xf numFmtId="0" fontId="1" fillId="24" borderId="10" xfId="0" applyFont="1" applyFill="1" applyBorder="1" applyAlignment="1">
      <alignment horizontal="center" vertical="top" wrapText="1"/>
    </xf>
    <xf numFmtId="0" fontId="57" fillId="24" borderId="11" xfId="0" applyFont="1" applyFill="1" applyBorder="1" applyAlignment="1">
      <alignment wrapText="1"/>
    </xf>
    <xf numFmtId="0" fontId="57" fillId="24" borderId="10" xfId="0" applyFont="1" applyFill="1" applyBorder="1" applyAlignment="1">
      <alignment wrapText="1"/>
    </xf>
    <xf numFmtId="0" fontId="53" fillId="24" borderId="7" xfId="0" applyFont="1" applyFill="1" applyBorder="1" applyAlignment="1">
      <alignment horizontal="left" vertical="top" wrapText="1"/>
    </xf>
    <xf numFmtId="0" fontId="53" fillId="24" borderId="11" xfId="0" applyFont="1" applyFill="1" applyBorder="1" applyAlignment="1">
      <alignment horizontal="left" vertical="top" wrapText="1"/>
    </xf>
    <xf numFmtId="0" fontId="53" fillId="24" borderId="10" xfId="0" applyFont="1" applyFill="1" applyBorder="1" applyAlignment="1">
      <alignment horizontal="left" vertical="top" wrapText="1"/>
    </xf>
    <xf numFmtId="4" fontId="53" fillId="24" borderId="24" xfId="0" applyNumberFormat="1" applyFont="1" applyFill="1" applyBorder="1" applyAlignment="1">
      <alignment horizontal="center" vertical="center" wrapText="1"/>
    </xf>
    <xf numFmtId="4" fontId="53" fillId="24" borderId="6" xfId="0" applyNumberFormat="1" applyFont="1" applyFill="1" applyBorder="1" applyAlignment="1">
      <alignment horizontal="center" vertical="center" wrapText="1"/>
    </xf>
    <xf numFmtId="0" fontId="53" fillId="24" borderId="12" xfId="0" applyFont="1" applyFill="1" applyBorder="1" applyAlignment="1">
      <alignment horizontal="center" vertical="center" wrapText="1"/>
    </xf>
    <xf numFmtId="0" fontId="53" fillId="24" borderId="15" xfId="0" applyFont="1" applyFill="1" applyBorder="1" applyAlignment="1">
      <alignment horizontal="center" vertical="center" wrapText="1"/>
    </xf>
    <xf numFmtId="0" fontId="53" fillId="24" borderId="31" xfId="0" applyFont="1" applyFill="1" applyBorder="1" applyAlignment="1">
      <alignment horizontal="center" vertical="center" wrapText="1"/>
    </xf>
    <xf numFmtId="0" fontId="53" fillId="24" borderId="14" xfId="0" applyFont="1" applyFill="1" applyBorder="1" applyAlignment="1">
      <alignment horizontal="center" vertical="center" wrapText="1"/>
    </xf>
    <xf numFmtId="0" fontId="53" fillId="24" borderId="8" xfId="0" applyFont="1" applyFill="1" applyBorder="1" applyAlignment="1">
      <alignment horizontal="center" vertical="center" wrapText="1"/>
    </xf>
    <xf numFmtId="0" fontId="53" fillId="24" borderId="3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1" fillId="24" borderId="24" xfId="0" applyNumberFormat="1" applyFont="1" applyFill="1" applyBorder="1" applyAlignment="1">
      <alignment horizontal="center" vertical="center" wrapText="1"/>
    </xf>
    <xf numFmtId="0" fontId="0" fillId="24" borderId="6" xfId="0" applyFill="1" applyBorder="1" applyAlignment="1">
      <alignment horizontal="center" vertical="center" wrapText="1"/>
    </xf>
    <xf numFmtId="49" fontId="53" fillId="24" borderId="24" xfId="0" applyNumberFormat="1" applyFont="1" applyFill="1" applyBorder="1" applyAlignment="1">
      <alignment horizontal="center" vertical="top" wrapText="1"/>
    </xf>
    <xf numFmtId="49" fontId="53" fillId="24" borderId="6" xfId="0" applyNumberFormat="1" applyFont="1" applyFill="1" applyBorder="1" applyAlignment="1">
      <alignment horizontal="center" vertical="top" wrapText="1"/>
    </xf>
    <xf numFmtId="0" fontId="53" fillId="24" borderId="12" xfId="0" applyFont="1" applyFill="1" applyBorder="1" applyAlignment="1">
      <alignment horizontal="left" vertical="top" wrapText="1"/>
    </xf>
    <xf numFmtId="0" fontId="53" fillId="24" borderId="15" xfId="0" applyFont="1" applyFill="1" applyBorder="1" applyAlignment="1">
      <alignment horizontal="left" vertical="top" wrapText="1"/>
    </xf>
    <xf numFmtId="0" fontId="53" fillId="24" borderId="31" xfId="0" applyFont="1" applyFill="1" applyBorder="1" applyAlignment="1">
      <alignment horizontal="left" vertical="top" wrapText="1"/>
    </xf>
    <xf numFmtId="0" fontId="0" fillId="24" borderId="14" xfId="0" applyFill="1" applyBorder="1" applyAlignment="1">
      <alignment horizontal="left" vertical="top" wrapText="1"/>
    </xf>
    <xf numFmtId="0" fontId="0" fillId="24" borderId="8" xfId="0" applyFill="1" applyBorder="1" applyAlignment="1">
      <alignment horizontal="left" vertical="top" wrapText="1"/>
    </xf>
    <xf numFmtId="0" fontId="0" fillId="24" borderId="32" xfId="0" applyFill="1" applyBorder="1" applyAlignment="1">
      <alignment horizontal="left" vertical="top" wrapText="1"/>
    </xf>
    <xf numFmtId="0" fontId="57" fillId="24" borderId="11" xfId="0" applyFont="1" applyFill="1" applyBorder="1" applyAlignment="1">
      <alignment horizontal="left" vertical="top" wrapText="1"/>
    </xf>
    <xf numFmtId="0" fontId="57" fillId="24" borderId="10" xfId="0" applyFont="1" applyFill="1" applyBorder="1" applyAlignment="1">
      <alignment horizontal="left" vertical="top" wrapText="1"/>
    </xf>
    <xf numFmtId="49" fontId="53" fillId="24" borderId="24" xfId="0" applyNumberFormat="1" applyFont="1" applyFill="1" applyBorder="1" applyAlignment="1">
      <alignment horizontal="center" vertical="center" wrapText="1"/>
    </xf>
    <xf numFmtId="49" fontId="53" fillId="24" borderId="6" xfId="0" applyNumberFormat="1" applyFont="1" applyFill="1" applyBorder="1" applyAlignment="1">
      <alignment horizontal="center" vertical="center" wrapText="1"/>
    </xf>
    <xf numFmtId="0" fontId="53" fillId="24" borderId="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 vertical="top" wrapText="1"/>
    </xf>
    <xf numFmtId="0" fontId="51" fillId="0" borderId="33" xfId="0" applyFont="1" applyFill="1" applyBorder="1" applyAlignment="1">
      <alignment horizontal="center" vertical="top" wrapText="1"/>
    </xf>
    <xf numFmtId="0" fontId="13" fillId="24" borderId="6" xfId="20" applyFont="1" applyFill="1" applyBorder="1" applyAlignment="1">
      <alignment horizontal="left" vertical="center" wrapText="1"/>
    </xf>
    <xf numFmtId="0" fontId="13" fillId="24" borderId="6" xfId="0" applyFont="1" applyFill="1" applyBorder="1" applyAlignment="1">
      <alignment wrapText="1"/>
    </xf>
    <xf numFmtId="0" fontId="13" fillId="24" borderId="5" xfId="20" applyFont="1" applyFill="1" applyBorder="1" applyAlignment="1">
      <alignment horizontal="left" vertical="center" wrapText="1"/>
    </xf>
    <xf numFmtId="0" fontId="13" fillId="24" borderId="5" xfId="0" applyFont="1" applyFill="1" applyBorder="1" applyAlignment="1">
      <alignment wrapText="1"/>
    </xf>
    <xf numFmtId="0" fontId="51" fillId="0" borderId="0" xfId="0" applyFont="1" applyAlignment="1">
      <alignment horizontal="left"/>
    </xf>
    <xf numFmtId="0" fontId="51" fillId="0" borderId="5" xfId="0" applyFont="1" applyFill="1" applyBorder="1" applyAlignment="1">
      <alignment horizontal="center" vertical="top" wrapText="1"/>
    </xf>
    <xf numFmtId="0" fontId="53" fillId="0" borderId="5" xfId="0" applyFont="1" applyFill="1" applyBorder="1" applyAlignment="1">
      <alignment horizontal="center" vertical="top" wrapText="1"/>
    </xf>
    <xf numFmtId="0" fontId="53" fillId="0" borderId="5" xfId="0" applyFont="1" applyFill="1" applyBorder="1" applyAlignment="1">
      <alignment horizontal="left" vertical="top" wrapText="1"/>
    </xf>
    <xf numFmtId="0" fontId="56" fillId="0" borderId="5" xfId="0" applyFont="1" applyFill="1" applyBorder="1" applyAlignment="1">
      <alignment horizontal="left" wrapText="1"/>
    </xf>
    <xf numFmtId="0" fontId="51" fillId="0" borderId="7" xfId="0" applyFont="1" applyFill="1" applyBorder="1" applyAlignment="1">
      <alignment horizontal="left" vertical="top" wrapText="1"/>
    </xf>
    <xf numFmtId="0" fontId="51" fillId="0" borderId="11" xfId="0" applyFont="1" applyFill="1" applyBorder="1" applyAlignment="1">
      <alignment horizontal="left" vertical="top" wrapText="1"/>
    </xf>
    <xf numFmtId="0" fontId="51" fillId="0" borderId="10" xfId="0" applyFont="1" applyFill="1" applyBorder="1" applyAlignment="1">
      <alignment horizontal="left" vertical="top" wrapText="1"/>
    </xf>
    <xf numFmtId="0" fontId="52" fillId="0" borderId="0" xfId="0" applyFont="1" applyFill="1" applyAlignment="1">
      <alignment horizontal="left" wrapText="1"/>
    </xf>
    <xf numFmtId="0" fontId="50" fillId="0" borderId="0" xfId="0" applyFont="1" applyAlignment="1">
      <alignment horizontal="center"/>
    </xf>
    <xf numFmtId="0" fontId="18" fillId="0" borderId="0" xfId="55" applyFont="1" applyFill="1" applyAlignment="1">
      <alignment horizontal="left" wrapText="1"/>
    </xf>
    <xf numFmtId="0" fontId="51" fillId="0" borderId="25" xfId="0" applyFont="1" applyFill="1" applyBorder="1" applyAlignment="1">
      <alignment horizontal="center" vertical="top" wrapText="1"/>
    </xf>
    <xf numFmtId="0" fontId="51" fillId="0" borderId="26" xfId="0" applyFont="1" applyFill="1" applyBorder="1" applyAlignment="1">
      <alignment horizontal="center" vertical="top" wrapText="1"/>
    </xf>
    <xf numFmtId="0" fontId="51" fillId="0" borderId="27" xfId="0" applyFont="1" applyFill="1" applyBorder="1" applyAlignment="1">
      <alignment horizontal="center" vertical="top" wrapText="1"/>
    </xf>
    <xf numFmtId="0" fontId="51" fillId="0" borderId="28" xfId="0" applyFont="1" applyFill="1" applyBorder="1" applyAlignment="1">
      <alignment horizontal="center" vertical="top" wrapText="1"/>
    </xf>
    <xf numFmtId="0" fontId="51" fillId="0" borderId="30" xfId="0" applyFont="1" applyFill="1" applyBorder="1" applyAlignment="1">
      <alignment horizontal="center" vertical="top" wrapText="1"/>
    </xf>
    <xf numFmtId="4" fontId="52" fillId="0" borderId="10" xfId="0" applyNumberFormat="1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wrapText="1"/>
    </xf>
    <xf numFmtId="0" fontId="51" fillId="0" borderId="20" xfId="0" applyFont="1" applyFill="1" applyBorder="1" applyAlignment="1">
      <alignment horizontal="center" vertical="top" wrapText="1"/>
    </xf>
    <xf numFmtId="0" fontId="51" fillId="0" borderId="21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8" fillId="2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top" wrapText="1"/>
    </xf>
    <xf numFmtId="49" fontId="18" fillId="0" borderId="6" xfId="0" applyNumberFormat="1" applyFont="1" applyFill="1" applyBorder="1" applyAlignment="1">
      <alignment horizontal="center" vertical="top" wrapText="1"/>
    </xf>
    <xf numFmtId="0" fontId="18" fillId="0" borderId="24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</cellXfs>
  <cellStyles count="6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Normal_Доходи" xfId="20"/>
    <cellStyle name="Акцент1" xfId="21"/>
    <cellStyle name="Акцент2" xfId="22"/>
    <cellStyle name="Акцент3" xfId="23"/>
    <cellStyle name="Акцент4" xfId="24"/>
    <cellStyle name="Акцент5" xfId="25"/>
    <cellStyle name="Акцент6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Нейтральный" xfId="50"/>
    <cellStyle name="Обычный" xfId="0" builtinId="0"/>
    <cellStyle name="Обычный 11" xfId="51"/>
    <cellStyle name="Обычный 12" xfId="52"/>
    <cellStyle name="Обычный 2" xfId="53"/>
    <cellStyle name="Обычный 3" xfId="54"/>
    <cellStyle name="Обычный_14_dod 1 - 31.12.15" xfId="55"/>
    <cellStyle name="Обычный_dodатки_2016березень" xfId="56"/>
    <cellStyle name="Обычный_дод.3" xfId="57"/>
    <cellStyle name="Обычный_Сеся15.08.08" xfId="58"/>
    <cellStyle name="Обычный_Сеся15.08.08 2" xfId="59"/>
    <cellStyle name="Плохой" xfId="60"/>
    <cellStyle name="Пояснение" xfId="61"/>
    <cellStyle name="Примечание" xfId="62"/>
    <cellStyle name="Стиль 1" xfId="63"/>
    <cellStyle name="Финансовый 2" xfId="64"/>
    <cellStyle name="Хороший" xfId="6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H104"/>
  <sheetViews>
    <sheetView view="pageBreakPreview" zoomScale="75" zoomScaleNormal="100" zoomScaleSheetLayoutView="83" workbookViewId="0">
      <selection activeCell="A73" sqref="A73"/>
    </sheetView>
  </sheetViews>
  <sheetFormatPr defaultColWidth="8.83203125" defaultRowHeight="20.25"/>
  <cols>
    <col min="1" max="1" width="19.33203125" style="96" customWidth="1"/>
    <col min="2" max="2" width="57.5" style="35" customWidth="1"/>
    <col min="3" max="3" width="32.1640625" style="8" customWidth="1"/>
    <col min="4" max="4" width="30.33203125" style="8" customWidth="1"/>
    <col min="5" max="5" width="30.5" style="8" customWidth="1"/>
    <col min="6" max="6" width="28.33203125" style="8" customWidth="1"/>
    <col min="7" max="7" width="12.1640625" style="8" customWidth="1"/>
    <col min="8" max="8" width="35.6640625" style="8" customWidth="1"/>
    <col min="9" max="16384" width="8.83203125" style="8"/>
  </cols>
  <sheetData>
    <row r="1" spans="1:7">
      <c r="D1" s="7" t="s">
        <v>25</v>
      </c>
      <c r="E1" s="9"/>
      <c r="F1" s="9"/>
    </row>
    <row r="2" spans="1:7" ht="41.25" customHeight="1">
      <c r="B2" s="75"/>
      <c r="D2" s="333" t="s">
        <v>641</v>
      </c>
      <c r="E2" s="333"/>
      <c r="F2" s="333"/>
    </row>
    <row r="3" spans="1:7" ht="38.450000000000003" customHeight="1">
      <c r="D3" s="332" t="s">
        <v>348</v>
      </c>
      <c r="E3" s="332"/>
      <c r="F3" s="332"/>
    </row>
    <row r="4" spans="1:7">
      <c r="A4" s="334" t="s">
        <v>350</v>
      </c>
      <c r="B4" s="334"/>
      <c r="C4" s="334"/>
      <c r="D4" s="334"/>
      <c r="E4" s="334"/>
      <c r="F4" s="334"/>
    </row>
    <row r="5" spans="1:7">
      <c r="A5" s="37"/>
      <c r="B5" s="37"/>
      <c r="C5" s="37"/>
      <c r="D5" s="37"/>
      <c r="E5" s="37"/>
      <c r="F5" s="37"/>
    </row>
    <row r="6" spans="1:7">
      <c r="A6" s="327" t="s">
        <v>134</v>
      </c>
      <c r="B6" s="327"/>
      <c r="C6" s="37"/>
      <c r="D6" s="37"/>
      <c r="E6" s="37"/>
      <c r="F6" s="37"/>
    </row>
    <row r="7" spans="1:7" ht="33" customHeight="1">
      <c r="A7" s="331" t="s">
        <v>206</v>
      </c>
      <c r="B7" s="331"/>
      <c r="C7" s="10"/>
      <c r="F7" s="11" t="s">
        <v>26</v>
      </c>
    </row>
    <row r="8" spans="1:7">
      <c r="A8" s="338" t="s">
        <v>217</v>
      </c>
      <c r="B8" s="328" t="s">
        <v>199</v>
      </c>
      <c r="C8" s="335" t="s">
        <v>210</v>
      </c>
      <c r="D8" s="338" t="s">
        <v>220</v>
      </c>
      <c r="E8" s="341" t="s">
        <v>221</v>
      </c>
      <c r="F8" s="342"/>
    </row>
    <row r="9" spans="1:7">
      <c r="A9" s="339"/>
      <c r="B9" s="329"/>
      <c r="C9" s="336"/>
      <c r="D9" s="339"/>
      <c r="E9" s="338" t="s">
        <v>210</v>
      </c>
      <c r="F9" s="338" t="s">
        <v>212</v>
      </c>
    </row>
    <row r="10" spans="1:7">
      <c r="A10" s="340"/>
      <c r="B10" s="330"/>
      <c r="C10" s="337"/>
      <c r="D10" s="340"/>
      <c r="E10" s="340"/>
      <c r="F10" s="340"/>
    </row>
    <row r="11" spans="1:7">
      <c r="A11" s="12">
        <v>1</v>
      </c>
      <c r="B11" s="12">
        <v>2</v>
      </c>
      <c r="C11" s="13">
        <v>3</v>
      </c>
      <c r="D11" s="12">
        <v>4</v>
      </c>
      <c r="E11" s="12">
        <v>5</v>
      </c>
      <c r="F11" s="12">
        <v>6</v>
      </c>
    </row>
    <row r="12" spans="1:7" ht="30" customHeight="1">
      <c r="A12" s="196" t="s">
        <v>375</v>
      </c>
      <c r="B12" s="196" t="s">
        <v>27</v>
      </c>
      <c r="C12" s="197">
        <v>130634700</v>
      </c>
      <c r="D12" s="197">
        <v>130579700</v>
      </c>
      <c r="E12" s="197">
        <v>55000</v>
      </c>
      <c r="F12" s="197">
        <v>0</v>
      </c>
      <c r="G12" s="10"/>
    </row>
    <row r="13" spans="1:7" ht="48.6" customHeight="1">
      <c r="A13" s="196" t="s">
        <v>376</v>
      </c>
      <c r="B13" s="196" t="s">
        <v>28</v>
      </c>
      <c r="C13" s="197">
        <v>64261700</v>
      </c>
      <c r="D13" s="197">
        <v>64261700</v>
      </c>
      <c r="E13" s="197">
        <v>0</v>
      </c>
      <c r="F13" s="197">
        <v>0</v>
      </c>
      <c r="G13" s="10"/>
    </row>
    <row r="14" spans="1:7" ht="32.450000000000003" customHeight="1">
      <c r="A14" s="196" t="s">
        <v>377</v>
      </c>
      <c r="B14" s="196" t="s">
        <v>29</v>
      </c>
      <c r="C14" s="197">
        <v>64260700</v>
      </c>
      <c r="D14" s="197">
        <v>64260700</v>
      </c>
      <c r="E14" s="197">
        <v>0</v>
      </c>
      <c r="F14" s="197">
        <v>0</v>
      </c>
      <c r="G14" s="10"/>
    </row>
    <row r="15" spans="1:7" ht="65.45" customHeight="1">
      <c r="A15" s="198" t="s">
        <v>378</v>
      </c>
      <c r="B15" s="198" t="s">
        <v>30</v>
      </c>
      <c r="C15" s="199">
        <v>56149700</v>
      </c>
      <c r="D15" s="199">
        <v>56149700</v>
      </c>
      <c r="E15" s="199">
        <v>0</v>
      </c>
      <c r="F15" s="199">
        <v>0</v>
      </c>
      <c r="G15" s="10"/>
    </row>
    <row r="16" spans="1:7" ht="105" customHeight="1">
      <c r="A16" s="198" t="s">
        <v>379</v>
      </c>
      <c r="B16" s="198" t="s">
        <v>31</v>
      </c>
      <c r="C16" s="199">
        <v>3100000</v>
      </c>
      <c r="D16" s="199">
        <v>3100000</v>
      </c>
      <c r="E16" s="199">
        <v>0</v>
      </c>
      <c r="F16" s="199">
        <v>0</v>
      </c>
      <c r="G16" s="10"/>
    </row>
    <row r="17" spans="1:7" ht="74.099999999999994" customHeight="1">
      <c r="A17" s="198" t="s">
        <v>380</v>
      </c>
      <c r="B17" s="198" t="s">
        <v>32</v>
      </c>
      <c r="C17" s="199">
        <v>4590000</v>
      </c>
      <c r="D17" s="199">
        <v>4590000</v>
      </c>
      <c r="E17" s="199">
        <v>0</v>
      </c>
      <c r="F17" s="199">
        <v>0</v>
      </c>
      <c r="G17" s="10"/>
    </row>
    <row r="18" spans="1:7" ht="62.1" customHeight="1">
      <c r="A18" s="198" t="s">
        <v>381</v>
      </c>
      <c r="B18" s="198" t="s">
        <v>33</v>
      </c>
      <c r="C18" s="199">
        <v>421000</v>
      </c>
      <c r="D18" s="199">
        <v>421000</v>
      </c>
      <c r="E18" s="199">
        <v>0</v>
      </c>
      <c r="F18" s="199">
        <v>0</v>
      </c>
      <c r="G18" s="10"/>
    </row>
    <row r="19" spans="1:7" ht="32.450000000000003" customHeight="1">
      <c r="A19" s="196" t="s">
        <v>382</v>
      </c>
      <c r="B19" s="196" t="s">
        <v>34</v>
      </c>
      <c r="C19" s="197">
        <v>1000</v>
      </c>
      <c r="D19" s="197">
        <v>1000</v>
      </c>
      <c r="E19" s="197">
        <v>0</v>
      </c>
      <c r="F19" s="197">
        <v>0</v>
      </c>
      <c r="G19" s="10"/>
    </row>
    <row r="20" spans="1:7" ht="46.5" customHeight="1">
      <c r="A20" s="198" t="s">
        <v>383</v>
      </c>
      <c r="B20" s="198" t="s">
        <v>35</v>
      </c>
      <c r="C20" s="199">
        <v>1000</v>
      </c>
      <c r="D20" s="199">
        <v>1000</v>
      </c>
      <c r="E20" s="199">
        <v>0</v>
      </c>
      <c r="F20" s="199">
        <v>0</v>
      </c>
      <c r="G20" s="10"/>
    </row>
    <row r="21" spans="1:7" ht="58.5" customHeight="1">
      <c r="A21" s="196" t="s">
        <v>384</v>
      </c>
      <c r="B21" s="196" t="s">
        <v>36</v>
      </c>
      <c r="C21" s="197">
        <v>27417753</v>
      </c>
      <c r="D21" s="197">
        <v>27417753</v>
      </c>
      <c r="E21" s="197">
        <v>0</v>
      </c>
      <c r="F21" s="197">
        <v>0</v>
      </c>
      <c r="G21" s="10"/>
    </row>
    <row r="22" spans="1:7" ht="53.45" customHeight="1">
      <c r="A22" s="196" t="s">
        <v>385</v>
      </c>
      <c r="B22" s="196" t="s">
        <v>37</v>
      </c>
      <c r="C22" s="197">
        <v>27385000</v>
      </c>
      <c r="D22" s="197">
        <v>27385000</v>
      </c>
      <c r="E22" s="197">
        <v>0</v>
      </c>
      <c r="F22" s="197">
        <v>0</v>
      </c>
      <c r="G22" s="10"/>
    </row>
    <row r="23" spans="1:7" ht="83.1" customHeight="1">
      <c r="A23" s="198" t="s">
        <v>386</v>
      </c>
      <c r="B23" s="198" t="s">
        <v>387</v>
      </c>
      <c r="C23" s="199">
        <v>8585000</v>
      </c>
      <c r="D23" s="199">
        <v>8585000</v>
      </c>
      <c r="E23" s="199">
        <v>0</v>
      </c>
      <c r="F23" s="199">
        <v>0</v>
      </c>
      <c r="G23" s="10"/>
    </row>
    <row r="24" spans="1:7" ht="105.95" customHeight="1">
      <c r="A24" s="198" t="s">
        <v>388</v>
      </c>
      <c r="B24" s="198" t="s">
        <v>38</v>
      </c>
      <c r="C24" s="199">
        <v>18800000</v>
      </c>
      <c r="D24" s="199">
        <v>18800000</v>
      </c>
      <c r="E24" s="199">
        <v>0</v>
      </c>
      <c r="F24" s="199">
        <v>0</v>
      </c>
      <c r="G24" s="10"/>
    </row>
    <row r="25" spans="1:7" s="106" customFormat="1" ht="47.1" customHeight="1">
      <c r="A25" s="196" t="s">
        <v>389</v>
      </c>
      <c r="B25" s="196" t="s">
        <v>344</v>
      </c>
      <c r="C25" s="197">
        <v>32753</v>
      </c>
      <c r="D25" s="197">
        <v>32753</v>
      </c>
      <c r="E25" s="197">
        <v>0</v>
      </c>
      <c r="F25" s="197">
        <v>0</v>
      </c>
      <c r="G25" s="154"/>
    </row>
    <row r="26" spans="1:7" ht="66.95" customHeight="1">
      <c r="A26" s="198" t="s">
        <v>390</v>
      </c>
      <c r="B26" s="198" t="s">
        <v>391</v>
      </c>
      <c r="C26" s="199">
        <v>5500</v>
      </c>
      <c r="D26" s="199">
        <v>5500</v>
      </c>
      <c r="E26" s="199">
        <v>0</v>
      </c>
      <c r="F26" s="199">
        <v>0</v>
      </c>
      <c r="G26" s="10"/>
    </row>
    <row r="27" spans="1:7" ht="48.95" customHeight="1">
      <c r="A27" s="198" t="s">
        <v>647</v>
      </c>
      <c r="B27" s="198" t="s">
        <v>648</v>
      </c>
      <c r="C27" s="199">
        <v>27253</v>
      </c>
      <c r="D27" s="199">
        <v>27253</v>
      </c>
      <c r="E27" s="199">
        <v>0</v>
      </c>
      <c r="F27" s="199">
        <v>0</v>
      </c>
      <c r="G27" s="10"/>
    </row>
    <row r="28" spans="1:7" ht="53.45" customHeight="1">
      <c r="A28" s="196" t="s">
        <v>392</v>
      </c>
      <c r="B28" s="196" t="s">
        <v>39</v>
      </c>
      <c r="C28" s="197">
        <v>5530000</v>
      </c>
      <c r="D28" s="197">
        <v>5530000</v>
      </c>
      <c r="E28" s="197">
        <v>0</v>
      </c>
      <c r="F28" s="197">
        <v>0</v>
      </c>
      <c r="G28" s="10"/>
    </row>
    <row r="29" spans="1:7" ht="47.45" customHeight="1">
      <c r="A29" s="196" t="s">
        <v>393</v>
      </c>
      <c r="B29" s="196" t="s">
        <v>292</v>
      </c>
      <c r="C29" s="197">
        <v>930000</v>
      </c>
      <c r="D29" s="197">
        <v>930000</v>
      </c>
      <c r="E29" s="197">
        <v>0</v>
      </c>
      <c r="F29" s="197">
        <v>0</v>
      </c>
      <c r="G29" s="10"/>
    </row>
    <row r="30" spans="1:7" ht="53.1" customHeight="1">
      <c r="A30" s="198" t="s">
        <v>394</v>
      </c>
      <c r="B30" s="198" t="s">
        <v>293</v>
      </c>
      <c r="C30" s="199">
        <v>930000</v>
      </c>
      <c r="D30" s="199">
        <v>930000</v>
      </c>
      <c r="E30" s="199">
        <v>0</v>
      </c>
      <c r="F30" s="199">
        <v>0</v>
      </c>
      <c r="G30" s="10"/>
    </row>
    <row r="31" spans="1:7" ht="60.6" customHeight="1">
      <c r="A31" s="196" t="s">
        <v>395</v>
      </c>
      <c r="B31" s="196" t="s">
        <v>396</v>
      </c>
      <c r="C31" s="197">
        <v>3400000</v>
      </c>
      <c r="D31" s="197">
        <v>3400000</v>
      </c>
      <c r="E31" s="197">
        <v>0</v>
      </c>
      <c r="F31" s="197">
        <v>0</v>
      </c>
      <c r="G31" s="10"/>
    </row>
    <row r="32" spans="1:7" ht="40.5" customHeight="1">
      <c r="A32" s="198" t="s">
        <v>397</v>
      </c>
      <c r="B32" s="198" t="s">
        <v>293</v>
      </c>
      <c r="C32" s="199">
        <v>3400000</v>
      </c>
      <c r="D32" s="199">
        <v>3400000</v>
      </c>
      <c r="E32" s="199">
        <v>0</v>
      </c>
      <c r="F32" s="199">
        <v>0</v>
      </c>
      <c r="G32" s="10"/>
    </row>
    <row r="33" spans="1:7" ht="68.45" customHeight="1">
      <c r="A33" s="196" t="s">
        <v>398</v>
      </c>
      <c r="B33" s="196" t="s">
        <v>399</v>
      </c>
      <c r="C33" s="197">
        <v>1200000</v>
      </c>
      <c r="D33" s="197">
        <v>1200000</v>
      </c>
      <c r="E33" s="197">
        <v>0</v>
      </c>
      <c r="F33" s="197">
        <v>0</v>
      </c>
      <c r="G33" s="10"/>
    </row>
    <row r="34" spans="1:7" ht="74.099999999999994" customHeight="1">
      <c r="A34" s="196" t="s">
        <v>400</v>
      </c>
      <c r="B34" s="196" t="s">
        <v>345</v>
      </c>
      <c r="C34" s="197">
        <v>33370247</v>
      </c>
      <c r="D34" s="197">
        <v>33370247</v>
      </c>
      <c r="E34" s="197">
        <v>0</v>
      </c>
      <c r="F34" s="197">
        <v>0</v>
      </c>
      <c r="G34" s="10"/>
    </row>
    <row r="35" spans="1:7" ht="39.6" customHeight="1">
      <c r="A35" s="196" t="s">
        <v>401</v>
      </c>
      <c r="B35" s="196" t="s">
        <v>40</v>
      </c>
      <c r="C35" s="197">
        <v>13667347</v>
      </c>
      <c r="D35" s="197">
        <v>13667347</v>
      </c>
      <c r="E35" s="197">
        <v>0</v>
      </c>
      <c r="F35" s="197">
        <v>0</v>
      </c>
      <c r="G35" s="10"/>
    </row>
    <row r="36" spans="1:7" ht="84.95" customHeight="1">
      <c r="A36" s="198" t="s">
        <v>402</v>
      </c>
      <c r="B36" s="198" t="s">
        <v>69</v>
      </c>
      <c r="C36" s="199">
        <v>65600</v>
      </c>
      <c r="D36" s="199">
        <v>65600</v>
      </c>
      <c r="E36" s="199">
        <v>0</v>
      </c>
      <c r="F36" s="199">
        <v>0</v>
      </c>
      <c r="G36" s="10"/>
    </row>
    <row r="37" spans="1:7" ht="86.1" customHeight="1">
      <c r="A37" s="198" t="s">
        <v>403</v>
      </c>
      <c r="B37" s="198" t="s">
        <v>70</v>
      </c>
      <c r="C37" s="199">
        <v>160000</v>
      </c>
      <c r="D37" s="199">
        <v>160000</v>
      </c>
      <c r="E37" s="199">
        <v>0</v>
      </c>
      <c r="F37" s="199">
        <v>0</v>
      </c>
      <c r="G37" s="10"/>
    </row>
    <row r="38" spans="1:7" ht="83.45" customHeight="1">
      <c r="A38" s="198" t="s">
        <v>404</v>
      </c>
      <c r="B38" s="198" t="s">
        <v>201</v>
      </c>
      <c r="C38" s="199">
        <v>300000</v>
      </c>
      <c r="D38" s="199">
        <v>300000</v>
      </c>
      <c r="E38" s="199">
        <v>0</v>
      </c>
      <c r="F38" s="199">
        <v>0</v>
      </c>
      <c r="G38" s="10"/>
    </row>
    <row r="39" spans="1:7" ht="80.45" customHeight="1">
      <c r="A39" s="198" t="s">
        <v>405</v>
      </c>
      <c r="B39" s="198" t="s">
        <v>406</v>
      </c>
      <c r="C39" s="199">
        <v>800000</v>
      </c>
      <c r="D39" s="199">
        <v>800000</v>
      </c>
      <c r="E39" s="199">
        <v>0</v>
      </c>
      <c r="F39" s="199">
        <v>0</v>
      </c>
      <c r="G39" s="10"/>
    </row>
    <row r="40" spans="1:7" ht="33.950000000000003" customHeight="1">
      <c r="A40" s="198" t="s">
        <v>407</v>
      </c>
      <c r="B40" s="198" t="s">
        <v>408</v>
      </c>
      <c r="C40" s="199">
        <v>6188287</v>
      </c>
      <c r="D40" s="199">
        <v>6188287</v>
      </c>
      <c r="E40" s="199">
        <v>0</v>
      </c>
      <c r="F40" s="199">
        <v>0</v>
      </c>
      <c r="G40" s="10"/>
    </row>
    <row r="41" spans="1:7" ht="35.450000000000003" customHeight="1">
      <c r="A41" s="198" t="s">
        <v>409</v>
      </c>
      <c r="B41" s="198" t="s">
        <v>410</v>
      </c>
      <c r="C41" s="199">
        <v>5200000</v>
      </c>
      <c r="D41" s="199">
        <v>5200000</v>
      </c>
      <c r="E41" s="199">
        <v>0</v>
      </c>
      <c r="F41" s="199">
        <v>0</v>
      </c>
      <c r="G41" s="10"/>
    </row>
    <row r="42" spans="1:7" ht="35.450000000000003" customHeight="1">
      <c r="A42" s="198" t="s">
        <v>411</v>
      </c>
      <c r="B42" s="198" t="s">
        <v>412</v>
      </c>
      <c r="C42" s="199">
        <v>5000</v>
      </c>
      <c r="D42" s="199">
        <v>5000</v>
      </c>
      <c r="E42" s="199">
        <v>0</v>
      </c>
      <c r="F42" s="199">
        <v>0</v>
      </c>
      <c r="G42" s="10"/>
    </row>
    <row r="43" spans="1:7" ht="35.450000000000003" customHeight="1">
      <c r="A43" s="198" t="s">
        <v>413</v>
      </c>
      <c r="B43" s="198" t="s">
        <v>414</v>
      </c>
      <c r="C43" s="199">
        <v>925000</v>
      </c>
      <c r="D43" s="199">
        <v>925000</v>
      </c>
      <c r="E43" s="199">
        <v>0</v>
      </c>
      <c r="F43" s="199">
        <v>0</v>
      </c>
      <c r="G43" s="10"/>
    </row>
    <row r="44" spans="1:7" ht="43.5" customHeight="1">
      <c r="A44" s="198" t="s">
        <v>649</v>
      </c>
      <c r="B44" s="198" t="s">
        <v>650</v>
      </c>
      <c r="C44" s="199">
        <v>23460</v>
      </c>
      <c r="D44" s="199">
        <v>23460</v>
      </c>
      <c r="E44" s="199">
        <v>0</v>
      </c>
      <c r="F44" s="199">
        <v>0</v>
      </c>
      <c r="G44" s="10"/>
    </row>
    <row r="45" spans="1:7" ht="38.1" customHeight="1">
      <c r="A45" s="196" t="s">
        <v>415</v>
      </c>
      <c r="B45" s="196" t="s">
        <v>71</v>
      </c>
      <c r="C45" s="197">
        <v>2900</v>
      </c>
      <c r="D45" s="197">
        <v>2900</v>
      </c>
      <c r="E45" s="197">
        <v>0</v>
      </c>
      <c r="F45" s="197">
        <v>0</v>
      </c>
      <c r="G45" s="10"/>
    </row>
    <row r="46" spans="1:7" ht="49.5" customHeight="1">
      <c r="A46" s="198" t="s">
        <v>416</v>
      </c>
      <c r="B46" s="198" t="s">
        <v>72</v>
      </c>
      <c r="C46" s="199">
        <v>800</v>
      </c>
      <c r="D46" s="199">
        <v>800</v>
      </c>
      <c r="E46" s="199">
        <v>0</v>
      </c>
      <c r="F46" s="199">
        <v>0</v>
      </c>
      <c r="G46" s="10"/>
    </row>
    <row r="47" spans="1:7" ht="50.1" customHeight="1">
      <c r="A47" s="198" t="s">
        <v>417</v>
      </c>
      <c r="B47" s="198" t="s">
        <v>73</v>
      </c>
      <c r="C47" s="199">
        <v>2100</v>
      </c>
      <c r="D47" s="199">
        <v>2100</v>
      </c>
      <c r="E47" s="199">
        <v>0</v>
      </c>
      <c r="F47" s="199">
        <v>0</v>
      </c>
      <c r="G47" s="10"/>
    </row>
    <row r="48" spans="1:7" ht="31.5" customHeight="1">
      <c r="A48" s="196" t="s">
        <v>418</v>
      </c>
      <c r="B48" s="196" t="s">
        <v>41</v>
      </c>
      <c r="C48" s="197">
        <v>19700000</v>
      </c>
      <c r="D48" s="197">
        <v>19700000</v>
      </c>
      <c r="E48" s="197">
        <v>0</v>
      </c>
      <c r="F48" s="197">
        <v>0</v>
      </c>
      <c r="G48" s="10"/>
    </row>
    <row r="49" spans="1:7" ht="47.45" customHeight="1">
      <c r="A49" s="198" t="s">
        <v>419</v>
      </c>
      <c r="B49" s="198" t="s">
        <v>42</v>
      </c>
      <c r="C49" s="199">
        <v>3000000</v>
      </c>
      <c r="D49" s="199">
        <v>3000000</v>
      </c>
      <c r="E49" s="199">
        <v>0</v>
      </c>
      <c r="F49" s="199">
        <v>0</v>
      </c>
      <c r="G49" s="10"/>
    </row>
    <row r="50" spans="1:7" ht="44.1" customHeight="1">
      <c r="A50" s="198" t="s">
        <v>420</v>
      </c>
      <c r="B50" s="198" t="s">
        <v>43</v>
      </c>
      <c r="C50" s="199">
        <v>16000000</v>
      </c>
      <c r="D50" s="199">
        <v>16000000</v>
      </c>
      <c r="E50" s="199">
        <v>0</v>
      </c>
      <c r="F50" s="199">
        <v>0</v>
      </c>
      <c r="G50" s="10"/>
    </row>
    <row r="51" spans="1:7" ht="110.1" customHeight="1">
      <c r="A51" s="198" t="s">
        <v>421</v>
      </c>
      <c r="B51" s="198" t="s">
        <v>422</v>
      </c>
      <c r="C51" s="199">
        <v>700000</v>
      </c>
      <c r="D51" s="199">
        <v>700000</v>
      </c>
      <c r="E51" s="199">
        <v>0</v>
      </c>
      <c r="F51" s="199">
        <v>0</v>
      </c>
      <c r="G51" s="10"/>
    </row>
    <row r="52" spans="1:7" ht="38.450000000000003" customHeight="1">
      <c r="A52" s="196" t="s">
        <v>423</v>
      </c>
      <c r="B52" s="196" t="s">
        <v>203</v>
      </c>
      <c r="C52" s="197">
        <v>55000</v>
      </c>
      <c r="D52" s="197">
        <v>0</v>
      </c>
      <c r="E52" s="197">
        <v>55000</v>
      </c>
      <c r="F52" s="197">
        <v>0</v>
      </c>
      <c r="G52" s="10"/>
    </row>
    <row r="53" spans="1:7" ht="41.45" customHeight="1">
      <c r="A53" s="196" t="s">
        <v>424</v>
      </c>
      <c r="B53" s="196" t="s">
        <v>202</v>
      </c>
      <c r="C53" s="197">
        <v>55000</v>
      </c>
      <c r="D53" s="197">
        <v>0</v>
      </c>
      <c r="E53" s="197">
        <v>55000</v>
      </c>
      <c r="F53" s="197">
        <v>0</v>
      </c>
      <c r="G53" s="10"/>
    </row>
    <row r="54" spans="1:7" ht="114.95" customHeight="1">
      <c r="A54" s="198" t="s">
        <v>425</v>
      </c>
      <c r="B54" s="198" t="s">
        <v>236</v>
      </c>
      <c r="C54" s="199">
        <v>22000</v>
      </c>
      <c r="D54" s="199">
        <v>0</v>
      </c>
      <c r="E54" s="199">
        <v>22000</v>
      </c>
      <c r="F54" s="199">
        <v>0</v>
      </c>
      <c r="G54" s="10"/>
    </row>
    <row r="55" spans="1:7" ht="64.5" customHeight="1">
      <c r="A55" s="198" t="s">
        <v>426</v>
      </c>
      <c r="B55" s="198" t="s">
        <v>204</v>
      </c>
      <c r="C55" s="199">
        <v>1000</v>
      </c>
      <c r="D55" s="199">
        <v>0</v>
      </c>
      <c r="E55" s="199">
        <v>1000</v>
      </c>
      <c r="F55" s="199">
        <v>0</v>
      </c>
      <c r="G55" s="10"/>
    </row>
    <row r="56" spans="1:7" ht="85.5" customHeight="1">
      <c r="A56" s="198" t="s">
        <v>427</v>
      </c>
      <c r="B56" s="198" t="s">
        <v>205</v>
      </c>
      <c r="C56" s="199">
        <v>32000</v>
      </c>
      <c r="D56" s="199">
        <v>0</v>
      </c>
      <c r="E56" s="199">
        <v>32000</v>
      </c>
      <c r="F56" s="199">
        <v>0</v>
      </c>
      <c r="G56" s="10"/>
    </row>
    <row r="57" spans="1:7" ht="37.5" customHeight="1">
      <c r="A57" s="196" t="s">
        <v>428</v>
      </c>
      <c r="B57" s="196" t="s">
        <v>44</v>
      </c>
      <c r="C57" s="197">
        <v>4708700</v>
      </c>
      <c r="D57" s="197">
        <v>2179000</v>
      </c>
      <c r="E57" s="197">
        <v>2529700</v>
      </c>
      <c r="F57" s="197">
        <v>0</v>
      </c>
      <c r="G57" s="10"/>
    </row>
    <row r="58" spans="1:7" ht="53.1" customHeight="1">
      <c r="A58" s="196" t="s">
        <v>651</v>
      </c>
      <c r="B58" s="196" t="s">
        <v>652</v>
      </c>
      <c r="C58" s="197">
        <v>160000</v>
      </c>
      <c r="D58" s="197">
        <v>160000</v>
      </c>
      <c r="E58" s="197">
        <v>0</v>
      </c>
      <c r="F58" s="197">
        <v>0</v>
      </c>
      <c r="G58" s="10"/>
    </row>
    <row r="59" spans="1:7" ht="48" customHeight="1">
      <c r="A59" s="196" t="s">
        <v>653</v>
      </c>
      <c r="B59" s="196" t="s">
        <v>654</v>
      </c>
      <c r="C59" s="197">
        <v>160000</v>
      </c>
      <c r="D59" s="197">
        <v>160000</v>
      </c>
      <c r="E59" s="197">
        <v>0</v>
      </c>
      <c r="F59" s="197">
        <v>0</v>
      </c>
      <c r="G59" s="10"/>
    </row>
    <row r="60" spans="1:7" ht="57.95" customHeight="1">
      <c r="A60" s="196" t="s">
        <v>429</v>
      </c>
      <c r="B60" s="196" t="s">
        <v>45</v>
      </c>
      <c r="C60" s="197">
        <v>1982000</v>
      </c>
      <c r="D60" s="197">
        <v>1982000</v>
      </c>
      <c r="E60" s="197">
        <v>0</v>
      </c>
      <c r="F60" s="197">
        <v>0</v>
      </c>
      <c r="G60" s="10"/>
    </row>
    <row r="61" spans="1:7" ht="69.95" customHeight="1">
      <c r="A61" s="196" t="s">
        <v>430</v>
      </c>
      <c r="B61" s="196" t="s">
        <v>46</v>
      </c>
      <c r="C61" s="197">
        <v>1401000</v>
      </c>
      <c r="D61" s="197">
        <v>1401000</v>
      </c>
      <c r="E61" s="197">
        <v>0</v>
      </c>
      <c r="F61" s="197">
        <v>0</v>
      </c>
      <c r="G61" s="10"/>
    </row>
    <row r="62" spans="1:7" ht="80.45" customHeight="1">
      <c r="A62" s="198" t="s">
        <v>431</v>
      </c>
      <c r="B62" s="198" t="s">
        <v>432</v>
      </c>
      <c r="C62" s="199">
        <v>41000</v>
      </c>
      <c r="D62" s="199">
        <v>41000</v>
      </c>
      <c r="E62" s="199">
        <v>0</v>
      </c>
      <c r="F62" s="199">
        <v>0</v>
      </c>
      <c r="G62" s="10"/>
    </row>
    <row r="63" spans="1:7" ht="54.95" customHeight="1">
      <c r="A63" s="198" t="s">
        <v>433</v>
      </c>
      <c r="B63" s="198" t="s">
        <v>47</v>
      </c>
      <c r="C63" s="199">
        <v>840000</v>
      </c>
      <c r="D63" s="199">
        <v>840000</v>
      </c>
      <c r="E63" s="199">
        <v>0</v>
      </c>
      <c r="F63" s="199">
        <v>0</v>
      </c>
      <c r="G63" s="10"/>
    </row>
    <row r="64" spans="1:7" ht="63" customHeight="1">
      <c r="A64" s="198" t="s">
        <v>434</v>
      </c>
      <c r="B64" s="198" t="s">
        <v>74</v>
      </c>
      <c r="C64" s="199">
        <v>520000</v>
      </c>
      <c r="D64" s="199">
        <v>520000</v>
      </c>
      <c r="E64" s="199">
        <v>0</v>
      </c>
      <c r="F64" s="199">
        <v>0</v>
      </c>
      <c r="G64" s="10"/>
    </row>
    <row r="65" spans="1:8" ht="70.5" customHeight="1">
      <c r="A65" s="196" t="s">
        <v>435</v>
      </c>
      <c r="B65" s="196" t="s">
        <v>48</v>
      </c>
      <c r="C65" s="197">
        <v>550000</v>
      </c>
      <c r="D65" s="197">
        <v>550000</v>
      </c>
      <c r="E65" s="197">
        <v>0</v>
      </c>
      <c r="F65" s="197">
        <v>0</v>
      </c>
      <c r="G65" s="10"/>
    </row>
    <row r="66" spans="1:8" ht="69" customHeight="1">
      <c r="A66" s="198" t="s">
        <v>436</v>
      </c>
      <c r="B66" s="198" t="s">
        <v>598</v>
      </c>
      <c r="C66" s="199">
        <v>550000</v>
      </c>
      <c r="D66" s="199">
        <v>550000</v>
      </c>
      <c r="E66" s="199">
        <v>0</v>
      </c>
      <c r="F66" s="199">
        <v>0</v>
      </c>
      <c r="G66" s="10"/>
    </row>
    <row r="67" spans="1:8" ht="33.6" customHeight="1">
      <c r="A67" s="196" t="s">
        <v>437</v>
      </c>
      <c r="B67" s="196" t="s">
        <v>49</v>
      </c>
      <c r="C67" s="197">
        <v>31000</v>
      </c>
      <c r="D67" s="197">
        <v>31000</v>
      </c>
      <c r="E67" s="197">
        <v>0</v>
      </c>
      <c r="F67" s="197">
        <v>0</v>
      </c>
      <c r="G67" s="10"/>
    </row>
    <row r="68" spans="1:8" ht="87.95" customHeight="1">
      <c r="A68" s="198" t="s">
        <v>438</v>
      </c>
      <c r="B68" s="198" t="s">
        <v>50</v>
      </c>
      <c r="C68" s="199">
        <v>27000</v>
      </c>
      <c r="D68" s="199">
        <v>27000</v>
      </c>
      <c r="E68" s="199">
        <v>0</v>
      </c>
      <c r="F68" s="199">
        <v>0</v>
      </c>
      <c r="G68" s="10"/>
      <c r="H68" s="66"/>
    </row>
    <row r="69" spans="1:8" ht="74.099999999999994" customHeight="1">
      <c r="A69" s="198" t="s">
        <v>439</v>
      </c>
      <c r="B69" s="198" t="s">
        <v>51</v>
      </c>
      <c r="C69" s="199">
        <v>4000</v>
      </c>
      <c r="D69" s="199">
        <v>4000</v>
      </c>
      <c r="E69" s="199">
        <v>0</v>
      </c>
      <c r="F69" s="199">
        <v>0</v>
      </c>
      <c r="G69" s="10"/>
    </row>
    <row r="70" spans="1:8" ht="31.5" customHeight="1">
      <c r="A70" s="196" t="s">
        <v>440</v>
      </c>
      <c r="B70" s="196" t="s">
        <v>52</v>
      </c>
      <c r="C70" s="197">
        <v>37000</v>
      </c>
      <c r="D70" s="197">
        <v>37000</v>
      </c>
      <c r="E70" s="197">
        <v>0</v>
      </c>
      <c r="F70" s="197">
        <v>0</v>
      </c>
      <c r="G70" s="10"/>
    </row>
    <row r="71" spans="1:8" ht="36" customHeight="1">
      <c r="A71" s="196" t="s">
        <v>441</v>
      </c>
      <c r="B71" s="196" t="s">
        <v>53</v>
      </c>
      <c r="C71" s="197">
        <v>37000</v>
      </c>
      <c r="D71" s="197">
        <v>37000</v>
      </c>
      <c r="E71" s="197">
        <v>0</v>
      </c>
      <c r="F71" s="197">
        <v>0</v>
      </c>
      <c r="G71" s="10"/>
    </row>
    <row r="72" spans="1:8" ht="42" customHeight="1">
      <c r="A72" s="198" t="s">
        <v>442</v>
      </c>
      <c r="B72" s="198" t="s">
        <v>53</v>
      </c>
      <c r="C72" s="199">
        <v>37000</v>
      </c>
      <c r="D72" s="199">
        <v>37000</v>
      </c>
      <c r="E72" s="199">
        <v>0</v>
      </c>
      <c r="F72" s="199">
        <v>0</v>
      </c>
      <c r="G72" s="10"/>
    </row>
    <row r="73" spans="1:8" ht="44.45" customHeight="1">
      <c r="A73" s="196" t="s">
        <v>443</v>
      </c>
      <c r="B73" s="196" t="s">
        <v>54</v>
      </c>
      <c r="C73" s="197">
        <v>2529700</v>
      </c>
      <c r="D73" s="197">
        <v>0</v>
      </c>
      <c r="E73" s="197">
        <v>2529700</v>
      </c>
      <c r="F73" s="197">
        <v>0</v>
      </c>
      <c r="G73" s="10"/>
    </row>
    <row r="74" spans="1:8" ht="81" customHeight="1">
      <c r="A74" s="196" t="s">
        <v>444</v>
      </c>
      <c r="B74" s="196" t="s">
        <v>55</v>
      </c>
      <c r="C74" s="197">
        <v>2529700</v>
      </c>
      <c r="D74" s="197">
        <v>0</v>
      </c>
      <c r="E74" s="197">
        <v>2529700</v>
      </c>
      <c r="F74" s="197">
        <v>0</v>
      </c>
      <c r="G74" s="10"/>
    </row>
    <row r="75" spans="1:8" ht="44.45" customHeight="1">
      <c r="A75" s="198" t="s">
        <v>445</v>
      </c>
      <c r="B75" s="198" t="s">
        <v>56</v>
      </c>
      <c r="C75" s="199">
        <v>2440200</v>
      </c>
      <c r="D75" s="199">
        <v>0</v>
      </c>
      <c r="E75" s="199">
        <v>2440200</v>
      </c>
      <c r="F75" s="199">
        <v>0</v>
      </c>
      <c r="G75" s="10"/>
    </row>
    <row r="76" spans="1:8" ht="90.95" customHeight="1">
      <c r="A76" s="198" t="s">
        <v>446</v>
      </c>
      <c r="B76" s="198" t="s">
        <v>447</v>
      </c>
      <c r="C76" s="199">
        <v>89500</v>
      </c>
      <c r="D76" s="199">
        <v>0</v>
      </c>
      <c r="E76" s="199">
        <v>89500</v>
      </c>
      <c r="F76" s="199">
        <v>0</v>
      </c>
      <c r="G76" s="10"/>
    </row>
    <row r="77" spans="1:8" ht="51.6" customHeight="1">
      <c r="A77" s="196" t="s">
        <v>448</v>
      </c>
      <c r="B77" s="196" t="s">
        <v>75</v>
      </c>
      <c r="C77" s="197">
        <v>500000</v>
      </c>
      <c r="D77" s="197">
        <v>0</v>
      </c>
      <c r="E77" s="197">
        <v>500000</v>
      </c>
      <c r="F77" s="197">
        <v>500000</v>
      </c>
      <c r="G77" s="10"/>
    </row>
    <row r="78" spans="1:8" ht="39.950000000000003" customHeight="1">
      <c r="A78" s="196" t="s">
        <v>449</v>
      </c>
      <c r="B78" s="196" t="s">
        <v>189</v>
      </c>
      <c r="C78" s="197">
        <v>500000</v>
      </c>
      <c r="D78" s="197">
        <v>0</v>
      </c>
      <c r="E78" s="197">
        <v>500000</v>
      </c>
      <c r="F78" s="197">
        <v>500000</v>
      </c>
      <c r="G78" s="10"/>
    </row>
    <row r="79" spans="1:8" ht="33.950000000000003" customHeight="1">
      <c r="A79" s="196" t="s">
        <v>450</v>
      </c>
      <c r="B79" s="196" t="s">
        <v>190</v>
      </c>
      <c r="C79" s="197">
        <v>500000</v>
      </c>
      <c r="D79" s="197">
        <v>0</v>
      </c>
      <c r="E79" s="197">
        <v>500000</v>
      </c>
      <c r="F79" s="197">
        <v>500000</v>
      </c>
      <c r="G79" s="10"/>
    </row>
    <row r="80" spans="1:8" ht="120.6" customHeight="1">
      <c r="A80" s="198" t="s">
        <v>451</v>
      </c>
      <c r="B80" s="198" t="s">
        <v>191</v>
      </c>
      <c r="C80" s="199">
        <v>500000</v>
      </c>
      <c r="D80" s="199">
        <v>0</v>
      </c>
      <c r="E80" s="199">
        <v>500000</v>
      </c>
      <c r="F80" s="199">
        <v>500000</v>
      </c>
      <c r="G80" s="10"/>
    </row>
    <row r="81" spans="1:8" ht="50.1" customHeight="1">
      <c r="A81" s="196" t="s">
        <v>359</v>
      </c>
      <c r="B81" s="196" t="s">
        <v>452</v>
      </c>
      <c r="C81" s="197">
        <v>135843400</v>
      </c>
      <c r="D81" s="197">
        <v>132758700</v>
      </c>
      <c r="E81" s="197">
        <v>3084700</v>
      </c>
      <c r="F81" s="197">
        <v>500000</v>
      </c>
      <c r="G81" s="10"/>
    </row>
    <row r="82" spans="1:8" ht="53.1" customHeight="1">
      <c r="A82" s="196" t="s">
        <v>453</v>
      </c>
      <c r="B82" s="196" t="s">
        <v>57</v>
      </c>
      <c r="C82" s="197">
        <v>210919221</v>
      </c>
      <c r="D82" s="197">
        <v>206220566</v>
      </c>
      <c r="E82" s="197">
        <v>4698655</v>
      </c>
      <c r="F82" s="197">
        <v>3810655</v>
      </c>
      <c r="G82" s="10"/>
    </row>
    <row r="83" spans="1:8" ht="57.6" customHeight="1">
      <c r="A83" s="196" t="s">
        <v>454</v>
      </c>
      <c r="B83" s="196" t="s">
        <v>58</v>
      </c>
      <c r="C83" s="197">
        <v>210919221</v>
      </c>
      <c r="D83" s="197">
        <v>206220566</v>
      </c>
      <c r="E83" s="197">
        <v>4698655</v>
      </c>
      <c r="F83" s="197">
        <v>3810655</v>
      </c>
      <c r="G83" s="10"/>
    </row>
    <row r="84" spans="1:8" ht="56.1" customHeight="1">
      <c r="A84" s="196" t="s">
        <v>455</v>
      </c>
      <c r="B84" s="196" t="s">
        <v>161</v>
      </c>
      <c r="C84" s="197">
        <v>37093000</v>
      </c>
      <c r="D84" s="197">
        <v>37093000</v>
      </c>
      <c r="E84" s="197">
        <v>0</v>
      </c>
      <c r="F84" s="197">
        <v>0</v>
      </c>
      <c r="G84" s="10"/>
    </row>
    <row r="85" spans="1:8" ht="36.950000000000003" customHeight="1">
      <c r="A85" s="198" t="s">
        <v>456</v>
      </c>
      <c r="B85" s="198" t="s">
        <v>59</v>
      </c>
      <c r="C85" s="199">
        <v>37093000</v>
      </c>
      <c r="D85" s="199">
        <v>37093000</v>
      </c>
      <c r="E85" s="199">
        <v>0</v>
      </c>
      <c r="F85" s="199">
        <v>0</v>
      </c>
      <c r="G85" s="10"/>
    </row>
    <row r="86" spans="1:8" ht="54.6" customHeight="1">
      <c r="A86" s="196" t="s">
        <v>457</v>
      </c>
      <c r="B86" s="196" t="s">
        <v>458</v>
      </c>
      <c r="C86" s="197">
        <v>157551009</v>
      </c>
      <c r="D86" s="197">
        <v>157551009</v>
      </c>
      <c r="E86" s="197">
        <v>0</v>
      </c>
      <c r="F86" s="197">
        <v>0</v>
      </c>
      <c r="G86" s="10"/>
      <c r="H86" s="155"/>
    </row>
    <row r="87" spans="1:8" ht="59.1" customHeight="1">
      <c r="A87" s="198" t="s">
        <v>459</v>
      </c>
      <c r="B87" s="198" t="s">
        <v>60</v>
      </c>
      <c r="C87" s="199">
        <v>143519200</v>
      </c>
      <c r="D87" s="199">
        <v>143519200</v>
      </c>
      <c r="E87" s="199">
        <v>0</v>
      </c>
      <c r="F87" s="199">
        <v>0</v>
      </c>
      <c r="G87" s="10"/>
    </row>
    <row r="88" spans="1:8" ht="92.1" customHeight="1">
      <c r="A88" s="198" t="s">
        <v>611</v>
      </c>
      <c r="B88" s="198" t="s">
        <v>599</v>
      </c>
      <c r="C88" s="199">
        <v>9100000</v>
      </c>
      <c r="D88" s="199">
        <v>9100000</v>
      </c>
      <c r="E88" s="199">
        <v>0</v>
      </c>
      <c r="F88" s="199">
        <v>0</v>
      </c>
      <c r="G88" s="10"/>
    </row>
    <row r="89" spans="1:8" ht="99.6" customHeight="1">
      <c r="A89" s="198" t="s">
        <v>655</v>
      </c>
      <c r="B89" s="198" t="s">
        <v>612</v>
      </c>
      <c r="C89" s="199">
        <v>1921700</v>
      </c>
      <c r="D89" s="199">
        <v>1921700</v>
      </c>
      <c r="E89" s="199">
        <v>0</v>
      </c>
      <c r="F89" s="199">
        <v>0</v>
      </c>
      <c r="G89" s="10"/>
    </row>
    <row r="90" spans="1:8" ht="101.1" customHeight="1">
      <c r="A90" s="198" t="s">
        <v>656</v>
      </c>
      <c r="B90" s="198" t="s">
        <v>636</v>
      </c>
      <c r="C90" s="199">
        <v>3010109</v>
      </c>
      <c r="D90" s="199">
        <v>3010109</v>
      </c>
      <c r="E90" s="199">
        <v>0</v>
      </c>
      <c r="F90" s="199">
        <v>0</v>
      </c>
      <c r="G90" s="10"/>
    </row>
    <row r="91" spans="1:8" s="109" customFormat="1" ht="54.6" customHeight="1">
      <c r="A91" s="196" t="s">
        <v>256</v>
      </c>
      <c r="B91" s="196" t="s">
        <v>257</v>
      </c>
      <c r="C91" s="197">
        <v>3478755</v>
      </c>
      <c r="D91" s="197">
        <v>3478755</v>
      </c>
      <c r="E91" s="197">
        <v>0</v>
      </c>
      <c r="F91" s="197">
        <v>0</v>
      </c>
      <c r="G91" s="227"/>
    </row>
    <row r="92" spans="1:8" s="109" customFormat="1" ht="106.5" customHeight="1">
      <c r="A92" s="198" t="s">
        <v>258</v>
      </c>
      <c r="B92" s="198" t="s">
        <v>259</v>
      </c>
      <c r="C92" s="199">
        <v>3478755</v>
      </c>
      <c r="D92" s="199">
        <v>3478755</v>
      </c>
      <c r="E92" s="199">
        <v>0</v>
      </c>
      <c r="F92" s="199">
        <v>0</v>
      </c>
      <c r="G92" s="227"/>
    </row>
    <row r="93" spans="1:8" s="109" customFormat="1" ht="57.95" customHeight="1">
      <c r="A93" s="196" t="s">
        <v>260</v>
      </c>
      <c r="B93" s="196" t="s">
        <v>261</v>
      </c>
      <c r="C93" s="197">
        <v>12796457</v>
      </c>
      <c r="D93" s="197">
        <v>8097802</v>
      </c>
      <c r="E93" s="197">
        <v>4698655</v>
      </c>
      <c r="F93" s="197">
        <v>3810655</v>
      </c>
      <c r="G93" s="227"/>
    </row>
    <row r="94" spans="1:8" s="109" customFormat="1" ht="60" customHeight="1">
      <c r="A94" s="198" t="s">
        <v>262</v>
      </c>
      <c r="B94" s="198" t="s">
        <v>263</v>
      </c>
      <c r="C94" s="199">
        <v>1499000</v>
      </c>
      <c r="D94" s="199">
        <v>1499000</v>
      </c>
      <c r="E94" s="199">
        <v>0</v>
      </c>
      <c r="F94" s="199">
        <v>0</v>
      </c>
      <c r="G94" s="227"/>
    </row>
    <row r="95" spans="1:8" s="109" customFormat="1" ht="87.95" customHeight="1">
      <c r="A95" s="198" t="s">
        <v>264</v>
      </c>
      <c r="B95" s="198" t="s">
        <v>265</v>
      </c>
      <c r="C95" s="199">
        <v>844534</v>
      </c>
      <c r="D95" s="199">
        <v>844534</v>
      </c>
      <c r="E95" s="199">
        <v>0</v>
      </c>
      <c r="F95" s="199">
        <v>0</v>
      </c>
      <c r="G95" s="227"/>
    </row>
    <row r="96" spans="1:8" s="109" customFormat="1" ht="99.95" customHeight="1">
      <c r="A96" s="198" t="s">
        <v>613</v>
      </c>
      <c r="B96" s="198" t="s">
        <v>614</v>
      </c>
      <c r="C96" s="199">
        <v>2125012</v>
      </c>
      <c r="D96" s="199">
        <v>2125012</v>
      </c>
      <c r="E96" s="199">
        <v>0</v>
      </c>
      <c r="F96" s="199">
        <v>0</v>
      </c>
      <c r="G96" s="227"/>
    </row>
    <row r="97" spans="1:7" s="109" customFormat="1" ht="99.6" customHeight="1">
      <c r="A97" s="198" t="s">
        <v>594</v>
      </c>
      <c r="B97" s="198" t="s">
        <v>595</v>
      </c>
      <c r="C97" s="199">
        <v>121803</v>
      </c>
      <c r="D97" s="199">
        <v>121803</v>
      </c>
      <c r="E97" s="199">
        <v>0</v>
      </c>
      <c r="F97" s="199">
        <v>0</v>
      </c>
      <c r="G97" s="227"/>
    </row>
    <row r="98" spans="1:7" s="109" customFormat="1" ht="51.6" customHeight="1">
      <c r="A98" s="198" t="s">
        <v>596</v>
      </c>
      <c r="B98" s="198" t="s">
        <v>597</v>
      </c>
      <c r="C98" s="199">
        <v>888000</v>
      </c>
      <c r="D98" s="199">
        <v>0</v>
      </c>
      <c r="E98" s="199">
        <v>888000</v>
      </c>
      <c r="F98" s="199">
        <v>0</v>
      </c>
      <c r="G98" s="227"/>
    </row>
    <row r="99" spans="1:7" s="109" customFormat="1" ht="51.6" customHeight="1">
      <c r="A99" s="198" t="s">
        <v>266</v>
      </c>
      <c r="B99" s="198" t="s">
        <v>267</v>
      </c>
      <c r="C99" s="199">
        <v>6461108</v>
      </c>
      <c r="D99" s="199">
        <v>2650453</v>
      </c>
      <c r="E99" s="199">
        <v>3810655</v>
      </c>
      <c r="F99" s="199">
        <v>3810655</v>
      </c>
      <c r="G99" s="227"/>
    </row>
    <row r="100" spans="1:7" s="109" customFormat="1" ht="88.5" customHeight="1">
      <c r="A100" s="198" t="s">
        <v>268</v>
      </c>
      <c r="B100" s="198" t="s">
        <v>269</v>
      </c>
      <c r="C100" s="199">
        <v>857000</v>
      </c>
      <c r="D100" s="199">
        <v>857000</v>
      </c>
      <c r="E100" s="199">
        <v>0</v>
      </c>
      <c r="F100" s="199">
        <v>0</v>
      </c>
      <c r="G100" s="227"/>
    </row>
    <row r="101" spans="1:7" s="109" customFormat="1" ht="33.950000000000003" customHeight="1">
      <c r="A101" s="196" t="s">
        <v>214</v>
      </c>
      <c r="B101" s="196" t="s">
        <v>200</v>
      </c>
      <c r="C101" s="197">
        <v>346762621</v>
      </c>
      <c r="D101" s="197">
        <v>338979266</v>
      </c>
      <c r="E101" s="197">
        <v>7783355</v>
      </c>
      <c r="F101" s="197">
        <v>4310655</v>
      </c>
      <c r="G101" s="227"/>
    </row>
    <row r="102" spans="1:7" s="109" customFormat="1" ht="18.75">
      <c r="A102" s="229"/>
      <c r="B102" s="229"/>
      <c r="C102" s="230"/>
      <c r="D102" s="230"/>
      <c r="E102" s="230"/>
      <c r="F102" s="230"/>
      <c r="G102" s="227"/>
    </row>
    <row r="103" spans="1:7">
      <c r="B103" s="231" t="s">
        <v>343</v>
      </c>
      <c r="C103" s="232"/>
      <c r="D103" s="232"/>
      <c r="E103" s="232" t="s">
        <v>342</v>
      </c>
    </row>
    <row r="104" spans="1:7">
      <c r="D104" s="36"/>
      <c r="E104" s="36"/>
      <c r="F104" s="36"/>
    </row>
  </sheetData>
  <mergeCells count="12">
    <mergeCell ref="F9:F10"/>
    <mergeCell ref="A8:A10"/>
    <mergeCell ref="A6:B6"/>
    <mergeCell ref="B8:B10"/>
    <mergeCell ref="A7:B7"/>
    <mergeCell ref="D3:F3"/>
    <mergeCell ref="D2:F2"/>
    <mergeCell ref="A4:F4"/>
    <mergeCell ref="C8:C10"/>
    <mergeCell ref="D8:D10"/>
    <mergeCell ref="E8:F8"/>
    <mergeCell ref="E9:E10"/>
  </mergeCells>
  <phoneticPr fontId="29" type="noConversion"/>
  <conditionalFormatting sqref="C12:C90 D12:F79">
    <cfRule type="cellIs" dxfId="0" priority="1" stopIfTrue="1" operator="equal">
      <formula>0</formula>
    </cfRule>
  </conditionalFormatting>
  <pageMargins left="1.1811023622047245" right="0.19685039370078741" top="0.19685039370078741" bottom="0.19685039370078741" header="0" footer="0"/>
  <pageSetup paperSize="9" scale="41" fitToHeight="3" orientation="portrait" r:id="rId1"/>
  <headerFooter alignWithMargins="0"/>
  <rowBreaks count="2" manualBreakCount="2">
    <brk id="56" max="5" man="1"/>
    <brk id="90" max="5" man="1"/>
  </rowBreaks>
  <colBreaks count="2" manualBreakCount="2">
    <brk id="5" max="92" man="1"/>
    <brk id="7" max="7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Q64"/>
  <sheetViews>
    <sheetView view="pageBreakPreview" topLeftCell="B1" zoomScale="59" zoomScaleNormal="75" zoomScaleSheetLayoutView="59" workbookViewId="0">
      <selection activeCell="F9" sqref="F9:F10"/>
    </sheetView>
  </sheetViews>
  <sheetFormatPr defaultColWidth="9.1640625" defaultRowHeight="12.75"/>
  <cols>
    <col min="1" max="1" width="3.83203125" style="1" hidden="1" customWidth="1"/>
    <col min="2" max="2" width="16.5" style="1" customWidth="1"/>
    <col min="3" max="3" width="15.5" style="1" customWidth="1"/>
    <col min="4" max="4" width="17.83203125" style="1" customWidth="1"/>
    <col min="5" max="5" width="54" style="1" customWidth="1"/>
    <col min="6" max="6" width="47.1640625" style="1" customWidth="1"/>
    <col min="7" max="7" width="24.5" style="1" customWidth="1"/>
    <col min="8" max="8" width="23.83203125" style="1" customWidth="1"/>
    <col min="9" max="9" width="23.1640625" style="1" customWidth="1"/>
    <col min="10" max="10" width="21" style="46" customWidth="1"/>
    <col min="11" max="11" width="22.5" style="46" customWidth="1"/>
    <col min="12" max="12" width="12.1640625" style="46" customWidth="1"/>
    <col min="13" max="13" width="7.5" style="46" customWidth="1"/>
    <col min="14" max="15" width="9.1640625" style="46"/>
    <col min="16" max="16" width="18.5" style="46" customWidth="1"/>
    <col min="17" max="16384" width="9.1640625" style="46"/>
  </cols>
  <sheetData>
    <row r="1" spans="1:11" s="45" customFormat="1" ht="13.5" customHeight="1">
      <c r="A1" s="44"/>
      <c r="B1" s="61"/>
      <c r="C1" s="61"/>
      <c r="D1" s="61"/>
      <c r="E1" s="61"/>
      <c r="F1" s="61"/>
      <c r="G1" s="61"/>
      <c r="H1" s="61"/>
      <c r="I1" s="61"/>
      <c r="J1" s="45" t="s">
        <v>145</v>
      </c>
    </row>
    <row r="2" spans="1:11" s="45" customFormat="1" ht="52.5" customHeight="1">
      <c r="A2" s="44"/>
      <c r="B2" s="61"/>
      <c r="C2" s="61"/>
      <c r="D2" s="61"/>
      <c r="E2" s="61"/>
      <c r="F2" s="61"/>
      <c r="G2" s="61"/>
      <c r="H2" s="61"/>
      <c r="I2" s="333" t="s">
        <v>641</v>
      </c>
      <c r="J2" s="333"/>
      <c r="K2" s="333"/>
    </row>
    <row r="3" spans="1:11" s="45" customFormat="1" ht="38.25" customHeight="1">
      <c r="A3" s="44"/>
      <c r="B3" s="61"/>
      <c r="C3" s="61"/>
      <c r="D3" s="61"/>
      <c r="E3" s="61"/>
      <c r="F3" s="61"/>
      <c r="G3" s="61"/>
      <c r="H3" s="61"/>
      <c r="I3" s="332" t="s">
        <v>348</v>
      </c>
      <c r="J3" s="332"/>
      <c r="K3" s="332"/>
    </row>
    <row r="4" spans="1:11" ht="18" customHeight="1">
      <c r="G4" s="62"/>
      <c r="H4" s="62"/>
      <c r="I4" s="62"/>
    </row>
    <row r="5" spans="1:11" ht="33.75" customHeight="1">
      <c r="B5" s="518" t="s">
        <v>353</v>
      </c>
      <c r="C5" s="519"/>
      <c r="D5" s="519"/>
      <c r="E5" s="519"/>
      <c r="F5" s="519"/>
      <c r="G5" s="519"/>
      <c r="H5" s="519"/>
      <c r="I5" s="519"/>
    </row>
    <row r="6" spans="1:11" ht="19.5" thickBot="1">
      <c r="B6" s="513" t="s">
        <v>134</v>
      </c>
      <c r="C6" s="514"/>
      <c r="D6" s="514"/>
      <c r="E6" s="41"/>
      <c r="F6" s="41"/>
      <c r="G6" s="41"/>
      <c r="H6" s="41"/>
      <c r="I6" s="41"/>
    </row>
    <row r="7" spans="1:11" ht="18.75">
      <c r="B7" s="516" t="s">
        <v>173</v>
      </c>
      <c r="C7" s="516"/>
      <c r="D7" s="516"/>
      <c r="E7" s="41"/>
      <c r="F7" s="41"/>
      <c r="G7" s="41"/>
      <c r="H7" s="41"/>
      <c r="I7" s="41"/>
    </row>
    <row r="8" spans="1:11" ht="18.75">
      <c r="B8" s="47"/>
      <c r="C8" s="48"/>
      <c r="D8" s="48"/>
      <c r="E8" s="48"/>
      <c r="F8" s="49"/>
      <c r="G8" s="49"/>
      <c r="H8" s="2"/>
      <c r="I8" s="50" t="s">
        <v>23</v>
      </c>
    </row>
    <row r="9" spans="1:11" ht="51.75" customHeight="1">
      <c r="A9" s="51"/>
      <c r="B9" s="507" t="s">
        <v>170</v>
      </c>
      <c r="C9" s="507" t="s">
        <v>171</v>
      </c>
      <c r="D9" s="507" t="s">
        <v>192</v>
      </c>
      <c r="E9" s="509" t="s">
        <v>172</v>
      </c>
      <c r="F9" s="520" t="s">
        <v>193</v>
      </c>
      <c r="G9" s="521" t="s">
        <v>188</v>
      </c>
      <c r="H9" s="520" t="s">
        <v>210</v>
      </c>
      <c r="I9" s="517" t="s">
        <v>220</v>
      </c>
      <c r="J9" s="520" t="s">
        <v>221</v>
      </c>
      <c r="K9" s="520"/>
    </row>
    <row r="10" spans="1:11" s="53" customFormat="1" ht="58.5" customHeight="1">
      <c r="A10" s="52"/>
      <c r="B10" s="508"/>
      <c r="C10" s="508"/>
      <c r="D10" s="508"/>
      <c r="E10" s="510"/>
      <c r="F10" s="520"/>
      <c r="G10" s="522"/>
      <c r="H10" s="520"/>
      <c r="I10" s="517"/>
      <c r="J10" s="31" t="s">
        <v>211</v>
      </c>
      <c r="K10" s="31" t="s">
        <v>194</v>
      </c>
    </row>
    <row r="11" spans="1:11" ht="28.5" customHeight="1">
      <c r="B11" s="32" t="s">
        <v>195</v>
      </c>
      <c r="C11" s="32" t="s">
        <v>196</v>
      </c>
      <c r="D11" s="32" t="s">
        <v>197</v>
      </c>
      <c r="E11" s="33">
        <v>4</v>
      </c>
      <c r="F11" s="31">
        <v>5</v>
      </c>
      <c r="G11" s="34">
        <v>6</v>
      </c>
      <c r="H11" s="31">
        <v>7</v>
      </c>
      <c r="I11" s="34">
        <v>8</v>
      </c>
      <c r="J11" s="31">
        <v>9</v>
      </c>
      <c r="K11" s="31">
        <v>10</v>
      </c>
    </row>
    <row r="12" spans="1:11" ht="51" customHeight="1">
      <c r="B12" s="24" t="s">
        <v>3</v>
      </c>
      <c r="C12" s="25"/>
      <c r="D12" s="26"/>
      <c r="E12" s="26" t="s">
        <v>63</v>
      </c>
      <c r="F12" s="31"/>
      <c r="G12" s="34"/>
      <c r="H12" s="190">
        <f>H13</f>
        <v>12831984</v>
      </c>
      <c r="I12" s="190">
        <f>I13</f>
        <v>8778875</v>
      </c>
      <c r="J12" s="190">
        <f>J13</f>
        <v>4053109</v>
      </c>
      <c r="K12" s="190">
        <f>K13</f>
        <v>3010109</v>
      </c>
    </row>
    <row r="13" spans="1:11" ht="54" customHeight="1">
      <c r="B13" s="24" t="s">
        <v>1</v>
      </c>
      <c r="C13" s="25"/>
      <c r="D13" s="26"/>
      <c r="E13" s="26" t="s">
        <v>63</v>
      </c>
      <c r="F13" s="31"/>
      <c r="G13" s="34"/>
      <c r="H13" s="190">
        <f>H14+H15+H17+H18+H19+H22+H24+H29+H16+H23+H25+H28+H27+H26+H20+H21</f>
        <v>12831984</v>
      </c>
      <c r="I13" s="190">
        <f>I14+I15+I17+I18+I19+I22+I24+I29+I16+I23+I25+I28+I27+I26+I20+I21</f>
        <v>8778875</v>
      </c>
      <c r="J13" s="190">
        <f>J14+J15+J17+J18+J19+J22+J24+J29+J16+J23+J25+J28+J27+J26+J20+J21</f>
        <v>4053109</v>
      </c>
      <c r="K13" s="190">
        <f>K14+K15+K17+K18+K19+K22+K24+K29+K16+K23+K25+K28+K27+K26+K20+K21</f>
        <v>3010109</v>
      </c>
    </row>
    <row r="14" spans="1:11" ht="144" customHeight="1">
      <c r="B14" s="149" t="s">
        <v>76</v>
      </c>
      <c r="C14" s="149" t="s">
        <v>77</v>
      </c>
      <c r="D14" s="150" t="s">
        <v>78</v>
      </c>
      <c r="E14" s="150" t="s">
        <v>79</v>
      </c>
      <c r="F14" s="172" t="s">
        <v>248</v>
      </c>
      <c r="G14" s="54" t="s">
        <v>249</v>
      </c>
      <c r="H14" s="191">
        <v>2450605</v>
      </c>
      <c r="I14" s="241">
        <v>2450605</v>
      </c>
      <c r="J14" s="191"/>
      <c r="K14" s="191"/>
    </row>
    <row r="15" spans="1:11" ht="107.45" customHeight="1">
      <c r="B15" s="280" t="s">
        <v>92</v>
      </c>
      <c r="C15" s="148">
        <v>2111</v>
      </c>
      <c r="D15" s="281" t="s">
        <v>119</v>
      </c>
      <c r="E15" s="281" t="s">
        <v>91</v>
      </c>
      <c r="F15" s="173" t="s">
        <v>250</v>
      </c>
      <c r="G15" s="54" t="s">
        <v>251</v>
      </c>
      <c r="H15" s="144">
        <v>2309420</v>
      </c>
      <c r="I15" s="192">
        <v>2209420</v>
      </c>
      <c r="J15" s="193">
        <v>100000</v>
      </c>
      <c r="K15" s="193">
        <v>100000</v>
      </c>
    </row>
    <row r="16" spans="1:11" ht="132" customHeight="1">
      <c r="B16" s="151" t="s">
        <v>275</v>
      </c>
      <c r="C16" s="151" t="s">
        <v>276</v>
      </c>
      <c r="D16" s="151" t="s">
        <v>80</v>
      </c>
      <c r="E16" s="152" t="s">
        <v>277</v>
      </c>
      <c r="F16" s="173" t="s">
        <v>337</v>
      </c>
      <c r="G16" s="54" t="s">
        <v>338</v>
      </c>
      <c r="H16" s="144">
        <v>15000</v>
      </c>
      <c r="I16" s="192">
        <v>15000</v>
      </c>
      <c r="J16" s="193"/>
      <c r="K16" s="193"/>
    </row>
    <row r="17" spans="2:11" ht="150.6" customHeight="1">
      <c r="B17" s="17" t="s">
        <v>103</v>
      </c>
      <c r="C17" s="17" t="s">
        <v>122</v>
      </c>
      <c r="D17" s="18" t="s">
        <v>80</v>
      </c>
      <c r="E17" s="18" t="s">
        <v>123</v>
      </c>
      <c r="F17" s="174" t="s">
        <v>252</v>
      </c>
      <c r="G17" s="54" t="s">
        <v>253</v>
      </c>
      <c r="H17" s="144">
        <v>599000</v>
      </c>
      <c r="I17" s="192">
        <v>599000</v>
      </c>
      <c r="J17" s="193"/>
      <c r="K17" s="193"/>
    </row>
    <row r="18" spans="2:11" ht="144.6" customHeight="1">
      <c r="B18" s="133" t="s">
        <v>240</v>
      </c>
      <c r="C18" s="133" t="s">
        <v>241</v>
      </c>
      <c r="D18" s="133" t="s">
        <v>182</v>
      </c>
      <c r="E18" s="18" t="s">
        <v>242</v>
      </c>
      <c r="F18" s="174" t="s">
        <v>281</v>
      </c>
      <c r="G18" s="54" t="s">
        <v>255</v>
      </c>
      <c r="H18" s="144">
        <v>580000</v>
      </c>
      <c r="I18" s="192">
        <v>580000</v>
      </c>
      <c r="J18" s="193"/>
      <c r="K18" s="193"/>
    </row>
    <row r="19" spans="2:11" ht="130.15" customHeight="1">
      <c r="B19" s="17" t="s">
        <v>180</v>
      </c>
      <c r="C19" s="17" t="s">
        <v>181</v>
      </c>
      <c r="D19" s="18" t="s">
        <v>182</v>
      </c>
      <c r="E19" s="18" t="s">
        <v>183</v>
      </c>
      <c r="F19" s="174" t="s">
        <v>254</v>
      </c>
      <c r="G19" s="54" t="s">
        <v>255</v>
      </c>
      <c r="H19" s="144">
        <v>70000</v>
      </c>
      <c r="I19" s="192">
        <v>70000</v>
      </c>
      <c r="J19" s="193"/>
      <c r="K19" s="193"/>
    </row>
    <row r="20" spans="2:11" ht="153" customHeight="1">
      <c r="B20" s="224" t="s">
        <v>124</v>
      </c>
      <c r="C20" s="224" t="s">
        <v>125</v>
      </c>
      <c r="D20" s="224" t="s">
        <v>126</v>
      </c>
      <c r="E20" s="224" t="s">
        <v>346</v>
      </c>
      <c r="F20" s="326" t="s">
        <v>556</v>
      </c>
      <c r="G20" s="54" t="s">
        <v>557</v>
      </c>
      <c r="H20" s="144">
        <v>16000</v>
      </c>
      <c r="I20" s="192">
        <v>16000</v>
      </c>
      <c r="J20" s="193"/>
      <c r="K20" s="193"/>
    </row>
    <row r="21" spans="2:11" ht="123.95" customHeight="1">
      <c r="B21" s="300" t="s">
        <v>657</v>
      </c>
      <c r="C21" s="300" t="s">
        <v>658</v>
      </c>
      <c r="D21" s="300" t="s">
        <v>126</v>
      </c>
      <c r="E21" s="300" t="s">
        <v>659</v>
      </c>
      <c r="F21" s="174" t="s">
        <v>675</v>
      </c>
      <c r="G21" s="54" t="s">
        <v>676</v>
      </c>
      <c r="H21" s="144">
        <v>3010109</v>
      </c>
      <c r="I21" s="192">
        <v>214000</v>
      </c>
      <c r="J21" s="193">
        <v>2796109</v>
      </c>
      <c r="K21" s="193">
        <v>2796109</v>
      </c>
    </row>
    <row r="22" spans="2:11" ht="109.9" customHeight="1">
      <c r="B22" s="17" t="s">
        <v>104</v>
      </c>
      <c r="C22" s="17" t="s">
        <v>127</v>
      </c>
      <c r="D22" s="18" t="s">
        <v>10</v>
      </c>
      <c r="E22" s="18" t="s">
        <v>85</v>
      </c>
      <c r="F22" s="172" t="s">
        <v>282</v>
      </c>
      <c r="G22" s="54" t="s">
        <v>339</v>
      </c>
      <c r="H22" s="144">
        <v>670000</v>
      </c>
      <c r="I22" s="192">
        <v>670000</v>
      </c>
      <c r="J22" s="193"/>
      <c r="K22" s="193"/>
    </row>
    <row r="23" spans="2:11" ht="315" customHeight="1">
      <c r="B23" s="17" t="s">
        <v>104</v>
      </c>
      <c r="C23" s="17" t="s">
        <v>127</v>
      </c>
      <c r="D23" s="18" t="s">
        <v>10</v>
      </c>
      <c r="E23" s="18" t="s">
        <v>85</v>
      </c>
      <c r="F23" s="205" t="s">
        <v>464</v>
      </c>
      <c r="G23" s="54" t="s">
        <v>465</v>
      </c>
      <c r="H23" s="144">
        <v>230000</v>
      </c>
      <c r="I23" s="192">
        <v>230000</v>
      </c>
      <c r="J23" s="193"/>
      <c r="K23" s="193"/>
    </row>
    <row r="24" spans="2:11" ht="70.150000000000006" customHeight="1">
      <c r="B24" s="17" t="s">
        <v>90</v>
      </c>
      <c r="C24" s="17" t="s">
        <v>128</v>
      </c>
      <c r="D24" s="18" t="s">
        <v>17</v>
      </c>
      <c r="E24" s="18" t="s">
        <v>83</v>
      </c>
      <c r="F24" s="172" t="s">
        <v>283</v>
      </c>
      <c r="G24" s="54" t="s">
        <v>341</v>
      </c>
      <c r="H24" s="144">
        <v>567250</v>
      </c>
      <c r="I24" s="192">
        <v>567250</v>
      </c>
      <c r="J24" s="193"/>
      <c r="K24" s="193"/>
    </row>
    <row r="25" spans="2:11" ht="134.1" customHeight="1">
      <c r="B25" s="133">
        <v>117693</v>
      </c>
      <c r="C25" s="133">
        <v>7693</v>
      </c>
      <c r="D25" s="133">
        <v>490</v>
      </c>
      <c r="E25" s="152" t="s">
        <v>495</v>
      </c>
      <c r="F25" s="172" t="s">
        <v>484</v>
      </c>
      <c r="G25" s="54" t="s">
        <v>519</v>
      </c>
      <c r="H25" s="144">
        <v>900000</v>
      </c>
      <c r="I25" s="192">
        <v>900000</v>
      </c>
      <c r="J25" s="193"/>
      <c r="K25" s="193"/>
    </row>
    <row r="26" spans="2:11" ht="134.1" customHeight="1">
      <c r="B26" s="133">
        <v>117693</v>
      </c>
      <c r="C26" s="133">
        <v>7693</v>
      </c>
      <c r="D26" s="133">
        <v>490</v>
      </c>
      <c r="E26" s="152" t="s">
        <v>495</v>
      </c>
      <c r="F26" s="172" t="s">
        <v>551</v>
      </c>
      <c r="G26" s="54" t="s">
        <v>550</v>
      </c>
      <c r="H26" s="144">
        <v>180000</v>
      </c>
      <c r="I26" s="192">
        <v>180000</v>
      </c>
      <c r="J26" s="193"/>
      <c r="K26" s="193"/>
    </row>
    <row r="27" spans="2:11" ht="113.45" customHeight="1">
      <c r="B27" s="151" t="s">
        <v>497</v>
      </c>
      <c r="C27" s="151" t="s">
        <v>498</v>
      </c>
      <c r="D27" s="151" t="s">
        <v>499</v>
      </c>
      <c r="E27" s="152" t="s">
        <v>500</v>
      </c>
      <c r="F27" s="172" t="s">
        <v>501</v>
      </c>
      <c r="G27" s="54" t="s">
        <v>520</v>
      </c>
      <c r="H27" s="144">
        <v>114000</v>
      </c>
      <c r="I27" s="192"/>
      <c r="J27" s="193">
        <v>114000</v>
      </c>
      <c r="K27" s="193">
        <v>114000</v>
      </c>
    </row>
    <row r="28" spans="2:11" ht="127.5" customHeight="1">
      <c r="B28" s="151" t="s">
        <v>496</v>
      </c>
      <c r="C28" s="133">
        <v>8312</v>
      </c>
      <c r="D28" s="151" t="s">
        <v>482</v>
      </c>
      <c r="E28" s="18" t="s">
        <v>481</v>
      </c>
      <c r="F28" s="222" t="s">
        <v>286</v>
      </c>
      <c r="G28" s="54" t="s">
        <v>287</v>
      </c>
      <c r="H28" s="144">
        <v>1065600</v>
      </c>
      <c r="I28" s="192">
        <v>77600</v>
      </c>
      <c r="J28" s="193">
        <v>988000</v>
      </c>
      <c r="K28" s="193"/>
    </row>
    <row r="29" spans="2:11" ht="128.1" customHeight="1">
      <c r="B29" s="17" t="s">
        <v>284</v>
      </c>
      <c r="C29" s="148">
        <v>8313</v>
      </c>
      <c r="D29" s="18" t="s">
        <v>285</v>
      </c>
      <c r="E29" s="18" t="s">
        <v>146</v>
      </c>
      <c r="F29" s="222" t="s">
        <v>286</v>
      </c>
      <c r="G29" s="54" t="s">
        <v>287</v>
      </c>
      <c r="H29" s="144">
        <v>55000</v>
      </c>
      <c r="I29" s="192"/>
      <c r="J29" s="193">
        <v>55000</v>
      </c>
      <c r="K29" s="193"/>
    </row>
    <row r="30" spans="2:11" ht="70.150000000000006" customHeight="1">
      <c r="B30" s="15" t="s">
        <v>96</v>
      </c>
      <c r="C30" s="130"/>
      <c r="D30" s="131"/>
      <c r="E30" s="16" t="s">
        <v>66</v>
      </c>
      <c r="F30" s="172"/>
      <c r="G30" s="54"/>
      <c r="H30" s="207">
        <f>H31</f>
        <v>981121</v>
      </c>
      <c r="I30" s="207">
        <f>I31</f>
        <v>981121</v>
      </c>
      <c r="J30" s="207">
        <f>J31</f>
        <v>0</v>
      </c>
      <c r="K30" s="207">
        <f>K31</f>
        <v>0</v>
      </c>
    </row>
    <row r="31" spans="2:11" ht="70.150000000000006" customHeight="1">
      <c r="B31" s="15" t="s">
        <v>97</v>
      </c>
      <c r="C31" s="130"/>
      <c r="D31" s="131"/>
      <c r="E31" s="16" t="s">
        <v>66</v>
      </c>
      <c r="F31" s="172"/>
      <c r="G31" s="54"/>
      <c r="H31" s="207">
        <f>H33+H34+H35+H36+H32</f>
        <v>981121</v>
      </c>
      <c r="I31" s="207">
        <f>I33+I34+I35+I36+I32</f>
        <v>981121</v>
      </c>
      <c r="J31" s="207">
        <f>J33+J34+J35+J36+J32</f>
        <v>0</v>
      </c>
      <c r="K31" s="207">
        <f>K33+K34+K35+K36+K32</f>
        <v>0</v>
      </c>
    </row>
    <row r="32" spans="2:11" ht="70.150000000000006" customHeight="1">
      <c r="B32" s="282" t="s">
        <v>318</v>
      </c>
      <c r="C32" s="282" t="s">
        <v>364</v>
      </c>
      <c r="D32" s="282" t="s">
        <v>67</v>
      </c>
      <c r="E32" s="282" t="s">
        <v>319</v>
      </c>
      <c r="F32" s="172" t="s">
        <v>246</v>
      </c>
      <c r="G32" s="54" t="s">
        <v>247</v>
      </c>
      <c r="H32" s="144">
        <v>199000</v>
      </c>
      <c r="I32" s="192">
        <v>199000</v>
      </c>
      <c r="J32" s="207"/>
      <c r="K32" s="207"/>
    </row>
    <row r="33" spans="2:11" ht="140.1" customHeight="1">
      <c r="B33" s="282" t="s">
        <v>606</v>
      </c>
      <c r="C33" s="282" t="s">
        <v>607</v>
      </c>
      <c r="D33" s="282" t="s">
        <v>182</v>
      </c>
      <c r="E33" s="282" t="s">
        <v>608</v>
      </c>
      <c r="F33" s="172" t="s">
        <v>246</v>
      </c>
      <c r="G33" s="54" t="s">
        <v>247</v>
      </c>
      <c r="H33" s="144">
        <v>333900</v>
      </c>
      <c r="I33" s="192">
        <v>333900</v>
      </c>
      <c r="J33" s="193"/>
      <c r="K33" s="193"/>
    </row>
    <row r="34" spans="2:11" ht="121.9" customHeight="1">
      <c r="B34" s="145" t="s">
        <v>98</v>
      </c>
      <c r="C34" s="145">
        <v>5011</v>
      </c>
      <c r="D34" s="146" t="s">
        <v>19</v>
      </c>
      <c r="E34" s="147" t="s">
        <v>18</v>
      </c>
      <c r="F34" s="172" t="s">
        <v>244</v>
      </c>
      <c r="G34" s="54" t="s">
        <v>245</v>
      </c>
      <c r="H34" s="144">
        <v>59000</v>
      </c>
      <c r="I34" s="192">
        <v>59000</v>
      </c>
      <c r="J34" s="193"/>
      <c r="K34" s="193"/>
    </row>
    <row r="35" spans="2:11" ht="121.9" customHeight="1">
      <c r="B35" s="17" t="s">
        <v>150</v>
      </c>
      <c r="C35" s="148">
        <v>5053</v>
      </c>
      <c r="D35" s="18" t="s">
        <v>19</v>
      </c>
      <c r="E35" s="152" t="s">
        <v>370</v>
      </c>
      <c r="F35" s="172" t="s">
        <v>244</v>
      </c>
      <c r="G35" s="54" t="s">
        <v>245</v>
      </c>
      <c r="H35" s="144">
        <v>294221</v>
      </c>
      <c r="I35" s="192">
        <v>294221</v>
      </c>
      <c r="J35" s="193"/>
      <c r="K35" s="193"/>
    </row>
    <row r="36" spans="2:11" ht="121.9" customHeight="1">
      <c r="B36" s="219" t="s">
        <v>530</v>
      </c>
      <c r="C36" s="219" t="s">
        <v>531</v>
      </c>
      <c r="D36" s="219" t="s">
        <v>19</v>
      </c>
      <c r="E36" s="152" t="s">
        <v>532</v>
      </c>
      <c r="F36" s="172" t="s">
        <v>244</v>
      </c>
      <c r="G36" s="54" t="s">
        <v>245</v>
      </c>
      <c r="H36" s="144">
        <v>95000</v>
      </c>
      <c r="I36" s="192">
        <v>95000</v>
      </c>
      <c r="J36" s="193"/>
      <c r="K36" s="193"/>
    </row>
    <row r="37" spans="2:11" ht="60.6" customHeight="1">
      <c r="B37" s="208" t="s">
        <v>488</v>
      </c>
      <c r="C37" s="209"/>
      <c r="D37" s="210"/>
      <c r="E37" s="211" t="s">
        <v>490</v>
      </c>
      <c r="F37" s="212"/>
      <c r="G37" s="213"/>
      <c r="H37" s="207">
        <f t="shared" ref="H37:K38" si="0">H38</f>
        <v>98000</v>
      </c>
      <c r="I37" s="207">
        <f t="shared" si="0"/>
        <v>49000</v>
      </c>
      <c r="J37" s="207">
        <f t="shared" si="0"/>
        <v>49000</v>
      </c>
      <c r="K37" s="207">
        <f t="shared" si="0"/>
        <v>49000</v>
      </c>
    </row>
    <row r="38" spans="2:11" ht="66" customHeight="1">
      <c r="B38" s="208" t="s">
        <v>489</v>
      </c>
      <c r="C38" s="209"/>
      <c r="D38" s="210"/>
      <c r="E38" s="211" t="s">
        <v>490</v>
      </c>
      <c r="F38" s="212"/>
      <c r="G38" s="213"/>
      <c r="H38" s="207">
        <f t="shared" si="0"/>
        <v>98000</v>
      </c>
      <c r="I38" s="207">
        <f t="shared" si="0"/>
        <v>49000</v>
      </c>
      <c r="J38" s="207">
        <f t="shared" si="0"/>
        <v>49000</v>
      </c>
      <c r="K38" s="207">
        <f t="shared" si="0"/>
        <v>49000</v>
      </c>
    </row>
    <row r="39" spans="2:11" ht="138.94999999999999" customHeight="1">
      <c r="B39" s="151" t="s">
        <v>491</v>
      </c>
      <c r="C39" s="223" t="s">
        <v>492</v>
      </c>
      <c r="D39" s="151" t="s">
        <v>126</v>
      </c>
      <c r="E39" s="152" t="s">
        <v>493</v>
      </c>
      <c r="F39" s="172" t="s">
        <v>494</v>
      </c>
      <c r="G39" s="54" t="s">
        <v>521</v>
      </c>
      <c r="H39" s="144">
        <v>98000</v>
      </c>
      <c r="I39" s="192">
        <v>49000</v>
      </c>
      <c r="J39" s="193">
        <v>49000</v>
      </c>
      <c r="K39" s="193">
        <v>49000</v>
      </c>
    </row>
    <row r="40" spans="2:11" ht="58.15" customHeight="1">
      <c r="B40" s="15" t="s">
        <v>152</v>
      </c>
      <c r="C40" s="130"/>
      <c r="D40" s="131"/>
      <c r="E40" s="16" t="s">
        <v>504</v>
      </c>
      <c r="F40" s="172"/>
      <c r="G40" s="54"/>
      <c r="H40" s="206">
        <f>H41</f>
        <v>30750</v>
      </c>
      <c r="I40" s="206">
        <f>I41</f>
        <v>30750</v>
      </c>
      <c r="J40" s="206">
        <f>J41</f>
        <v>0</v>
      </c>
      <c r="K40" s="206">
        <f>K41</f>
        <v>0</v>
      </c>
    </row>
    <row r="41" spans="2:11" ht="58.15" customHeight="1">
      <c r="B41" s="15" t="s">
        <v>153</v>
      </c>
      <c r="C41" s="130"/>
      <c r="D41" s="131"/>
      <c r="E41" s="131" t="s">
        <v>504</v>
      </c>
      <c r="F41" s="172"/>
      <c r="G41" s="54"/>
      <c r="H41" s="207">
        <f>H44+H42+H43</f>
        <v>30750</v>
      </c>
      <c r="I41" s="207">
        <f>I44+I42+I43</f>
        <v>30750</v>
      </c>
      <c r="J41" s="207">
        <f>J44+J42+J43</f>
        <v>0</v>
      </c>
      <c r="K41" s="207">
        <f>K44+K42+K43</f>
        <v>0</v>
      </c>
    </row>
    <row r="42" spans="2:11" ht="99" customHeight="1">
      <c r="B42" s="224" t="s">
        <v>155</v>
      </c>
      <c r="C42" s="224" t="s">
        <v>156</v>
      </c>
      <c r="D42" s="224" t="s">
        <v>15</v>
      </c>
      <c r="E42" s="224" t="s">
        <v>86</v>
      </c>
      <c r="F42" s="172" t="s">
        <v>283</v>
      </c>
      <c r="G42" s="54" t="s">
        <v>340</v>
      </c>
      <c r="H42" s="144">
        <v>1788</v>
      </c>
      <c r="I42" s="192">
        <v>1788</v>
      </c>
      <c r="J42" s="144"/>
      <c r="K42" s="144"/>
    </row>
    <row r="43" spans="2:11" ht="99" customHeight="1">
      <c r="B43" s="300" t="s">
        <v>93</v>
      </c>
      <c r="C43" s="300" t="s">
        <v>158</v>
      </c>
      <c r="D43" s="300" t="s">
        <v>16</v>
      </c>
      <c r="E43" s="300" t="s">
        <v>89</v>
      </c>
      <c r="F43" s="172" t="s">
        <v>283</v>
      </c>
      <c r="G43" s="54" t="s">
        <v>340</v>
      </c>
      <c r="H43" s="144">
        <v>6750</v>
      </c>
      <c r="I43" s="192">
        <v>6750</v>
      </c>
      <c r="J43" s="144"/>
      <c r="K43" s="144"/>
    </row>
    <row r="44" spans="2:11" ht="111.75" customHeight="1">
      <c r="B44" s="17" t="s">
        <v>95</v>
      </c>
      <c r="C44" s="17" t="s">
        <v>128</v>
      </c>
      <c r="D44" s="18" t="s">
        <v>17</v>
      </c>
      <c r="E44" s="18" t="s">
        <v>83</v>
      </c>
      <c r="F44" s="172" t="s">
        <v>283</v>
      </c>
      <c r="G44" s="54" t="s">
        <v>340</v>
      </c>
      <c r="H44" s="144">
        <v>22212</v>
      </c>
      <c r="I44" s="192">
        <v>22212</v>
      </c>
      <c r="J44" s="193"/>
      <c r="K44" s="193"/>
    </row>
    <row r="45" spans="2:11" ht="50.45" customHeight="1">
      <c r="B45" s="225" t="s">
        <v>372</v>
      </c>
      <c r="C45" s="225" t="s">
        <v>359</v>
      </c>
      <c r="D45" s="225" t="s">
        <v>359</v>
      </c>
      <c r="E45" s="225" t="s">
        <v>334</v>
      </c>
      <c r="F45" s="172"/>
      <c r="G45" s="54"/>
      <c r="H45" s="207">
        <f>H46</f>
        <v>150000</v>
      </c>
      <c r="I45" s="207">
        <f>I46</f>
        <v>150000</v>
      </c>
      <c r="J45" s="207">
        <f>J46</f>
        <v>0</v>
      </c>
      <c r="K45" s="207">
        <f>K46</f>
        <v>0</v>
      </c>
    </row>
    <row r="46" spans="2:11" ht="54.95" customHeight="1">
      <c r="B46" s="225" t="s">
        <v>335</v>
      </c>
      <c r="C46" s="225" t="s">
        <v>359</v>
      </c>
      <c r="D46" s="225" t="s">
        <v>359</v>
      </c>
      <c r="E46" s="225" t="s">
        <v>334</v>
      </c>
      <c r="F46" s="172"/>
      <c r="G46" s="54"/>
      <c r="H46" s="207">
        <f>H47+H48+H49</f>
        <v>150000</v>
      </c>
      <c r="I46" s="207">
        <f>I47+I48+I49</f>
        <v>150000</v>
      </c>
      <c r="J46" s="207">
        <f>J47+J48+J49</f>
        <v>0</v>
      </c>
      <c r="K46" s="207">
        <f>K47+K48+K49</f>
        <v>0</v>
      </c>
    </row>
    <row r="47" spans="2:11" ht="296.45" customHeight="1">
      <c r="B47" s="17">
        <v>3719800</v>
      </c>
      <c r="C47" s="148">
        <v>9800</v>
      </c>
      <c r="D47" s="151" t="s">
        <v>22</v>
      </c>
      <c r="E47" s="152" t="s">
        <v>466</v>
      </c>
      <c r="F47" s="226" t="s">
        <v>479</v>
      </c>
      <c r="G47" s="54" t="s">
        <v>480</v>
      </c>
      <c r="H47" s="144">
        <v>40000</v>
      </c>
      <c r="I47" s="192">
        <v>40000</v>
      </c>
      <c r="J47" s="193"/>
      <c r="K47" s="193"/>
    </row>
    <row r="48" spans="2:11" ht="183.95" customHeight="1">
      <c r="B48" s="17">
        <v>3719800</v>
      </c>
      <c r="C48" s="148">
        <v>9800</v>
      </c>
      <c r="D48" s="151" t="s">
        <v>22</v>
      </c>
      <c r="E48" s="152" t="s">
        <v>466</v>
      </c>
      <c r="F48" s="222" t="s">
        <v>485</v>
      </c>
      <c r="G48" s="54" t="s">
        <v>486</v>
      </c>
      <c r="H48" s="144">
        <v>90000</v>
      </c>
      <c r="I48" s="192">
        <v>90000</v>
      </c>
      <c r="J48" s="193"/>
      <c r="K48" s="193"/>
    </row>
    <row r="49" spans="2:17" ht="111.75" customHeight="1">
      <c r="B49" s="17">
        <v>3719800</v>
      </c>
      <c r="C49" s="148">
        <v>9800</v>
      </c>
      <c r="D49" s="151" t="s">
        <v>22</v>
      </c>
      <c r="E49" s="152" t="s">
        <v>466</v>
      </c>
      <c r="F49" s="222" t="s">
        <v>483</v>
      </c>
      <c r="G49" s="54" t="s">
        <v>522</v>
      </c>
      <c r="H49" s="144">
        <v>20000</v>
      </c>
      <c r="I49" s="192">
        <v>20000</v>
      </c>
      <c r="J49" s="193"/>
      <c r="K49" s="193"/>
    </row>
    <row r="50" spans="2:17" ht="61.9" customHeight="1">
      <c r="B50" s="252"/>
      <c r="C50" s="252"/>
      <c r="D50" s="252"/>
      <c r="E50" s="253" t="s">
        <v>223</v>
      </c>
      <c r="F50" s="254"/>
      <c r="G50" s="207"/>
      <c r="H50" s="255">
        <f>H13+H31+H38+H41+H46</f>
        <v>14091855</v>
      </c>
      <c r="I50" s="255">
        <f>I13+I31+I38+I41+I46</f>
        <v>9989746</v>
      </c>
      <c r="J50" s="255">
        <f>J13+J31+J38+J41+J46</f>
        <v>4102109</v>
      </c>
      <c r="K50" s="255">
        <f>K13+K31+K38+K41+K46</f>
        <v>3059109</v>
      </c>
    </row>
    <row r="51" spans="2:17" ht="45" customHeight="1">
      <c r="B51" s="515" t="s">
        <v>343</v>
      </c>
      <c r="C51" s="430"/>
      <c r="D51" s="430"/>
      <c r="E51" s="143"/>
      <c r="F51" s="105"/>
      <c r="G51" s="142"/>
      <c r="H51" s="142"/>
      <c r="I51" s="107" t="s">
        <v>342</v>
      </c>
      <c r="J51" s="108"/>
      <c r="K51" s="55"/>
    </row>
    <row r="52" spans="2:17" ht="52.5" customHeight="1">
      <c r="B52" s="3"/>
      <c r="C52" s="100"/>
      <c r="D52" s="4"/>
      <c r="E52" s="5"/>
      <c r="F52" s="6"/>
      <c r="G52" s="6"/>
      <c r="H52" s="56"/>
      <c r="I52" s="6"/>
    </row>
    <row r="53" spans="2:17" ht="123.75" customHeight="1">
      <c r="C53" s="3"/>
    </row>
    <row r="54" spans="2:17" ht="98.25" customHeight="1">
      <c r="B54" s="57"/>
      <c r="D54" s="57"/>
      <c r="E54" s="57"/>
      <c r="F54" s="57"/>
      <c r="G54" s="57"/>
      <c r="H54" s="57"/>
      <c r="I54" s="57"/>
    </row>
    <row r="55" spans="2:17" ht="98.25" customHeight="1">
      <c r="B55" s="58"/>
      <c r="C55" s="57"/>
      <c r="D55" s="58"/>
      <c r="E55" s="58"/>
      <c r="F55" s="58"/>
      <c r="G55" s="58"/>
      <c r="H55" s="58"/>
      <c r="I55" s="58"/>
    </row>
    <row r="56" spans="2:17" ht="33.75" customHeight="1">
      <c r="B56" s="59"/>
      <c r="C56" s="58"/>
      <c r="D56" s="59"/>
      <c r="E56" s="59"/>
      <c r="F56" s="59"/>
      <c r="G56" s="59"/>
      <c r="H56" s="59"/>
      <c r="I56" s="59"/>
    </row>
    <row r="57" spans="2:17" ht="39.75" customHeight="1">
      <c r="B57" s="58"/>
      <c r="C57" s="59"/>
      <c r="D57" s="58"/>
      <c r="E57" s="58"/>
      <c r="F57" s="58"/>
      <c r="G57" s="58"/>
      <c r="H57" s="58"/>
      <c r="I57" s="58"/>
    </row>
    <row r="58" spans="2:17" ht="33.75" customHeight="1">
      <c r="B58" s="59"/>
      <c r="C58" s="58"/>
      <c r="D58" s="59"/>
      <c r="E58" s="59"/>
      <c r="F58" s="59"/>
      <c r="G58" s="59"/>
      <c r="H58" s="59"/>
      <c r="I58" s="59"/>
    </row>
    <row r="59" spans="2:17">
      <c r="C59" s="59"/>
    </row>
    <row r="60" spans="2:17" ht="23.25" customHeight="1">
      <c r="J60" s="60"/>
    </row>
    <row r="61" spans="2:17" ht="20.25" customHeight="1">
      <c r="J61" s="59"/>
      <c r="K61" s="60"/>
      <c r="L61" s="60"/>
      <c r="M61" s="60"/>
      <c r="N61" s="60"/>
      <c r="O61" s="60"/>
      <c r="P61" s="60"/>
      <c r="Q61" s="60"/>
    </row>
    <row r="62" spans="2:17" ht="20.25" customHeight="1">
      <c r="J62" s="60"/>
      <c r="K62" s="59"/>
      <c r="L62" s="59"/>
      <c r="M62" s="59"/>
      <c r="N62" s="59"/>
      <c r="O62" s="59"/>
      <c r="P62" s="59"/>
      <c r="Q62" s="59"/>
    </row>
    <row r="63" spans="2:17" ht="30.75" customHeight="1">
      <c r="J63" s="59"/>
      <c r="K63" s="60"/>
      <c r="L63" s="60"/>
      <c r="M63" s="60"/>
      <c r="N63" s="60"/>
      <c r="O63" s="60"/>
      <c r="P63" s="60"/>
      <c r="Q63" s="60"/>
    </row>
    <row r="64" spans="2:17" ht="21" customHeight="1">
      <c r="K64" s="59"/>
      <c r="L64" s="59"/>
      <c r="M64" s="59"/>
      <c r="N64" s="59"/>
      <c r="O64" s="59"/>
      <c r="P64" s="59"/>
      <c r="Q64" s="59"/>
    </row>
  </sheetData>
  <mergeCells count="15">
    <mergeCell ref="I2:K2"/>
    <mergeCell ref="I3:K3"/>
    <mergeCell ref="I9:I10"/>
    <mergeCell ref="B5:I5"/>
    <mergeCell ref="B9:B10"/>
    <mergeCell ref="J9:K9"/>
    <mergeCell ref="F9:F10"/>
    <mergeCell ref="G9:G10"/>
    <mergeCell ref="H9:H10"/>
    <mergeCell ref="B51:D51"/>
    <mergeCell ref="D9:D10"/>
    <mergeCell ref="E9:E10"/>
    <mergeCell ref="B6:D6"/>
    <mergeCell ref="B7:D7"/>
    <mergeCell ref="C9:C10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52" fitToHeight="6" orientation="landscape" r:id="rId1"/>
  <headerFooter alignWithMargins="0"/>
  <rowBreaks count="3" manualBreakCount="3">
    <brk id="17" max="10" man="1"/>
    <brk id="23" max="10" man="1"/>
    <brk id="2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9"/>
  </sheetPr>
  <dimension ref="A1:AQ76"/>
  <sheetViews>
    <sheetView zoomScaleNormal="100" workbookViewId="0">
      <selection activeCell="H2" sqref="H2"/>
    </sheetView>
  </sheetViews>
  <sheetFormatPr defaultColWidth="10.6640625" defaultRowHeight="18.75"/>
  <cols>
    <col min="1" max="1" width="18.83203125" style="75" customWidth="1"/>
    <col min="2" max="2" width="38.33203125" style="75" customWidth="1"/>
    <col min="3" max="3" width="17.33203125" style="75" customWidth="1"/>
    <col min="4" max="4" width="16.1640625" style="75" customWidth="1"/>
    <col min="5" max="5" width="15.1640625" style="75" customWidth="1"/>
    <col min="6" max="6" width="19.6640625" style="75" hidden="1" customWidth="1"/>
    <col min="7" max="7" width="16" style="75" hidden="1" customWidth="1"/>
    <col min="8" max="8" width="19.1640625" style="75" customWidth="1"/>
    <col min="9" max="9" width="20" style="75" customWidth="1"/>
    <col min="10" max="11" width="11.5" style="75" bestFit="1" customWidth="1"/>
    <col min="12" max="16384" width="10.6640625" style="75"/>
  </cols>
  <sheetData>
    <row r="1" spans="1:43" ht="20.25">
      <c r="C1" s="7" t="s">
        <v>135</v>
      </c>
      <c r="D1" s="9"/>
      <c r="E1" s="9"/>
    </row>
    <row r="2" spans="1:43" ht="63.6" customHeight="1">
      <c r="C2" s="333" t="s">
        <v>645</v>
      </c>
      <c r="D2" s="333"/>
      <c r="E2" s="333"/>
    </row>
    <row r="3" spans="1:43" ht="9" customHeight="1">
      <c r="C3" s="21" t="s">
        <v>68</v>
      </c>
      <c r="D3" s="22"/>
      <c r="E3" s="22"/>
    </row>
    <row r="4" spans="1:43" ht="60" customHeight="1">
      <c r="C4" s="332" t="s">
        <v>354</v>
      </c>
      <c r="D4" s="332"/>
      <c r="E4" s="332"/>
    </row>
    <row r="5" spans="1:43" s="67" customFormat="1" ht="43.9" customHeight="1">
      <c r="A5" s="343" t="s">
        <v>351</v>
      </c>
      <c r="B5" s="343"/>
      <c r="C5" s="343"/>
      <c r="D5" s="343"/>
      <c r="E5" s="343"/>
      <c r="F5" s="343"/>
      <c r="G5" s="70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1:43" s="67" customFormat="1" ht="15.75" customHeight="1">
      <c r="A6" s="69"/>
      <c r="B6" s="69"/>
      <c r="C6" s="69"/>
      <c r="D6" s="69"/>
      <c r="E6" s="69"/>
      <c r="F6" s="69"/>
      <c r="G6" s="70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1:43" s="67" customFormat="1" ht="17.25" customHeight="1">
      <c r="A7" s="94" t="s">
        <v>134</v>
      </c>
      <c r="B7" s="92"/>
      <c r="C7" s="69"/>
      <c r="D7" s="69"/>
      <c r="E7" s="69"/>
      <c r="F7" s="69"/>
      <c r="G7" s="70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</row>
    <row r="8" spans="1:43" ht="23.25" customHeight="1">
      <c r="A8" s="95" t="s">
        <v>206</v>
      </c>
      <c r="B8" s="93"/>
      <c r="C8" s="71"/>
      <c r="D8" s="71"/>
      <c r="E8" s="72" t="s">
        <v>26</v>
      </c>
      <c r="F8" s="73"/>
      <c r="G8" s="74"/>
    </row>
    <row r="9" spans="1:43" ht="69" customHeight="1">
      <c r="A9" s="262" t="s">
        <v>136</v>
      </c>
      <c r="B9" s="262" t="s">
        <v>137</v>
      </c>
      <c r="C9" s="262" t="s">
        <v>210</v>
      </c>
      <c r="D9" s="263" t="s">
        <v>138</v>
      </c>
      <c r="E9" s="263" t="s">
        <v>24</v>
      </c>
      <c r="F9" s="73"/>
      <c r="G9" s="74"/>
    </row>
    <row r="10" spans="1:43" ht="18" customHeight="1">
      <c r="A10" s="262">
        <v>1</v>
      </c>
      <c r="B10" s="262">
        <v>2</v>
      </c>
      <c r="C10" s="262">
        <v>3</v>
      </c>
      <c r="D10" s="263">
        <v>4</v>
      </c>
      <c r="E10" s="263">
        <v>5</v>
      </c>
      <c r="F10" s="73"/>
      <c r="G10" s="74"/>
    </row>
    <row r="11" spans="1:43" ht="47.45" customHeight="1">
      <c r="A11" s="344" t="s">
        <v>288</v>
      </c>
      <c r="B11" s="103" t="s">
        <v>139</v>
      </c>
      <c r="C11" s="179">
        <f t="shared" ref="C11:C18" si="0">D11+E11</f>
        <v>187394</v>
      </c>
      <c r="D11" s="179">
        <v>187394</v>
      </c>
      <c r="E11" s="179"/>
      <c r="F11" s="76"/>
      <c r="G11" s="76"/>
    </row>
    <row r="12" spans="1:43" s="83" customFormat="1" ht="31.9" customHeight="1">
      <c r="A12" s="344"/>
      <c r="B12" s="99" t="s">
        <v>140</v>
      </c>
      <c r="C12" s="179">
        <f t="shared" si="0"/>
        <v>68359</v>
      </c>
      <c r="D12" s="180">
        <v>68359</v>
      </c>
      <c r="E12" s="179"/>
      <c r="F12" s="80" t="e">
        <f>SUM(#REF!)</f>
        <v>#REF!</v>
      </c>
      <c r="G12" s="81" t="e">
        <f>SUM(#REF!)</f>
        <v>#REF!</v>
      </c>
      <c r="H12" s="78"/>
      <c r="I12" s="78"/>
      <c r="J12" s="82"/>
    </row>
    <row r="13" spans="1:43" s="83" customFormat="1" ht="31.9" customHeight="1">
      <c r="A13" s="345"/>
      <c r="B13" s="99" t="s">
        <v>461</v>
      </c>
      <c r="C13" s="179">
        <f t="shared" si="0"/>
        <v>145000</v>
      </c>
      <c r="D13" s="180">
        <v>145000</v>
      </c>
      <c r="E13" s="179"/>
      <c r="F13" s="84"/>
      <c r="G13" s="84"/>
      <c r="H13" s="78"/>
      <c r="I13" s="78"/>
      <c r="J13" s="82"/>
    </row>
    <row r="14" spans="1:43" s="83" customFormat="1" ht="31.9" customHeight="1">
      <c r="A14" s="345"/>
      <c r="B14" s="99" t="s">
        <v>462</v>
      </c>
      <c r="C14" s="179">
        <f t="shared" si="0"/>
        <v>15000</v>
      </c>
      <c r="D14" s="180">
        <v>15000</v>
      </c>
      <c r="E14" s="179"/>
      <c r="F14" s="84"/>
      <c r="G14" s="84"/>
      <c r="H14" s="78"/>
      <c r="I14" s="78"/>
      <c r="J14" s="82"/>
    </row>
    <row r="15" spans="1:43" s="83" customFormat="1" ht="78.75">
      <c r="A15" s="345"/>
      <c r="B15" s="99" t="s">
        <v>336</v>
      </c>
      <c r="C15" s="179">
        <f t="shared" si="0"/>
        <v>120000</v>
      </c>
      <c r="D15" s="180">
        <v>120000</v>
      </c>
      <c r="E15" s="179"/>
      <c r="F15" s="84"/>
      <c r="G15" s="84"/>
      <c r="H15" s="78"/>
      <c r="I15" s="78"/>
      <c r="J15" s="82"/>
    </row>
    <row r="16" spans="1:43" s="83" customFormat="1" ht="53.45" customHeight="1">
      <c r="A16" s="345"/>
      <c r="B16" s="99" t="s">
        <v>547</v>
      </c>
      <c r="C16" s="179">
        <v>20655</v>
      </c>
      <c r="D16" s="180"/>
      <c r="E16" s="179">
        <v>20655</v>
      </c>
      <c r="F16" s="84"/>
      <c r="G16" s="84"/>
      <c r="H16" s="78"/>
      <c r="I16" s="78"/>
      <c r="J16" s="82"/>
    </row>
    <row r="17" spans="1:10" s="83" customFormat="1" ht="74.45" customHeight="1">
      <c r="A17" s="345"/>
      <c r="B17" s="99" t="s">
        <v>548</v>
      </c>
      <c r="C17" s="179">
        <v>20000</v>
      </c>
      <c r="D17" s="180">
        <v>20000</v>
      </c>
      <c r="E17" s="179"/>
      <c r="F17" s="84"/>
      <c r="G17" s="84"/>
      <c r="H17" s="78"/>
      <c r="I17" s="78"/>
      <c r="J17" s="82"/>
    </row>
    <row r="18" spans="1:10" s="83" customFormat="1" ht="41.45" customHeight="1">
      <c r="A18" s="346"/>
      <c r="B18" s="283" t="s">
        <v>141</v>
      </c>
      <c r="C18" s="181">
        <f t="shared" si="0"/>
        <v>576408</v>
      </c>
      <c r="D18" s="284">
        <f>SUM(D11:D17)</f>
        <v>555753</v>
      </c>
      <c r="E18" s="284">
        <f>SUM(E11:E17)</f>
        <v>20655</v>
      </c>
      <c r="F18" s="84"/>
      <c r="G18" s="84"/>
      <c r="H18" s="78"/>
      <c r="I18" s="78"/>
      <c r="J18" s="82"/>
    </row>
    <row r="19" spans="1:10" s="83" customFormat="1" ht="76.5" customHeight="1">
      <c r="A19" s="349" t="s">
        <v>142</v>
      </c>
      <c r="B19" s="285" t="s">
        <v>558</v>
      </c>
      <c r="C19" s="286">
        <v>850800</v>
      </c>
      <c r="D19" s="286">
        <v>850800</v>
      </c>
      <c r="E19" s="287"/>
      <c r="F19" s="84"/>
      <c r="G19" s="84"/>
      <c r="H19" s="78"/>
      <c r="I19" s="78"/>
      <c r="J19" s="82"/>
    </row>
    <row r="20" spans="1:10" s="83" customFormat="1" ht="65.099999999999994" customHeight="1">
      <c r="A20" s="350"/>
      <c r="B20" s="272" t="s">
        <v>355</v>
      </c>
      <c r="C20" s="274">
        <f>500000-350000</f>
        <v>150000</v>
      </c>
      <c r="D20" s="274"/>
      <c r="E20" s="275">
        <f>500000-350000</f>
        <v>150000</v>
      </c>
      <c r="F20" s="84"/>
      <c r="G20" s="84"/>
      <c r="H20" s="78"/>
      <c r="I20" s="78"/>
      <c r="J20" s="82"/>
    </row>
    <row r="21" spans="1:10" s="83" customFormat="1" ht="81.599999999999994" customHeight="1">
      <c r="A21" s="350"/>
      <c r="B21" s="288" t="s">
        <v>356</v>
      </c>
      <c r="C21" s="275">
        <v>200000</v>
      </c>
      <c r="D21" s="275"/>
      <c r="E21" s="275">
        <v>200000</v>
      </c>
      <c r="F21" s="84"/>
      <c r="G21" s="84"/>
      <c r="H21" s="78"/>
      <c r="I21" s="78"/>
      <c r="J21" s="82"/>
    </row>
    <row r="22" spans="1:10" s="83" customFormat="1" ht="49.5" customHeight="1">
      <c r="A22" s="350"/>
      <c r="B22" s="288" t="s">
        <v>357</v>
      </c>
      <c r="C22" s="275">
        <v>500000</v>
      </c>
      <c r="D22" s="275"/>
      <c r="E22" s="275">
        <v>500000</v>
      </c>
      <c r="F22" s="84"/>
      <c r="G22" s="84"/>
      <c r="H22" s="78"/>
      <c r="I22" s="78"/>
      <c r="J22" s="82"/>
    </row>
    <row r="23" spans="1:10" s="83" customFormat="1" ht="51.6" customHeight="1">
      <c r="A23" s="350"/>
      <c r="B23" s="272" t="s">
        <v>559</v>
      </c>
      <c r="C23" s="289">
        <v>80000</v>
      </c>
      <c r="D23" s="289"/>
      <c r="E23" s="290">
        <v>80000</v>
      </c>
      <c r="F23" s="84"/>
      <c r="G23" s="84"/>
      <c r="H23" s="78"/>
      <c r="I23" s="78"/>
      <c r="J23" s="82"/>
    </row>
    <row r="24" spans="1:10" s="83" customFormat="1" ht="59.45" customHeight="1">
      <c r="A24" s="350"/>
      <c r="B24" s="272" t="s">
        <v>560</v>
      </c>
      <c r="C24" s="289">
        <v>80000</v>
      </c>
      <c r="D24" s="289"/>
      <c r="E24" s="290">
        <v>80000</v>
      </c>
      <c r="F24" s="84"/>
      <c r="G24" s="84"/>
      <c r="H24" s="78"/>
      <c r="I24" s="78"/>
      <c r="J24" s="82"/>
    </row>
    <row r="25" spans="1:10" s="83" customFormat="1" ht="57.6" customHeight="1">
      <c r="A25" s="350"/>
      <c r="B25" s="272" t="s">
        <v>561</v>
      </c>
      <c r="C25" s="289">
        <v>60000</v>
      </c>
      <c r="D25" s="289"/>
      <c r="E25" s="290">
        <v>60000</v>
      </c>
      <c r="F25" s="84"/>
      <c r="G25" s="84"/>
      <c r="H25" s="78"/>
      <c r="I25" s="78"/>
      <c r="J25" s="82"/>
    </row>
    <row r="26" spans="1:10" s="83" customFormat="1" ht="61.5" customHeight="1">
      <c r="A26" s="350"/>
      <c r="B26" s="272" t="s">
        <v>562</v>
      </c>
      <c r="C26" s="289">
        <v>80000</v>
      </c>
      <c r="D26" s="289"/>
      <c r="E26" s="290">
        <v>80000</v>
      </c>
      <c r="F26" s="84"/>
      <c r="G26" s="84"/>
      <c r="H26" s="78"/>
      <c r="I26" s="78"/>
      <c r="J26" s="82"/>
    </row>
    <row r="27" spans="1:10" s="83" customFormat="1" ht="57.95" customHeight="1">
      <c r="A27" s="350"/>
      <c r="B27" s="272" t="s">
        <v>563</v>
      </c>
      <c r="C27" s="289">
        <v>90000</v>
      </c>
      <c r="D27" s="289"/>
      <c r="E27" s="290">
        <v>90000</v>
      </c>
      <c r="F27" s="84"/>
      <c r="G27" s="84"/>
      <c r="H27" s="78"/>
      <c r="I27" s="78"/>
      <c r="J27" s="82"/>
    </row>
    <row r="28" spans="1:10" s="83" customFormat="1" ht="55.5" customHeight="1">
      <c r="A28" s="350"/>
      <c r="B28" s="272" t="s">
        <v>564</v>
      </c>
      <c r="C28" s="289">
        <v>90000</v>
      </c>
      <c r="D28" s="289"/>
      <c r="E28" s="290">
        <v>90000</v>
      </c>
      <c r="F28" s="84"/>
      <c r="G28" s="84"/>
      <c r="H28" s="78"/>
      <c r="I28" s="78"/>
      <c r="J28" s="82"/>
    </row>
    <row r="29" spans="1:10" s="83" customFormat="1" ht="62.1" customHeight="1">
      <c r="A29" s="350"/>
      <c r="B29" s="272" t="s">
        <v>565</v>
      </c>
      <c r="C29" s="289">
        <v>20000</v>
      </c>
      <c r="D29" s="289"/>
      <c r="E29" s="290">
        <v>20000</v>
      </c>
      <c r="F29" s="84"/>
      <c r="G29" s="84"/>
      <c r="H29" s="78"/>
      <c r="I29" s="78"/>
      <c r="J29" s="82"/>
    </row>
    <row r="30" spans="1:10" s="83" customFormat="1" ht="36.950000000000003" customHeight="1">
      <c r="A30" s="350"/>
      <c r="B30" s="272" t="s">
        <v>358</v>
      </c>
      <c r="C30" s="273">
        <v>500000</v>
      </c>
      <c r="D30" s="274">
        <v>500000</v>
      </c>
      <c r="E30" s="275"/>
      <c r="F30" s="84"/>
      <c r="G30" s="84"/>
      <c r="H30" s="78"/>
      <c r="I30" s="78"/>
      <c r="J30" s="82"/>
    </row>
    <row r="31" spans="1:10" s="83" customFormat="1" ht="57" customHeight="1">
      <c r="A31" s="350"/>
      <c r="B31" s="99" t="s">
        <v>566</v>
      </c>
      <c r="C31" s="291">
        <v>36200</v>
      </c>
      <c r="D31" s="291">
        <v>36200</v>
      </c>
      <c r="E31" s="292"/>
      <c r="F31" s="84"/>
      <c r="G31" s="84"/>
      <c r="H31" s="78"/>
      <c r="I31" s="78"/>
      <c r="J31" s="82"/>
    </row>
    <row r="32" spans="1:10" s="83" customFormat="1" ht="110.1" customHeight="1">
      <c r="A32" s="350"/>
      <c r="B32" s="99" t="s">
        <v>567</v>
      </c>
      <c r="C32" s="293">
        <f>SUM(D32:E32)</f>
        <v>333900</v>
      </c>
      <c r="D32" s="293">
        <v>333900</v>
      </c>
      <c r="E32" s="294"/>
      <c r="F32" s="84"/>
      <c r="G32" s="84"/>
      <c r="H32" s="78"/>
      <c r="I32" s="78"/>
      <c r="J32" s="82"/>
    </row>
    <row r="33" spans="1:10" s="83" customFormat="1" ht="51.6" customHeight="1">
      <c r="A33" s="350"/>
      <c r="B33" s="295" t="s">
        <v>568</v>
      </c>
      <c r="C33" s="296">
        <f>SUM(D33:E33)</f>
        <v>40000</v>
      </c>
      <c r="D33" s="296"/>
      <c r="E33" s="297">
        <v>40000</v>
      </c>
      <c r="F33" s="84"/>
      <c r="G33" s="84"/>
      <c r="H33" s="78"/>
      <c r="I33" s="78"/>
      <c r="J33" s="82"/>
    </row>
    <row r="34" spans="1:10" s="83" customFormat="1" ht="65.45" customHeight="1">
      <c r="A34" s="350"/>
      <c r="B34" s="295" t="s">
        <v>569</v>
      </c>
      <c r="C34" s="296">
        <f>SUM(D34:E34)</f>
        <v>50000</v>
      </c>
      <c r="D34" s="296"/>
      <c r="E34" s="297">
        <v>50000</v>
      </c>
      <c r="F34" s="84"/>
      <c r="G34" s="84"/>
      <c r="H34" s="78"/>
      <c r="I34" s="78"/>
      <c r="J34" s="82"/>
    </row>
    <row r="35" spans="1:10" s="83" customFormat="1" ht="54.95" customHeight="1">
      <c r="A35" s="350"/>
      <c r="B35" s="295" t="s">
        <v>570</v>
      </c>
      <c r="C35" s="296">
        <f>SUM(D35:E35)</f>
        <v>50000</v>
      </c>
      <c r="D35" s="296"/>
      <c r="E35" s="297">
        <v>50000</v>
      </c>
      <c r="F35" s="84"/>
      <c r="G35" s="84"/>
      <c r="H35" s="78"/>
      <c r="I35" s="78"/>
      <c r="J35" s="82"/>
    </row>
    <row r="36" spans="1:10" s="83" customFormat="1" ht="63.95" customHeight="1">
      <c r="A36" s="350"/>
      <c r="B36" s="295" t="s">
        <v>571</v>
      </c>
      <c r="C36" s="296">
        <f>SUM(D36:E36)</f>
        <v>60000</v>
      </c>
      <c r="D36" s="296"/>
      <c r="E36" s="297">
        <v>60000</v>
      </c>
      <c r="F36" s="84"/>
      <c r="G36" s="84"/>
      <c r="H36" s="78"/>
      <c r="I36" s="78"/>
      <c r="J36" s="82"/>
    </row>
    <row r="37" spans="1:10" s="83" customFormat="1" ht="65.45" customHeight="1">
      <c r="A37" s="350"/>
      <c r="B37" s="99" t="s">
        <v>572</v>
      </c>
      <c r="C37" s="297">
        <v>100000</v>
      </c>
      <c r="D37" s="297"/>
      <c r="E37" s="297">
        <v>100000</v>
      </c>
      <c r="F37" s="84"/>
      <c r="G37" s="84"/>
      <c r="H37" s="78"/>
      <c r="I37" s="78"/>
      <c r="J37" s="82"/>
    </row>
    <row r="38" spans="1:10" s="83" customFormat="1" ht="62.1" customHeight="1">
      <c r="A38" s="350"/>
      <c r="B38" s="99" t="s">
        <v>573</v>
      </c>
      <c r="C38" s="297">
        <v>120000</v>
      </c>
      <c r="D38" s="297">
        <v>120000</v>
      </c>
      <c r="E38" s="297"/>
      <c r="F38" s="84"/>
      <c r="G38" s="84"/>
      <c r="H38" s="78"/>
      <c r="I38" s="78"/>
      <c r="J38" s="82"/>
    </row>
    <row r="39" spans="1:10" s="83" customFormat="1" ht="41.1" customHeight="1">
      <c r="A39" s="350"/>
      <c r="B39" s="99" t="s">
        <v>574</v>
      </c>
      <c r="C39" s="297">
        <v>40000</v>
      </c>
      <c r="D39" s="297">
        <v>40000</v>
      </c>
      <c r="E39" s="297"/>
      <c r="F39" s="84"/>
      <c r="G39" s="84"/>
      <c r="H39" s="78"/>
      <c r="I39" s="78"/>
      <c r="J39" s="82"/>
    </row>
    <row r="40" spans="1:10" s="83" customFormat="1" ht="63" customHeight="1">
      <c r="A40" s="350"/>
      <c r="B40" s="99" t="s">
        <v>575</v>
      </c>
      <c r="C40" s="297">
        <v>40000</v>
      </c>
      <c r="D40" s="297"/>
      <c r="E40" s="297">
        <v>40000</v>
      </c>
      <c r="F40" s="84"/>
      <c r="G40" s="84"/>
      <c r="H40" s="78"/>
      <c r="I40" s="78"/>
      <c r="J40" s="82"/>
    </row>
    <row r="41" spans="1:10" s="83" customFormat="1" ht="86.1" customHeight="1">
      <c r="A41" s="350"/>
      <c r="B41" s="99" t="s">
        <v>576</v>
      </c>
      <c r="C41" s="297">
        <v>113800</v>
      </c>
      <c r="D41" s="297">
        <v>113800</v>
      </c>
      <c r="E41" s="297"/>
      <c r="F41" s="84"/>
      <c r="G41" s="84"/>
      <c r="H41" s="78"/>
      <c r="I41" s="78"/>
      <c r="J41" s="82"/>
    </row>
    <row r="42" spans="1:10" s="83" customFormat="1" ht="28.9" customHeight="1">
      <c r="A42" s="351"/>
      <c r="B42" s="283" t="s">
        <v>141</v>
      </c>
      <c r="C42" s="181">
        <f>SUM(C19:C41)</f>
        <v>3684700</v>
      </c>
      <c r="D42" s="181">
        <f>SUM(D19:D41)</f>
        <v>1994700</v>
      </c>
      <c r="E42" s="181">
        <f>SUM(E19:E41)</f>
        <v>1690000</v>
      </c>
      <c r="F42" s="84"/>
      <c r="G42" s="84"/>
      <c r="H42" s="78"/>
      <c r="I42" s="78"/>
      <c r="J42" s="82"/>
    </row>
    <row r="43" spans="1:10" s="83" customFormat="1" ht="45.95" customHeight="1">
      <c r="A43" s="349" t="s">
        <v>475</v>
      </c>
      <c r="B43" s="214" t="s">
        <v>476</v>
      </c>
      <c r="C43" s="179">
        <v>81967</v>
      </c>
      <c r="D43" s="182">
        <v>81967</v>
      </c>
      <c r="E43" s="182"/>
      <c r="F43" s="84"/>
      <c r="G43" s="84"/>
      <c r="H43" s="78"/>
      <c r="I43" s="78"/>
      <c r="J43" s="82"/>
    </row>
    <row r="44" spans="1:10" s="83" customFormat="1" ht="47.45" customHeight="1">
      <c r="A44" s="350"/>
      <c r="B44" s="214" t="s">
        <v>477</v>
      </c>
      <c r="C44" s="179">
        <v>18033</v>
      </c>
      <c r="D44" s="182">
        <v>18033</v>
      </c>
      <c r="E44" s="182"/>
      <c r="F44" s="84"/>
      <c r="G44" s="84"/>
      <c r="H44" s="78"/>
      <c r="I44" s="78"/>
      <c r="J44" s="82"/>
    </row>
    <row r="45" spans="1:10" s="83" customFormat="1" ht="28.9" customHeight="1">
      <c r="A45" s="351"/>
      <c r="B45" s="283" t="s">
        <v>141</v>
      </c>
      <c r="C45" s="181">
        <f>C43+C44</f>
        <v>100000</v>
      </c>
      <c r="D45" s="181">
        <f>D43+D44</f>
        <v>100000</v>
      </c>
      <c r="E45" s="181">
        <f>E43+E44</f>
        <v>0</v>
      </c>
      <c r="F45" s="84"/>
      <c r="G45" s="84"/>
      <c r="H45" s="78"/>
      <c r="I45" s="78"/>
      <c r="J45" s="82"/>
    </row>
    <row r="46" spans="1:10" s="83" customFormat="1" ht="50.1" customHeight="1">
      <c r="A46" s="349" t="s">
        <v>525</v>
      </c>
      <c r="B46" s="214" t="s">
        <v>523</v>
      </c>
      <c r="C46" s="179">
        <v>2100000</v>
      </c>
      <c r="D46" s="179"/>
      <c r="E46" s="179">
        <v>2100000</v>
      </c>
      <c r="F46" s="84"/>
      <c r="G46" s="84"/>
      <c r="H46" s="78"/>
      <c r="I46" s="78"/>
      <c r="J46" s="82"/>
    </row>
    <row r="47" spans="1:10" s="83" customFormat="1" ht="28.9" customHeight="1">
      <c r="A47" s="351"/>
      <c r="B47" s="283" t="s">
        <v>141</v>
      </c>
      <c r="C47" s="181">
        <v>2100000</v>
      </c>
      <c r="D47" s="181"/>
      <c r="E47" s="181">
        <v>2100000</v>
      </c>
      <c r="F47" s="84"/>
      <c r="G47" s="84"/>
      <c r="H47" s="78"/>
      <c r="I47" s="78"/>
      <c r="J47" s="82"/>
    </row>
    <row r="48" spans="1:10" s="83" customFormat="1" ht="24" customHeight="1">
      <c r="A48" s="203"/>
      <c r="B48" s="203" t="s">
        <v>143</v>
      </c>
      <c r="C48" s="181">
        <f>C18+C42+C45+C47</f>
        <v>6461108</v>
      </c>
      <c r="D48" s="181">
        <f>D18+D42+D45+D47</f>
        <v>2650453</v>
      </c>
      <c r="E48" s="181">
        <f>E18+E42+E45+E47</f>
        <v>3810655</v>
      </c>
      <c r="F48" s="98">
        <f>F42+F18</f>
        <v>0</v>
      </c>
      <c r="G48" s="98">
        <f>G42+G18</f>
        <v>0</v>
      </c>
      <c r="H48" s="78"/>
      <c r="I48" s="78"/>
      <c r="J48" s="82"/>
    </row>
    <row r="49" spans="1:10" s="83" customFormat="1" ht="24" customHeight="1">
      <c r="A49" s="202"/>
      <c r="B49" s="202"/>
      <c r="C49" s="200"/>
      <c r="D49" s="200"/>
      <c r="E49" s="200"/>
      <c r="F49" s="201"/>
      <c r="G49" s="201"/>
      <c r="H49" s="78"/>
      <c r="I49" s="78"/>
      <c r="J49" s="82"/>
    </row>
    <row r="50" spans="1:10" s="83" customFormat="1" ht="40.15" customHeight="1">
      <c r="A50" s="352" t="s">
        <v>343</v>
      </c>
      <c r="B50" s="353"/>
      <c r="C50" s="134"/>
      <c r="D50" s="347" t="s">
        <v>342</v>
      </c>
      <c r="E50" s="348"/>
      <c r="F50" s="84"/>
      <c r="G50" s="84"/>
      <c r="H50" s="78"/>
      <c r="I50" s="78"/>
      <c r="J50" s="82"/>
    </row>
    <row r="51" spans="1:10">
      <c r="E51" s="85"/>
      <c r="F51" s="77"/>
      <c r="G51" s="77"/>
      <c r="H51" s="78"/>
      <c r="I51" s="78"/>
      <c r="J51" s="79"/>
    </row>
    <row r="52" spans="1:10">
      <c r="A52" s="86"/>
      <c r="C52" s="85"/>
      <c r="D52" s="85"/>
      <c r="E52" s="85"/>
      <c r="F52" s="77"/>
      <c r="G52" s="77"/>
      <c r="H52" s="78"/>
      <c r="I52" s="78"/>
      <c r="J52" s="79"/>
    </row>
    <row r="53" spans="1:10" s="83" customFormat="1">
      <c r="B53" s="75"/>
      <c r="C53" s="85"/>
      <c r="D53" s="85"/>
      <c r="E53" s="85"/>
      <c r="F53" s="87"/>
      <c r="G53" s="87"/>
      <c r="H53" s="78"/>
      <c r="I53" s="78"/>
      <c r="J53" s="82"/>
    </row>
    <row r="54" spans="1:10">
      <c r="C54" s="85"/>
      <c r="D54" s="85"/>
      <c r="E54" s="85"/>
      <c r="H54" s="79"/>
      <c r="I54" s="78"/>
      <c r="J54" s="79"/>
    </row>
    <row r="55" spans="1:10">
      <c r="B55" s="88"/>
      <c r="C55" s="89"/>
      <c r="D55" s="89"/>
      <c r="E55" s="89"/>
      <c r="H55" s="79"/>
      <c r="I55" s="78"/>
      <c r="J55" s="79"/>
    </row>
    <row r="56" spans="1:10">
      <c r="C56" s="85"/>
      <c r="D56" s="85"/>
      <c r="E56" s="85"/>
      <c r="H56" s="79"/>
      <c r="I56" s="78"/>
      <c r="J56" s="79"/>
    </row>
    <row r="57" spans="1:10">
      <c r="A57" s="88"/>
      <c r="C57" s="85"/>
      <c r="D57" s="85"/>
      <c r="E57" s="85"/>
      <c r="F57" s="67"/>
      <c r="H57" s="79"/>
      <c r="I57" s="78"/>
      <c r="J57" s="79"/>
    </row>
    <row r="58" spans="1:10">
      <c r="C58" s="85"/>
      <c r="D58" s="85"/>
      <c r="E58" s="85"/>
      <c r="H58" s="79"/>
      <c r="I58" s="78"/>
      <c r="J58" s="79"/>
    </row>
    <row r="59" spans="1:10">
      <c r="C59" s="85"/>
      <c r="D59" s="85"/>
      <c r="E59" s="85"/>
      <c r="H59" s="79"/>
      <c r="I59" s="78"/>
      <c r="J59" s="79"/>
    </row>
    <row r="60" spans="1:10">
      <c r="C60" s="85"/>
      <c r="D60" s="85"/>
      <c r="E60" s="85"/>
      <c r="H60" s="79"/>
      <c r="I60" s="78"/>
      <c r="J60" s="79"/>
    </row>
    <row r="61" spans="1:10">
      <c r="C61" s="85"/>
      <c r="D61" s="85"/>
      <c r="E61" s="85"/>
      <c r="H61" s="79"/>
      <c r="I61" s="78"/>
      <c r="J61" s="79"/>
    </row>
    <row r="62" spans="1:10" s="88" customFormat="1">
      <c r="A62" s="75"/>
      <c r="B62" s="75"/>
      <c r="C62" s="85"/>
      <c r="D62" s="85"/>
      <c r="E62" s="85"/>
    </row>
    <row r="63" spans="1:10">
      <c r="C63" s="85"/>
      <c r="D63" s="85"/>
      <c r="E63" s="85"/>
    </row>
    <row r="64" spans="1:10">
      <c r="C64" s="85"/>
      <c r="D64" s="85"/>
      <c r="E64" s="85"/>
    </row>
    <row r="65" spans="1:7">
      <c r="C65" s="85"/>
      <c r="D65" s="85"/>
      <c r="E65" s="85"/>
    </row>
    <row r="66" spans="1:7">
      <c r="C66" s="85"/>
      <c r="D66" s="85"/>
      <c r="E66" s="85"/>
    </row>
    <row r="67" spans="1:7">
      <c r="C67" s="85"/>
      <c r="D67" s="85"/>
      <c r="E67" s="85"/>
    </row>
    <row r="68" spans="1:7">
      <c r="C68" s="85"/>
      <c r="D68" s="85"/>
      <c r="E68" s="85"/>
    </row>
    <row r="69" spans="1:7">
      <c r="B69" s="90"/>
      <c r="C69" s="91"/>
      <c r="D69" s="91"/>
      <c r="E69" s="91"/>
    </row>
    <row r="71" spans="1:7">
      <c r="A71" s="90"/>
    </row>
    <row r="76" spans="1:7" s="90" customFormat="1">
      <c r="A76" s="75"/>
      <c r="B76" s="75"/>
      <c r="C76" s="75"/>
      <c r="D76" s="75"/>
      <c r="E76" s="75"/>
      <c r="F76" s="75"/>
      <c r="G76" s="75"/>
    </row>
  </sheetData>
  <mergeCells count="9">
    <mergeCell ref="C2:E2"/>
    <mergeCell ref="A5:F5"/>
    <mergeCell ref="A11:A18"/>
    <mergeCell ref="D50:E50"/>
    <mergeCell ref="C4:E4"/>
    <mergeCell ref="A19:A42"/>
    <mergeCell ref="A50:B50"/>
    <mergeCell ref="A43:A45"/>
    <mergeCell ref="A46:A47"/>
  </mergeCells>
  <phoneticPr fontId="36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F41"/>
  <sheetViews>
    <sheetView view="pageBreakPreview" topLeftCell="A29" zoomScaleNormal="100" zoomScaleSheetLayoutView="100" workbookViewId="0">
      <selection activeCell="B15" sqref="B15"/>
    </sheetView>
  </sheetViews>
  <sheetFormatPr defaultRowHeight="12.75"/>
  <cols>
    <col min="1" max="1" width="10.5" bestFit="1" customWidth="1"/>
    <col min="2" max="2" width="79.83203125" customWidth="1"/>
    <col min="3" max="3" width="15.5" customWidth="1"/>
    <col min="4" max="6" width="16.1640625" bestFit="1" customWidth="1"/>
  </cols>
  <sheetData>
    <row r="1" spans="1:6">
      <c r="D1" t="s">
        <v>207</v>
      </c>
    </row>
    <row r="2" spans="1:6" ht="64.5" customHeight="1">
      <c r="B2" s="75"/>
      <c r="D2" s="333" t="s">
        <v>645</v>
      </c>
      <c r="E2" s="333"/>
      <c r="F2" s="333"/>
    </row>
    <row r="3" spans="1:6" ht="56.25" customHeight="1">
      <c r="D3" s="332" t="s">
        <v>348</v>
      </c>
      <c r="E3" s="332"/>
      <c r="F3" s="332"/>
    </row>
    <row r="4" spans="1:6" ht="18.75">
      <c r="A4" s="354" t="s">
        <v>352</v>
      </c>
      <c r="B4" s="354"/>
      <c r="C4" s="354"/>
      <c r="D4" s="354"/>
      <c r="E4" s="354"/>
      <c r="F4" s="354"/>
    </row>
    <row r="5" spans="1:6" ht="20.25">
      <c r="A5" s="63"/>
      <c r="B5" s="64" t="s">
        <v>134</v>
      </c>
      <c r="C5" s="39"/>
      <c r="D5" s="39"/>
      <c r="E5" s="39"/>
      <c r="F5" s="39"/>
    </row>
    <row r="6" spans="1:6" ht="18.75">
      <c r="A6" s="355" t="s">
        <v>169</v>
      </c>
      <c r="B6" s="355"/>
      <c r="C6" s="39"/>
      <c r="D6" s="39"/>
      <c r="E6" s="39"/>
      <c r="F6" s="39"/>
    </row>
    <row r="7" spans="1:6" ht="18.75">
      <c r="A7" s="14"/>
      <c r="B7" s="14"/>
      <c r="C7" s="14"/>
      <c r="D7" s="14"/>
      <c r="E7" s="14"/>
      <c r="F7" s="14" t="s">
        <v>208</v>
      </c>
    </row>
    <row r="8" spans="1:6" ht="31.5">
      <c r="A8" s="27" t="s">
        <v>217</v>
      </c>
      <c r="B8" s="27" t="s">
        <v>209</v>
      </c>
      <c r="C8" s="27" t="s">
        <v>210</v>
      </c>
      <c r="D8" s="28" t="s">
        <v>220</v>
      </c>
      <c r="E8" s="27" t="s">
        <v>221</v>
      </c>
      <c r="F8" s="27"/>
    </row>
    <row r="9" spans="1:6" ht="47.25">
      <c r="A9" s="27"/>
      <c r="B9" s="27"/>
      <c r="C9" s="27"/>
      <c r="D9" s="27"/>
      <c r="E9" s="27" t="s">
        <v>211</v>
      </c>
      <c r="F9" s="28" t="s">
        <v>212</v>
      </c>
    </row>
    <row r="10" spans="1:6" ht="15.7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</row>
    <row r="11" spans="1:6" ht="33.6" customHeight="1">
      <c r="A11" s="29" t="s">
        <v>213</v>
      </c>
      <c r="B11" s="29"/>
      <c r="C11" s="102"/>
      <c r="D11" s="102"/>
      <c r="E11" s="102"/>
      <c r="F11" s="102"/>
    </row>
    <row r="12" spans="1:6" ht="15.75">
      <c r="A12" s="97">
        <v>200000</v>
      </c>
      <c r="B12" s="97" t="s">
        <v>4</v>
      </c>
      <c r="C12" s="183">
        <f>C16</f>
        <v>14027312</v>
      </c>
      <c r="D12" s="183">
        <f>D16</f>
        <v>-13780019</v>
      </c>
      <c r="E12" s="183">
        <f>E16</f>
        <v>27807331</v>
      </c>
      <c r="F12" s="183">
        <f>F16</f>
        <v>27707331</v>
      </c>
    </row>
    <row r="13" spans="1:6" ht="31.5">
      <c r="A13" s="137">
        <v>206000</v>
      </c>
      <c r="B13" s="138" t="s">
        <v>237</v>
      </c>
      <c r="C13" s="183">
        <v>0</v>
      </c>
      <c r="D13" s="183"/>
      <c r="E13" s="183">
        <v>0</v>
      </c>
      <c r="F13" s="183">
        <v>0</v>
      </c>
    </row>
    <row r="14" spans="1:6" ht="15.75">
      <c r="A14" s="215">
        <v>206110</v>
      </c>
      <c r="B14" s="216" t="s">
        <v>238</v>
      </c>
      <c r="C14" s="183">
        <f>D14+E14</f>
        <v>9700000</v>
      </c>
      <c r="D14" s="183">
        <v>9000000</v>
      </c>
      <c r="E14" s="183">
        <v>700000</v>
      </c>
      <c r="F14" s="183">
        <v>500000</v>
      </c>
    </row>
    <row r="15" spans="1:6" ht="15.75">
      <c r="A15" s="215">
        <v>206210</v>
      </c>
      <c r="B15" s="216" t="s">
        <v>239</v>
      </c>
      <c r="C15" s="183">
        <f>D15+E15</f>
        <v>-9700000</v>
      </c>
      <c r="D15" s="183">
        <v>-9000000</v>
      </c>
      <c r="E15" s="183">
        <v>-700000</v>
      </c>
      <c r="F15" s="183">
        <v>-500000</v>
      </c>
    </row>
    <row r="16" spans="1:6" ht="29.25" customHeight="1">
      <c r="A16" s="102">
        <v>208000</v>
      </c>
      <c r="B16" s="102" t="s">
        <v>5</v>
      </c>
      <c r="C16" s="184">
        <f>D16+E16</f>
        <v>14027312</v>
      </c>
      <c r="D16" s="184">
        <f>D17-D18+D19</f>
        <v>-13780019</v>
      </c>
      <c r="E16" s="184">
        <f>E17-E18+E19</f>
        <v>27807331</v>
      </c>
      <c r="F16" s="184">
        <f>F17-F18+F19</f>
        <v>27707331</v>
      </c>
    </row>
    <row r="17" spans="1:6" ht="29.25" customHeight="1">
      <c r="A17" s="97">
        <v>208100</v>
      </c>
      <c r="B17" s="139" t="s">
        <v>502</v>
      </c>
      <c r="C17" s="184">
        <f>D17+E17</f>
        <v>15012333.629999999</v>
      </c>
      <c r="D17" s="183">
        <v>14401102.869999999</v>
      </c>
      <c r="E17" s="183">
        <v>611230.76</v>
      </c>
      <c r="F17" s="183">
        <v>355605.29</v>
      </c>
    </row>
    <row r="18" spans="1:6" ht="29.25" customHeight="1">
      <c r="A18" s="97">
        <v>208200</v>
      </c>
      <c r="B18" s="139" t="s">
        <v>503</v>
      </c>
      <c r="C18" s="184">
        <f>D18+E18</f>
        <v>985021.63</v>
      </c>
      <c r="D18" s="183">
        <v>543790.87</v>
      </c>
      <c r="E18" s="183">
        <v>441230.76</v>
      </c>
      <c r="F18" s="183">
        <v>285605.28999999998</v>
      </c>
    </row>
    <row r="19" spans="1:6" ht="38.450000000000003" customHeight="1">
      <c r="A19" s="97">
        <v>208400</v>
      </c>
      <c r="B19" s="139" t="s">
        <v>6</v>
      </c>
      <c r="C19" s="183">
        <v>0</v>
      </c>
      <c r="D19" s="183">
        <v>-27637331</v>
      </c>
      <c r="E19" s="183">
        <v>27637331</v>
      </c>
      <c r="F19" s="183">
        <v>27637331</v>
      </c>
    </row>
    <row r="20" spans="1:6" ht="21.75" customHeight="1">
      <c r="A20" s="102">
        <v>300000</v>
      </c>
      <c r="B20" s="102" t="s">
        <v>228</v>
      </c>
      <c r="C20" s="184">
        <f>C22+C23</f>
        <v>-3602826</v>
      </c>
      <c r="D20" s="184">
        <f>D22+D23</f>
        <v>0</v>
      </c>
      <c r="E20" s="184">
        <f>E22+E23</f>
        <v>-3602826</v>
      </c>
      <c r="F20" s="184">
        <f>F22+F23</f>
        <v>-3602826</v>
      </c>
    </row>
    <row r="21" spans="1:6" ht="21.75" customHeight="1">
      <c r="A21" s="140">
        <v>301000</v>
      </c>
      <c r="B21" s="102" t="s">
        <v>229</v>
      </c>
      <c r="C21" s="184">
        <f>C22+C23</f>
        <v>-3602826</v>
      </c>
      <c r="D21" s="184"/>
      <c r="E21" s="184">
        <f>E22+E23</f>
        <v>-3602826</v>
      </c>
      <c r="F21" s="184">
        <f>F22+F23</f>
        <v>-3602826</v>
      </c>
    </row>
    <row r="22" spans="1:6" ht="19.899999999999999" hidden="1" customHeight="1">
      <c r="A22" s="102">
        <v>301100</v>
      </c>
      <c r="B22" s="102" t="s">
        <v>230</v>
      </c>
      <c r="C22" s="184"/>
      <c r="D22" s="184"/>
      <c r="E22" s="184"/>
      <c r="F22" s="184"/>
    </row>
    <row r="23" spans="1:6" ht="19.149999999999999" customHeight="1">
      <c r="A23" s="102">
        <v>301200</v>
      </c>
      <c r="B23" s="141" t="s">
        <v>231</v>
      </c>
      <c r="C23" s="184">
        <v>-3602826</v>
      </c>
      <c r="D23" s="184"/>
      <c r="E23" s="184">
        <v>-3602826</v>
      </c>
      <c r="F23" s="184">
        <v>-3602826</v>
      </c>
    </row>
    <row r="24" spans="1:6" ht="15.75">
      <c r="A24" s="97" t="s">
        <v>214</v>
      </c>
      <c r="B24" s="97" t="s">
        <v>215</v>
      </c>
      <c r="C24" s="183">
        <f>C16+C20</f>
        <v>10424486</v>
      </c>
      <c r="D24" s="183">
        <f>D16+D20</f>
        <v>-13780019</v>
      </c>
      <c r="E24" s="183">
        <f>E16+E20</f>
        <v>24204505</v>
      </c>
      <c r="F24" s="183">
        <f>F16+F20</f>
        <v>24104505</v>
      </c>
    </row>
    <row r="25" spans="1:6" ht="15.75">
      <c r="A25" s="97" t="s">
        <v>216</v>
      </c>
      <c r="B25" s="97"/>
      <c r="C25" s="183"/>
      <c r="D25" s="183"/>
      <c r="E25" s="183"/>
      <c r="F25" s="183"/>
    </row>
    <row r="26" spans="1:6" ht="21.75" customHeight="1">
      <c r="A26" s="102">
        <v>400000</v>
      </c>
      <c r="B26" s="102" t="s">
        <v>232</v>
      </c>
      <c r="C26" s="184">
        <f>C27</f>
        <v>-3602826</v>
      </c>
      <c r="D26" s="184">
        <f>D27</f>
        <v>0</v>
      </c>
      <c r="E26" s="184">
        <f>E27</f>
        <v>-3602826</v>
      </c>
      <c r="F26" s="184">
        <f>F27</f>
        <v>-3602826</v>
      </c>
    </row>
    <row r="27" spans="1:6" ht="15.75">
      <c r="A27" s="102">
        <v>402000</v>
      </c>
      <c r="B27" s="102" t="s">
        <v>234</v>
      </c>
      <c r="C27" s="184">
        <v>-3602826</v>
      </c>
      <c r="D27" s="184"/>
      <c r="E27" s="184">
        <v>-3602826</v>
      </c>
      <c r="F27" s="184">
        <v>-3602826</v>
      </c>
    </row>
    <row r="28" spans="1:6" ht="15.75">
      <c r="A28" s="97">
        <v>402200</v>
      </c>
      <c r="B28" s="97" t="s">
        <v>235</v>
      </c>
      <c r="C28" s="184">
        <v>-3602826</v>
      </c>
      <c r="D28" s="184"/>
      <c r="E28" s="184">
        <v>-3602826</v>
      </c>
      <c r="F28" s="184">
        <v>-3602826</v>
      </c>
    </row>
    <row r="29" spans="1:6" ht="15.75">
      <c r="A29" s="97">
        <v>402201</v>
      </c>
      <c r="B29" s="97" t="s">
        <v>233</v>
      </c>
      <c r="C29" s="184">
        <v>-3602826</v>
      </c>
      <c r="D29" s="184"/>
      <c r="E29" s="184">
        <v>-3602826</v>
      </c>
      <c r="F29" s="184">
        <v>-3602826</v>
      </c>
    </row>
    <row r="30" spans="1:6" ht="24.6" customHeight="1">
      <c r="A30" s="97">
        <v>600000</v>
      </c>
      <c r="B30" s="97" t="s">
        <v>218</v>
      </c>
      <c r="C30" s="183">
        <f>C16</f>
        <v>14027312</v>
      </c>
      <c r="D30" s="183">
        <f>D16</f>
        <v>-13780019</v>
      </c>
      <c r="E30" s="183">
        <f>E16</f>
        <v>27807331</v>
      </c>
      <c r="F30" s="183">
        <f>F16</f>
        <v>27707331</v>
      </c>
    </row>
    <row r="31" spans="1:6" ht="40.9" customHeight="1">
      <c r="A31" s="137">
        <v>601000</v>
      </c>
      <c r="B31" s="138" t="s">
        <v>237</v>
      </c>
      <c r="C31" s="183">
        <v>0</v>
      </c>
      <c r="D31" s="183"/>
      <c r="E31" s="183">
        <v>0</v>
      </c>
      <c r="F31" s="183">
        <v>0</v>
      </c>
    </row>
    <row r="32" spans="1:6" ht="24.6" customHeight="1">
      <c r="A32" s="215">
        <v>601110</v>
      </c>
      <c r="B32" s="216" t="s">
        <v>238</v>
      </c>
      <c r="C32" s="183">
        <f>D32+E32</f>
        <v>9700000</v>
      </c>
      <c r="D32" s="183">
        <v>9000000</v>
      </c>
      <c r="E32" s="183">
        <v>700000</v>
      </c>
      <c r="F32" s="183">
        <v>500000</v>
      </c>
    </row>
    <row r="33" spans="1:6" ht="19.899999999999999" customHeight="1">
      <c r="A33" s="215">
        <v>601210</v>
      </c>
      <c r="B33" s="216" t="s">
        <v>239</v>
      </c>
      <c r="C33" s="183">
        <f>D33+E33</f>
        <v>-9700000</v>
      </c>
      <c r="D33" s="183">
        <v>-9000000</v>
      </c>
      <c r="E33" s="183">
        <v>-700000</v>
      </c>
      <c r="F33" s="183">
        <v>-500000</v>
      </c>
    </row>
    <row r="34" spans="1:6" ht="21.6" customHeight="1">
      <c r="A34" s="97">
        <v>602000</v>
      </c>
      <c r="B34" s="97" t="s">
        <v>219</v>
      </c>
      <c r="C34" s="183">
        <f>D34+E34</f>
        <v>14027312</v>
      </c>
      <c r="D34" s="183">
        <f>D35-D36+D37</f>
        <v>-13780019</v>
      </c>
      <c r="E34" s="183">
        <f>E35-E36+E37</f>
        <v>27807331</v>
      </c>
      <c r="F34" s="183">
        <f>F35-F36+F37</f>
        <v>27707331</v>
      </c>
    </row>
    <row r="35" spans="1:6" ht="21.6" customHeight="1">
      <c r="A35" s="97">
        <v>602100</v>
      </c>
      <c r="B35" s="139" t="s">
        <v>502</v>
      </c>
      <c r="C35" s="183">
        <f>D35+E35</f>
        <v>15012333.629999999</v>
      </c>
      <c r="D35" s="183">
        <v>14401102.869999999</v>
      </c>
      <c r="E35" s="183">
        <v>611230.76</v>
      </c>
      <c r="F35" s="183">
        <v>355605.29</v>
      </c>
    </row>
    <row r="36" spans="1:6" ht="21.6" customHeight="1">
      <c r="A36" s="97">
        <v>602200</v>
      </c>
      <c r="B36" s="139" t="s">
        <v>503</v>
      </c>
      <c r="C36" s="183">
        <f>D36+E36</f>
        <v>985021.63</v>
      </c>
      <c r="D36" s="183">
        <f t="shared" ref="D36:F37" si="0">D18</f>
        <v>543790.87</v>
      </c>
      <c r="E36" s="183">
        <f t="shared" si="0"/>
        <v>441230.76</v>
      </c>
      <c r="F36" s="183">
        <f t="shared" si="0"/>
        <v>285605.28999999998</v>
      </c>
    </row>
    <row r="37" spans="1:6" ht="31.5">
      <c r="A37" s="97">
        <v>602400</v>
      </c>
      <c r="B37" s="139" t="s">
        <v>6</v>
      </c>
      <c r="C37" s="183">
        <v>0</v>
      </c>
      <c r="D37" s="183">
        <f t="shared" si="0"/>
        <v>-27637331</v>
      </c>
      <c r="E37" s="183">
        <f t="shared" si="0"/>
        <v>27637331</v>
      </c>
      <c r="F37" s="183">
        <f t="shared" si="0"/>
        <v>27637331</v>
      </c>
    </row>
    <row r="38" spans="1:6" ht="15.75">
      <c r="A38" s="27" t="s">
        <v>214</v>
      </c>
      <c r="B38" s="27" t="s">
        <v>215</v>
      </c>
      <c r="C38" s="183">
        <f>C26+C30</f>
        <v>10424486</v>
      </c>
      <c r="D38" s="183">
        <f>D26+D30</f>
        <v>-13780019</v>
      </c>
      <c r="E38" s="183">
        <f>E26+E30</f>
        <v>24204505</v>
      </c>
      <c r="F38" s="183">
        <f>F26+F30</f>
        <v>24104505</v>
      </c>
    </row>
    <row r="41" spans="1:6" ht="20.25">
      <c r="B41" s="135" t="s">
        <v>343</v>
      </c>
      <c r="C41" s="136"/>
      <c r="D41" s="136"/>
      <c r="E41" s="347" t="s">
        <v>342</v>
      </c>
      <c r="F41" s="348"/>
    </row>
  </sheetData>
  <mergeCells count="5">
    <mergeCell ref="E41:F41"/>
    <mergeCell ref="A4:F4"/>
    <mergeCell ref="D2:F2"/>
    <mergeCell ref="A6:B6"/>
    <mergeCell ref="D3:F3"/>
  </mergeCells>
  <phoneticPr fontId="0" type="noConversion"/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Q101"/>
  <sheetViews>
    <sheetView showGridLines="0" showZeros="0" topLeftCell="B59" zoomScale="62" zoomScaleNormal="62" zoomScaleSheetLayoutView="100" workbookViewId="0">
      <selection activeCell="E59" sqref="E59"/>
    </sheetView>
  </sheetViews>
  <sheetFormatPr defaultColWidth="8.83203125" defaultRowHeight="20.25"/>
  <cols>
    <col min="1" max="1" width="3.83203125" style="110" hidden="1" customWidth="1"/>
    <col min="2" max="2" width="20.1640625" style="110" customWidth="1"/>
    <col min="3" max="3" width="15.83203125" style="110" customWidth="1"/>
    <col min="4" max="4" width="12.6640625" style="110" customWidth="1"/>
    <col min="5" max="5" width="45" style="110" customWidth="1"/>
    <col min="6" max="6" width="27" style="110" customWidth="1"/>
    <col min="7" max="7" width="27.33203125" style="110" customWidth="1"/>
    <col min="8" max="8" width="28.33203125" style="110" customWidth="1"/>
    <col min="9" max="9" width="24.1640625" style="110" customWidth="1"/>
    <col min="10" max="10" width="27.5" style="110" customWidth="1"/>
    <col min="11" max="12" width="24.83203125" style="110" customWidth="1"/>
    <col min="13" max="13" width="23.6640625" style="110" customWidth="1"/>
    <col min="14" max="14" width="20.83203125" style="110" bestFit="1" customWidth="1"/>
    <col min="15" max="15" width="18.83203125" style="110" customWidth="1"/>
    <col min="16" max="16" width="23" style="110" customWidth="1"/>
    <col min="17" max="17" width="29.5" style="110" customWidth="1"/>
    <col min="18" max="18" width="22.5" style="112" bestFit="1" customWidth="1"/>
    <col min="19" max="16384" width="8.83203125" style="112"/>
  </cols>
  <sheetData>
    <row r="1" spans="1:17"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 t="s">
        <v>187</v>
      </c>
      <c r="P1" s="111"/>
      <c r="Q1" s="111"/>
    </row>
    <row r="2" spans="1:17" ht="51.6" customHeight="1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333" t="s">
        <v>641</v>
      </c>
      <c r="P2" s="333"/>
      <c r="Q2" s="333"/>
    </row>
    <row r="3" spans="1:17" ht="52.5" customHeight="1">
      <c r="F3" s="114"/>
      <c r="G3" s="114"/>
      <c r="H3" s="114"/>
      <c r="I3" s="114"/>
      <c r="J3" s="114"/>
      <c r="K3" s="114"/>
      <c r="L3" s="114"/>
      <c r="M3" s="114"/>
      <c r="N3" s="114"/>
      <c r="O3" s="333" t="s">
        <v>348</v>
      </c>
      <c r="P3" s="333"/>
      <c r="Q3" s="333"/>
    </row>
    <row r="4" spans="1:17" ht="57" customHeight="1">
      <c r="B4" s="359" t="s">
        <v>349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</row>
    <row r="5" spans="1:17">
      <c r="B5" s="360" t="s">
        <v>134</v>
      </c>
      <c r="C5" s="361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7">
      <c r="B6" s="365" t="s">
        <v>169</v>
      </c>
      <c r="C6" s="36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7">
      <c r="B7" s="116"/>
      <c r="C7" s="117"/>
      <c r="D7" s="117"/>
      <c r="E7" s="117"/>
      <c r="F7" s="117"/>
      <c r="G7" s="117"/>
      <c r="H7" s="118"/>
      <c r="I7" s="117"/>
      <c r="J7" s="117"/>
      <c r="K7" s="119"/>
      <c r="L7" s="119"/>
      <c r="M7" s="120"/>
      <c r="N7" s="120"/>
      <c r="O7" s="120"/>
      <c r="P7" s="120"/>
      <c r="Q7" s="121" t="s">
        <v>23</v>
      </c>
    </row>
    <row r="8" spans="1:17">
      <c r="A8" s="122"/>
      <c r="B8" s="356" t="s">
        <v>170</v>
      </c>
      <c r="C8" s="356" t="s">
        <v>171</v>
      </c>
      <c r="D8" s="356" t="s">
        <v>192</v>
      </c>
      <c r="E8" s="356" t="s">
        <v>172</v>
      </c>
      <c r="F8" s="366" t="s">
        <v>220</v>
      </c>
      <c r="G8" s="368"/>
      <c r="H8" s="368"/>
      <c r="I8" s="368"/>
      <c r="J8" s="367"/>
      <c r="K8" s="366" t="s">
        <v>24</v>
      </c>
      <c r="L8" s="368"/>
      <c r="M8" s="368"/>
      <c r="N8" s="368"/>
      <c r="O8" s="368"/>
      <c r="P8" s="367"/>
      <c r="Q8" s="356" t="s">
        <v>222</v>
      </c>
    </row>
    <row r="9" spans="1:17">
      <c r="A9" s="123"/>
      <c r="B9" s="357"/>
      <c r="C9" s="357"/>
      <c r="D9" s="357"/>
      <c r="E9" s="357"/>
      <c r="F9" s="356" t="s">
        <v>211</v>
      </c>
      <c r="G9" s="362" t="s">
        <v>224</v>
      </c>
      <c r="H9" s="366" t="s">
        <v>225</v>
      </c>
      <c r="I9" s="367"/>
      <c r="J9" s="362" t="s">
        <v>226</v>
      </c>
      <c r="K9" s="356" t="s">
        <v>211</v>
      </c>
      <c r="L9" s="356" t="s">
        <v>194</v>
      </c>
      <c r="M9" s="362" t="s">
        <v>224</v>
      </c>
      <c r="N9" s="366" t="s">
        <v>225</v>
      </c>
      <c r="O9" s="367"/>
      <c r="P9" s="362" t="s">
        <v>226</v>
      </c>
      <c r="Q9" s="357"/>
    </row>
    <row r="10" spans="1:17">
      <c r="A10" s="124"/>
      <c r="B10" s="357"/>
      <c r="C10" s="357"/>
      <c r="D10" s="357"/>
      <c r="E10" s="357"/>
      <c r="F10" s="357"/>
      <c r="G10" s="363"/>
      <c r="H10" s="356" t="s">
        <v>227</v>
      </c>
      <c r="I10" s="356" t="s">
        <v>0</v>
      </c>
      <c r="J10" s="363"/>
      <c r="K10" s="357"/>
      <c r="L10" s="357"/>
      <c r="M10" s="363"/>
      <c r="N10" s="356" t="s">
        <v>227</v>
      </c>
      <c r="O10" s="356" t="s">
        <v>0</v>
      </c>
      <c r="P10" s="363"/>
      <c r="Q10" s="357"/>
    </row>
    <row r="11" spans="1:17" ht="230.1" customHeight="1">
      <c r="A11" s="125"/>
      <c r="B11" s="358"/>
      <c r="C11" s="358"/>
      <c r="D11" s="358"/>
      <c r="E11" s="358"/>
      <c r="F11" s="358"/>
      <c r="G11" s="364"/>
      <c r="H11" s="358"/>
      <c r="I11" s="358"/>
      <c r="J11" s="364"/>
      <c r="K11" s="358"/>
      <c r="L11" s="358"/>
      <c r="M11" s="364"/>
      <c r="N11" s="358"/>
      <c r="O11" s="358"/>
      <c r="P11" s="364"/>
      <c r="Q11" s="358"/>
    </row>
    <row r="12" spans="1:17">
      <c r="A12" s="125"/>
      <c r="B12" s="126">
        <v>1</v>
      </c>
      <c r="C12" s="126">
        <v>2</v>
      </c>
      <c r="D12" s="127">
        <v>3</v>
      </c>
      <c r="E12" s="127">
        <v>4</v>
      </c>
      <c r="F12" s="127">
        <v>5</v>
      </c>
      <c r="G12" s="128">
        <v>6</v>
      </c>
      <c r="H12" s="127">
        <v>7</v>
      </c>
      <c r="I12" s="127">
        <v>8</v>
      </c>
      <c r="J12" s="128">
        <v>9</v>
      </c>
      <c r="K12" s="127">
        <v>10</v>
      </c>
      <c r="L12" s="128">
        <v>11</v>
      </c>
      <c r="M12" s="127">
        <v>12</v>
      </c>
      <c r="N12" s="128">
        <v>13</v>
      </c>
      <c r="O12" s="127">
        <v>14</v>
      </c>
      <c r="P12" s="128">
        <v>15</v>
      </c>
      <c r="Q12" s="127">
        <v>16</v>
      </c>
    </row>
    <row r="13" spans="1:17" s="132" customFormat="1" ht="38.1" customHeight="1">
      <c r="A13" s="129"/>
      <c r="B13" s="194" t="s">
        <v>3</v>
      </c>
      <c r="C13" s="194" t="s">
        <v>359</v>
      </c>
      <c r="D13" s="194" t="s">
        <v>359</v>
      </c>
      <c r="E13" s="194" t="s">
        <v>63</v>
      </c>
      <c r="F13" s="195">
        <v>109304131</v>
      </c>
      <c r="G13" s="195">
        <v>108224131</v>
      </c>
      <c r="H13" s="195">
        <v>66001722</v>
      </c>
      <c r="I13" s="195">
        <v>4976192</v>
      </c>
      <c r="J13" s="195">
        <v>1080000</v>
      </c>
      <c r="K13" s="195">
        <v>12032909</v>
      </c>
      <c r="L13" s="195">
        <v>8639909</v>
      </c>
      <c r="M13" s="195">
        <v>3393000</v>
      </c>
      <c r="N13" s="195">
        <v>100000</v>
      </c>
      <c r="O13" s="195">
        <v>2500</v>
      </c>
      <c r="P13" s="195">
        <v>8639909</v>
      </c>
      <c r="Q13" s="195">
        <v>121337040</v>
      </c>
    </row>
    <row r="14" spans="1:17" ht="34.5" customHeight="1">
      <c r="B14" s="194" t="s">
        <v>1</v>
      </c>
      <c r="C14" s="194" t="s">
        <v>359</v>
      </c>
      <c r="D14" s="194" t="s">
        <v>359</v>
      </c>
      <c r="E14" s="194" t="s">
        <v>63</v>
      </c>
      <c r="F14" s="195">
        <v>109304131</v>
      </c>
      <c r="G14" s="195">
        <v>108224131</v>
      </c>
      <c r="H14" s="195">
        <v>66001722</v>
      </c>
      <c r="I14" s="195">
        <v>4976192</v>
      </c>
      <c r="J14" s="195">
        <v>1080000</v>
      </c>
      <c r="K14" s="195">
        <v>12032909</v>
      </c>
      <c r="L14" s="195">
        <v>8639909</v>
      </c>
      <c r="M14" s="195">
        <v>3393000</v>
      </c>
      <c r="N14" s="195">
        <v>100000</v>
      </c>
      <c r="O14" s="195">
        <v>2500</v>
      </c>
      <c r="P14" s="195">
        <v>8639909</v>
      </c>
      <c r="Q14" s="195">
        <v>121337040</v>
      </c>
    </row>
    <row r="15" spans="1:17" ht="189" customHeight="1">
      <c r="A15" s="299"/>
      <c r="B15" s="300" t="s">
        <v>112</v>
      </c>
      <c r="C15" s="300" t="s">
        <v>113</v>
      </c>
      <c r="D15" s="300" t="s">
        <v>2</v>
      </c>
      <c r="E15" s="300" t="s">
        <v>114</v>
      </c>
      <c r="F15" s="301">
        <v>25030420</v>
      </c>
      <c r="G15" s="301">
        <v>25030420</v>
      </c>
      <c r="H15" s="301">
        <v>19258895</v>
      </c>
      <c r="I15" s="301">
        <v>380200</v>
      </c>
      <c r="J15" s="301">
        <v>0</v>
      </c>
      <c r="K15" s="301">
        <v>125000</v>
      </c>
      <c r="L15" s="301">
        <v>125000</v>
      </c>
      <c r="M15" s="301">
        <v>0</v>
      </c>
      <c r="N15" s="301">
        <v>0</v>
      </c>
      <c r="O15" s="301">
        <v>0</v>
      </c>
      <c r="P15" s="301">
        <v>125000</v>
      </c>
      <c r="Q15" s="195">
        <v>25155420</v>
      </c>
    </row>
    <row r="16" spans="1:17" ht="54.6" customHeight="1">
      <c r="A16" s="299"/>
      <c r="B16" s="300" t="s">
        <v>116</v>
      </c>
      <c r="C16" s="300" t="s">
        <v>22</v>
      </c>
      <c r="D16" s="300" t="s">
        <v>21</v>
      </c>
      <c r="E16" s="300" t="s">
        <v>117</v>
      </c>
      <c r="F16" s="301">
        <v>406887</v>
      </c>
      <c r="G16" s="301">
        <v>406887</v>
      </c>
      <c r="H16" s="301">
        <v>324835</v>
      </c>
      <c r="I16" s="301">
        <v>10582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301">
        <v>0</v>
      </c>
      <c r="Q16" s="195">
        <v>406887</v>
      </c>
    </row>
    <row r="17" spans="1:17" ht="63.6" customHeight="1">
      <c r="A17" s="299"/>
      <c r="B17" s="300" t="s">
        <v>7</v>
      </c>
      <c r="C17" s="300" t="s">
        <v>14</v>
      </c>
      <c r="D17" s="300" t="s">
        <v>8</v>
      </c>
      <c r="E17" s="300" t="s">
        <v>82</v>
      </c>
      <c r="F17" s="301">
        <v>50640923</v>
      </c>
      <c r="G17" s="301">
        <v>50640923</v>
      </c>
      <c r="H17" s="301">
        <v>36181967</v>
      </c>
      <c r="I17" s="301">
        <v>2887300</v>
      </c>
      <c r="J17" s="301">
        <v>0</v>
      </c>
      <c r="K17" s="301">
        <v>1522000</v>
      </c>
      <c r="L17" s="301">
        <v>22000</v>
      </c>
      <c r="M17" s="301">
        <v>1500000</v>
      </c>
      <c r="N17" s="301">
        <v>0</v>
      </c>
      <c r="O17" s="301">
        <v>0</v>
      </c>
      <c r="P17" s="301">
        <v>22000</v>
      </c>
      <c r="Q17" s="195">
        <v>52162923</v>
      </c>
    </row>
    <row r="18" spans="1:17" ht="161.1" customHeight="1">
      <c r="A18" s="299"/>
      <c r="B18" s="300" t="s">
        <v>333</v>
      </c>
      <c r="C18" s="300" t="s">
        <v>360</v>
      </c>
      <c r="D18" s="300" t="s">
        <v>65</v>
      </c>
      <c r="E18" s="300" t="s">
        <v>329</v>
      </c>
      <c r="F18" s="301">
        <v>192613</v>
      </c>
      <c r="G18" s="301">
        <v>192613</v>
      </c>
      <c r="H18" s="301">
        <v>102621</v>
      </c>
      <c r="I18" s="301">
        <v>0</v>
      </c>
      <c r="J18" s="301">
        <v>0</v>
      </c>
      <c r="K18" s="301">
        <v>0</v>
      </c>
      <c r="L18" s="301">
        <v>0</v>
      </c>
      <c r="M18" s="301">
        <v>0</v>
      </c>
      <c r="N18" s="301">
        <v>0</v>
      </c>
      <c r="O18" s="301">
        <v>0</v>
      </c>
      <c r="P18" s="301">
        <v>0</v>
      </c>
      <c r="Q18" s="195">
        <v>192613</v>
      </c>
    </row>
    <row r="19" spans="1:17" ht="147.6" customHeight="1">
      <c r="A19" s="299"/>
      <c r="B19" s="300" t="s">
        <v>600</v>
      </c>
      <c r="C19" s="300" t="s">
        <v>601</v>
      </c>
      <c r="D19" s="300" t="s">
        <v>65</v>
      </c>
      <c r="E19" s="300" t="s">
        <v>602</v>
      </c>
      <c r="F19" s="301">
        <v>44292</v>
      </c>
      <c r="G19" s="301">
        <v>44292</v>
      </c>
      <c r="H19" s="301">
        <v>36305</v>
      </c>
      <c r="I19" s="301">
        <v>0</v>
      </c>
      <c r="J19" s="301">
        <v>0</v>
      </c>
      <c r="K19" s="301">
        <v>0</v>
      </c>
      <c r="L19" s="301">
        <v>0</v>
      </c>
      <c r="M19" s="301">
        <v>0</v>
      </c>
      <c r="N19" s="301">
        <v>0</v>
      </c>
      <c r="O19" s="301">
        <v>0</v>
      </c>
      <c r="P19" s="301">
        <v>0</v>
      </c>
      <c r="Q19" s="195">
        <v>44292</v>
      </c>
    </row>
    <row r="20" spans="1:17" ht="72" customHeight="1">
      <c r="A20" s="299"/>
      <c r="B20" s="300" t="s">
        <v>76</v>
      </c>
      <c r="C20" s="300" t="s">
        <v>77</v>
      </c>
      <c r="D20" s="300" t="s">
        <v>78</v>
      </c>
      <c r="E20" s="300" t="s">
        <v>79</v>
      </c>
      <c r="F20" s="301">
        <v>2646805</v>
      </c>
      <c r="G20" s="301">
        <v>2646805</v>
      </c>
      <c r="H20" s="301">
        <v>0</v>
      </c>
      <c r="I20" s="301">
        <v>0</v>
      </c>
      <c r="J20" s="301">
        <v>0</v>
      </c>
      <c r="K20" s="301">
        <v>540000</v>
      </c>
      <c r="L20" s="301">
        <v>540000</v>
      </c>
      <c r="M20" s="301">
        <v>0</v>
      </c>
      <c r="N20" s="301">
        <v>0</v>
      </c>
      <c r="O20" s="301">
        <v>0</v>
      </c>
      <c r="P20" s="301">
        <v>540000</v>
      </c>
      <c r="Q20" s="195">
        <v>3186805</v>
      </c>
    </row>
    <row r="21" spans="1:17" ht="105" customHeight="1">
      <c r="A21" s="299"/>
      <c r="B21" s="300" t="s">
        <v>92</v>
      </c>
      <c r="C21" s="300" t="s">
        <v>121</v>
      </c>
      <c r="D21" s="300" t="s">
        <v>119</v>
      </c>
      <c r="E21" s="300" t="s">
        <v>91</v>
      </c>
      <c r="F21" s="301">
        <v>2209420</v>
      </c>
      <c r="G21" s="301">
        <v>2209420</v>
      </c>
      <c r="H21" s="301">
        <v>0</v>
      </c>
      <c r="I21" s="301">
        <v>0</v>
      </c>
      <c r="J21" s="301">
        <v>0</v>
      </c>
      <c r="K21" s="301">
        <v>100000</v>
      </c>
      <c r="L21" s="301">
        <v>100000</v>
      </c>
      <c r="M21" s="301">
        <v>0</v>
      </c>
      <c r="N21" s="301">
        <v>0</v>
      </c>
      <c r="O21" s="301">
        <v>0</v>
      </c>
      <c r="P21" s="301">
        <v>100000</v>
      </c>
      <c r="Q21" s="195">
        <v>2309420</v>
      </c>
    </row>
    <row r="22" spans="1:17" ht="96" customHeight="1">
      <c r="A22" s="299"/>
      <c r="B22" s="300" t="s">
        <v>275</v>
      </c>
      <c r="C22" s="300" t="s">
        <v>276</v>
      </c>
      <c r="D22" s="300" t="s">
        <v>80</v>
      </c>
      <c r="E22" s="300" t="s">
        <v>277</v>
      </c>
      <c r="F22" s="301">
        <v>872000</v>
      </c>
      <c r="G22" s="301">
        <v>872000</v>
      </c>
      <c r="H22" s="301">
        <v>0</v>
      </c>
      <c r="I22" s="301">
        <v>0</v>
      </c>
      <c r="J22" s="301">
        <v>0</v>
      </c>
      <c r="K22" s="301">
        <v>0</v>
      </c>
      <c r="L22" s="301">
        <v>0</v>
      </c>
      <c r="M22" s="301">
        <v>0</v>
      </c>
      <c r="N22" s="301">
        <v>0</v>
      </c>
      <c r="O22" s="301">
        <v>0</v>
      </c>
      <c r="P22" s="301">
        <v>0</v>
      </c>
      <c r="Q22" s="195">
        <v>872000</v>
      </c>
    </row>
    <row r="23" spans="1:17" ht="87.6" customHeight="1">
      <c r="A23" s="299"/>
      <c r="B23" s="300" t="s">
        <v>103</v>
      </c>
      <c r="C23" s="300" t="s">
        <v>122</v>
      </c>
      <c r="D23" s="300" t="s">
        <v>80</v>
      </c>
      <c r="E23" s="300" t="s">
        <v>123</v>
      </c>
      <c r="F23" s="301">
        <v>599000</v>
      </c>
      <c r="G23" s="301">
        <v>599000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1">
        <v>0</v>
      </c>
      <c r="Q23" s="195">
        <v>599000</v>
      </c>
    </row>
    <row r="24" spans="1:17" ht="111.95" customHeight="1">
      <c r="A24" s="299"/>
      <c r="B24" s="300" t="s">
        <v>240</v>
      </c>
      <c r="C24" s="300" t="s">
        <v>241</v>
      </c>
      <c r="D24" s="300" t="s">
        <v>182</v>
      </c>
      <c r="E24" s="300" t="s">
        <v>242</v>
      </c>
      <c r="F24" s="301">
        <v>580000</v>
      </c>
      <c r="G24" s="301">
        <v>580000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195">
        <v>580000</v>
      </c>
    </row>
    <row r="25" spans="1:17" ht="96.6" customHeight="1">
      <c r="A25" s="299"/>
      <c r="B25" s="300" t="s">
        <v>180</v>
      </c>
      <c r="C25" s="300" t="s">
        <v>181</v>
      </c>
      <c r="D25" s="300" t="s">
        <v>182</v>
      </c>
      <c r="E25" s="300" t="s">
        <v>183</v>
      </c>
      <c r="F25" s="301">
        <v>70000</v>
      </c>
      <c r="G25" s="301">
        <v>70000</v>
      </c>
      <c r="H25" s="301">
        <v>0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1">
        <v>0</v>
      </c>
      <c r="Q25" s="195">
        <v>70000</v>
      </c>
    </row>
    <row r="26" spans="1:17" ht="102.95" customHeight="1">
      <c r="A26" s="299"/>
      <c r="B26" s="300" t="s">
        <v>278</v>
      </c>
      <c r="C26" s="300" t="s">
        <v>279</v>
      </c>
      <c r="D26" s="300" t="s">
        <v>182</v>
      </c>
      <c r="E26" s="300" t="s">
        <v>280</v>
      </c>
      <c r="F26" s="301">
        <v>850800</v>
      </c>
      <c r="G26" s="301">
        <v>850800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301">
        <v>0</v>
      </c>
      <c r="Q26" s="195">
        <v>850800</v>
      </c>
    </row>
    <row r="27" spans="1:17" ht="144.94999999999999" customHeight="1">
      <c r="A27" s="299"/>
      <c r="B27" s="300" t="s">
        <v>13</v>
      </c>
      <c r="C27" s="300" t="s">
        <v>11</v>
      </c>
      <c r="D27" s="300" t="s">
        <v>12</v>
      </c>
      <c r="E27" s="300" t="s">
        <v>81</v>
      </c>
      <c r="F27" s="301">
        <v>6551700</v>
      </c>
      <c r="G27" s="301">
        <v>6551700</v>
      </c>
      <c r="H27" s="301">
        <v>5146200</v>
      </c>
      <c r="I27" s="301">
        <v>274100</v>
      </c>
      <c r="J27" s="301">
        <v>0</v>
      </c>
      <c r="K27" s="301">
        <v>850000</v>
      </c>
      <c r="L27" s="301">
        <v>0</v>
      </c>
      <c r="M27" s="301">
        <v>850000</v>
      </c>
      <c r="N27" s="301">
        <v>100000</v>
      </c>
      <c r="O27" s="301">
        <v>2500</v>
      </c>
      <c r="P27" s="301">
        <v>0</v>
      </c>
      <c r="Q27" s="195">
        <v>7401700</v>
      </c>
    </row>
    <row r="28" spans="1:17" ht="89.45" customHeight="1">
      <c r="A28" s="299"/>
      <c r="B28" s="300" t="s">
        <v>62</v>
      </c>
      <c r="C28" s="300" t="s">
        <v>61</v>
      </c>
      <c r="D28" s="300" t="s">
        <v>14</v>
      </c>
      <c r="E28" s="300" t="s">
        <v>115</v>
      </c>
      <c r="F28" s="301">
        <v>1351427</v>
      </c>
      <c r="G28" s="301">
        <v>1351427</v>
      </c>
      <c r="H28" s="301">
        <v>1033875</v>
      </c>
      <c r="I28" s="301">
        <v>30600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195">
        <v>1351427</v>
      </c>
    </row>
    <row r="29" spans="1:17" ht="84" customHeight="1">
      <c r="A29" s="299"/>
      <c r="B29" s="300" t="s">
        <v>124</v>
      </c>
      <c r="C29" s="300" t="s">
        <v>125</v>
      </c>
      <c r="D29" s="300" t="s">
        <v>126</v>
      </c>
      <c r="E29" s="300" t="s">
        <v>346</v>
      </c>
      <c r="F29" s="301">
        <v>2140000</v>
      </c>
      <c r="G29" s="301">
        <v>2140000</v>
      </c>
      <c r="H29" s="301">
        <v>1646000</v>
      </c>
      <c r="I29" s="301">
        <v>39000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195">
        <v>2140000</v>
      </c>
    </row>
    <row r="30" spans="1:17" ht="139.5" customHeight="1">
      <c r="A30" s="299"/>
      <c r="B30" s="300" t="s">
        <v>657</v>
      </c>
      <c r="C30" s="300" t="s">
        <v>658</v>
      </c>
      <c r="D30" s="300" t="s">
        <v>126</v>
      </c>
      <c r="E30" s="300" t="s">
        <v>659</v>
      </c>
      <c r="F30" s="301">
        <v>214000</v>
      </c>
      <c r="G30" s="301">
        <v>214000</v>
      </c>
      <c r="H30" s="301">
        <v>0</v>
      </c>
      <c r="I30" s="301">
        <v>0</v>
      </c>
      <c r="J30" s="301">
        <v>0</v>
      </c>
      <c r="K30" s="301">
        <v>2796109</v>
      </c>
      <c r="L30" s="301">
        <v>2796109</v>
      </c>
      <c r="M30" s="301">
        <v>0</v>
      </c>
      <c r="N30" s="301">
        <v>0</v>
      </c>
      <c r="O30" s="301">
        <v>0</v>
      </c>
      <c r="P30" s="301">
        <v>2796109</v>
      </c>
      <c r="Q30" s="195">
        <v>3010109</v>
      </c>
    </row>
    <row r="31" spans="1:17" ht="215.1" customHeight="1">
      <c r="A31" s="299"/>
      <c r="B31" s="300" t="s">
        <v>505</v>
      </c>
      <c r="C31" s="300" t="s">
        <v>506</v>
      </c>
      <c r="D31" s="300" t="s">
        <v>14</v>
      </c>
      <c r="E31" s="300" t="s">
        <v>507</v>
      </c>
      <c r="F31" s="301">
        <v>1600000</v>
      </c>
      <c r="G31" s="301">
        <v>1600000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195">
        <v>1600000</v>
      </c>
    </row>
    <row r="32" spans="1:17" ht="81.95" customHeight="1">
      <c r="A32" s="299"/>
      <c r="B32" s="300" t="s">
        <v>104</v>
      </c>
      <c r="C32" s="300" t="s">
        <v>127</v>
      </c>
      <c r="D32" s="300" t="s">
        <v>10</v>
      </c>
      <c r="E32" s="300" t="s">
        <v>85</v>
      </c>
      <c r="F32" s="301">
        <v>900000</v>
      </c>
      <c r="G32" s="301">
        <v>900000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1">
        <v>0</v>
      </c>
      <c r="Q32" s="195">
        <v>900000</v>
      </c>
    </row>
    <row r="33" spans="1:17" ht="80.099999999999994" customHeight="1">
      <c r="A33" s="299"/>
      <c r="B33" s="300" t="s">
        <v>90</v>
      </c>
      <c r="C33" s="300" t="s">
        <v>128</v>
      </c>
      <c r="D33" s="300" t="s">
        <v>17</v>
      </c>
      <c r="E33" s="300" t="s">
        <v>83</v>
      </c>
      <c r="F33" s="301">
        <v>567250</v>
      </c>
      <c r="G33" s="301">
        <v>567250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195">
        <v>567250</v>
      </c>
    </row>
    <row r="34" spans="1:17" ht="99" customHeight="1">
      <c r="A34" s="299"/>
      <c r="B34" s="300" t="s">
        <v>660</v>
      </c>
      <c r="C34" s="300" t="s">
        <v>661</v>
      </c>
      <c r="D34" s="300" t="s">
        <v>20</v>
      </c>
      <c r="E34" s="300" t="s">
        <v>662</v>
      </c>
      <c r="F34" s="301">
        <v>43624</v>
      </c>
      <c r="G34" s="301">
        <v>43624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195">
        <v>43624</v>
      </c>
    </row>
    <row r="35" spans="1:17" ht="89.45" customHeight="1">
      <c r="A35" s="299"/>
      <c r="B35" s="300" t="s">
        <v>508</v>
      </c>
      <c r="C35" s="300" t="s">
        <v>509</v>
      </c>
      <c r="D35" s="300" t="s">
        <v>20</v>
      </c>
      <c r="E35" s="300" t="s">
        <v>510</v>
      </c>
      <c r="F35" s="301">
        <v>139934</v>
      </c>
      <c r="G35" s="301">
        <v>139934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1">
        <v>0</v>
      </c>
      <c r="Q35" s="195">
        <v>139934</v>
      </c>
    </row>
    <row r="36" spans="1:17" ht="67.5" customHeight="1">
      <c r="A36" s="299"/>
      <c r="B36" s="300" t="s">
        <v>101</v>
      </c>
      <c r="C36" s="300" t="s">
        <v>129</v>
      </c>
      <c r="D36" s="300" t="s">
        <v>20</v>
      </c>
      <c r="E36" s="300" t="s">
        <v>100</v>
      </c>
      <c r="F36" s="301">
        <v>6471780</v>
      </c>
      <c r="G36" s="301">
        <v>6471780</v>
      </c>
      <c r="H36" s="301">
        <v>2053524</v>
      </c>
      <c r="I36" s="301">
        <v>1349610</v>
      </c>
      <c r="J36" s="301">
        <v>0</v>
      </c>
      <c r="K36" s="301">
        <v>800000</v>
      </c>
      <c r="L36" s="301">
        <v>800000</v>
      </c>
      <c r="M36" s="301">
        <v>0</v>
      </c>
      <c r="N36" s="301">
        <v>0</v>
      </c>
      <c r="O36" s="301">
        <v>0</v>
      </c>
      <c r="P36" s="301">
        <v>800000</v>
      </c>
      <c r="Q36" s="195">
        <v>7271780</v>
      </c>
    </row>
    <row r="37" spans="1:17" ht="74.099999999999994" customHeight="1">
      <c r="A37" s="299"/>
      <c r="B37" s="300" t="s">
        <v>162</v>
      </c>
      <c r="C37" s="300" t="s">
        <v>163</v>
      </c>
      <c r="D37" s="300" t="s">
        <v>164</v>
      </c>
      <c r="E37" s="300" t="s">
        <v>165</v>
      </c>
      <c r="F37" s="301">
        <v>108376</v>
      </c>
      <c r="G37" s="301">
        <v>108376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0</v>
      </c>
      <c r="P37" s="301">
        <v>0</v>
      </c>
      <c r="Q37" s="195">
        <v>108376</v>
      </c>
    </row>
    <row r="38" spans="1:17" ht="72.599999999999994" customHeight="1">
      <c r="A38" s="299"/>
      <c r="B38" s="300" t="s">
        <v>585</v>
      </c>
      <c r="C38" s="300" t="s">
        <v>586</v>
      </c>
      <c r="D38" s="300" t="s">
        <v>107</v>
      </c>
      <c r="E38" s="300" t="s">
        <v>603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1000000</v>
      </c>
      <c r="L38" s="301">
        <v>1000000</v>
      </c>
      <c r="M38" s="301">
        <v>0</v>
      </c>
      <c r="N38" s="301">
        <v>0</v>
      </c>
      <c r="O38" s="301">
        <v>0</v>
      </c>
      <c r="P38" s="301">
        <v>1000000</v>
      </c>
      <c r="Q38" s="195">
        <v>1000000</v>
      </c>
    </row>
    <row r="39" spans="1:17" ht="69" customHeight="1">
      <c r="A39" s="299"/>
      <c r="B39" s="300" t="s">
        <v>316</v>
      </c>
      <c r="C39" s="300" t="s">
        <v>361</v>
      </c>
      <c r="D39" s="300" t="s">
        <v>107</v>
      </c>
      <c r="E39" s="300" t="s">
        <v>289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683900</v>
      </c>
      <c r="L39" s="301">
        <v>683900</v>
      </c>
      <c r="M39" s="301">
        <v>0</v>
      </c>
      <c r="N39" s="301">
        <v>0</v>
      </c>
      <c r="O39" s="301">
        <v>0</v>
      </c>
      <c r="P39" s="301">
        <v>683900</v>
      </c>
      <c r="Q39" s="195">
        <v>683900</v>
      </c>
    </row>
    <row r="40" spans="1:17" ht="92.1" customHeight="1">
      <c r="A40" s="299"/>
      <c r="B40" s="300" t="s">
        <v>615</v>
      </c>
      <c r="C40" s="300" t="s">
        <v>616</v>
      </c>
      <c r="D40" s="300" t="s">
        <v>107</v>
      </c>
      <c r="E40" s="300" t="s">
        <v>617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16100</v>
      </c>
      <c r="L40" s="301">
        <v>16100</v>
      </c>
      <c r="M40" s="301">
        <v>0</v>
      </c>
      <c r="N40" s="301">
        <v>0</v>
      </c>
      <c r="O40" s="301">
        <v>0</v>
      </c>
      <c r="P40" s="301">
        <v>16100</v>
      </c>
      <c r="Q40" s="195">
        <v>16100</v>
      </c>
    </row>
    <row r="41" spans="1:17" ht="72.95" customHeight="1">
      <c r="A41" s="299"/>
      <c r="B41" s="300" t="s">
        <v>588</v>
      </c>
      <c r="C41" s="300" t="s">
        <v>589</v>
      </c>
      <c r="D41" s="300" t="s">
        <v>107</v>
      </c>
      <c r="E41" s="300" t="s">
        <v>604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40000</v>
      </c>
      <c r="L41" s="301">
        <v>40000</v>
      </c>
      <c r="M41" s="301">
        <v>0</v>
      </c>
      <c r="N41" s="301">
        <v>0</v>
      </c>
      <c r="O41" s="301">
        <v>0</v>
      </c>
      <c r="P41" s="301">
        <v>40000</v>
      </c>
      <c r="Q41" s="195">
        <v>40000</v>
      </c>
    </row>
    <row r="42" spans="1:17" ht="66.599999999999994" customHeight="1">
      <c r="A42" s="299"/>
      <c r="B42" s="300" t="s">
        <v>552</v>
      </c>
      <c r="C42" s="300" t="s">
        <v>553</v>
      </c>
      <c r="D42" s="300" t="s">
        <v>107</v>
      </c>
      <c r="E42" s="300" t="s">
        <v>554</v>
      </c>
      <c r="F42" s="301">
        <v>0</v>
      </c>
      <c r="G42" s="301">
        <v>0</v>
      </c>
      <c r="H42" s="301">
        <v>0</v>
      </c>
      <c r="I42" s="301">
        <v>0</v>
      </c>
      <c r="J42" s="301">
        <v>0</v>
      </c>
      <c r="K42" s="301">
        <v>528500</v>
      </c>
      <c r="L42" s="301">
        <v>528500</v>
      </c>
      <c r="M42" s="301">
        <v>0</v>
      </c>
      <c r="N42" s="301">
        <v>0</v>
      </c>
      <c r="O42" s="301">
        <v>0</v>
      </c>
      <c r="P42" s="301">
        <v>528500</v>
      </c>
      <c r="Q42" s="195">
        <v>528500</v>
      </c>
    </row>
    <row r="43" spans="1:17" ht="93" customHeight="1">
      <c r="A43" s="299"/>
      <c r="B43" s="300" t="s">
        <v>105</v>
      </c>
      <c r="C43" s="300" t="s">
        <v>130</v>
      </c>
      <c r="D43" s="300" t="s">
        <v>107</v>
      </c>
      <c r="E43" s="300" t="s">
        <v>106</v>
      </c>
      <c r="F43" s="301">
        <v>0</v>
      </c>
      <c r="G43" s="301">
        <v>0</v>
      </c>
      <c r="H43" s="301">
        <v>0</v>
      </c>
      <c r="I43" s="301">
        <v>0</v>
      </c>
      <c r="J43" s="301">
        <v>0</v>
      </c>
      <c r="K43" s="301">
        <v>224300</v>
      </c>
      <c r="L43" s="301">
        <v>224300</v>
      </c>
      <c r="M43" s="301">
        <v>0</v>
      </c>
      <c r="N43" s="301">
        <v>0</v>
      </c>
      <c r="O43" s="301">
        <v>0</v>
      </c>
      <c r="P43" s="301">
        <v>224300</v>
      </c>
      <c r="Q43" s="195">
        <v>224300</v>
      </c>
    </row>
    <row r="44" spans="1:17" ht="122.45" customHeight="1">
      <c r="A44" s="299"/>
      <c r="B44" s="300" t="s">
        <v>583</v>
      </c>
      <c r="C44" s="300" t="s">
        <v>577</v>
      </c>
      <c r="D44" s="300" t="s">
        <v>131</v>
      </c>
      <c r="E44" s="300" t="s">
        <v>578</v>
      </c>
      <c r="F44" s="301">
        <v>0</v>
      </c>
      <c r="G44" s="301">
        <v>0</v>
      </c>
      <c r="H44" s="301">
        <v>0</v>
      </c>
      <c r="I44" s="301">
        <v>0</v>
      </c>
      <c r="J44" s="301">
        <v>0</v>
      </c>
      <c r="K44" s="301">
        <v>1650000</v>
      </c>
      <c r="L44" s="301">
        <v>1650000</v>
      </c>
      <c r="M44" s="301">
        <v>0</v>
      </c>
      <c r="N44" s="301">
        <v>0</v>
      </c>
      <c r="O44" s="301">
        <v>0</v>
      </c>
      <c r="P44" s="301">
        <v>1650000</v>
      </c>
      <c r="Q44" s="195">
        <v>1650000</v>
      </c>
    </row>
    <row r="45" spans="1:17" ht="121.5" customHeight="1">
      <c r="A45" s="299"/>
      <c r="B45" s="300" t="s">
        <v>109</v>
      </c>
      <c r="C45" s="300" t="s">
        <v>132</v>
      </c>
      <c r="D45" s="300" t="s">
        <v>102</v>
      </c>
      <c r="E45" s="300" t="s">
        <v>108</v>
      </c>
      <c r="F45" s="301">
        <v>1300000</v>
      </c>
      <c r="G45" s="301">
        <v>1300000</v>
      </c>
      <c r="H45" s="301">
        <v>0</v>
      </c>
      <c r="I45" s="301">
        <v>0</v>
      </c>
      <c r="J45" s="301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1">
        <v>0</v>
      </c>
      <c r="Q45" s="195">
        <v>1300000</v>
      </c>
    </row>
    <row r="46" spans="1:17" ht="112.5" customHeight="1">
      <c r="A46" s="299"/>
      <c r="B46" s="300" t="s">
        <v>618</v>
      </c>
      <c r="C46" s="300" t="s">
        <v>619</v>
      </c>
      <c r="D46" s="300" t="s">
        <v>620</v>
      </c>
      <c r="E46" s="300" t="s">
        <v>621</v>
      </c>
      <c r="F46" s="301">
        <v>1921700</v>
      </c>
      <c r="G46" s="301">
        <v>1921700</v>
      </c>
      <c r="H46" s="301">
        <v>0</v>
      </c>
      <c r="I46" s="301">
        <v>0</v>
      </c>
      <c r="J46" s="301">
        <v>0</v>
      </c>
      <c r="K46" s="301">
        <v>0</v>
      </c>
      <c r="L46" s="301">
        <v>0</v>
      </c>
      <c r="M46" s="301">
        <v>0</v>
      </c>
      <c r="N46" s="301">
        <v>0</v>
      </c>
      <c r="O46" s="301">
        <v>0</v>
      </c>
      <c r="P46" s="301">
        <v>0</v>
      </c>
      <c r="Q46" s="195">
        <v>1921700</v>
      </c>
    </row>
    <row r="47" spans="1:17" ht="79.5" customHeight="1">
      <c r="A47" s="299"/>
      <c r="B47" s="300" t="s">
        <v>166</v>
      </c>
      <c r="C47" s="300" t="s">
        <v>167</v>
      </c>
      <c r="D47" s="300" t="s">
        <v>131</v>
      </c>
      <c r="E47" s="300" t="s">
        <v>168</v>
      </c>
      <c r="F47" s="301">
        <v>80000</v>
      </c>
      <c r="G47" s="301">
        <v>80000</v>
      </c>
      <c r="H47" s="301">
        <v>0</v>
      </c>
      <c r="I47" s="301">
        <v>0</v>
      </c>
      <c r="J47" s="301">
        <v>0</v>
      </c>
      <c r="K47" s="301">
        <v>0</v>
      </c>
      <c r="L47" s="301">
        <v>0</v>
      </c>
      <c r="M47" s="301">
        <v>0</v>
      </c>
      <c r="N47" s="301">
        <v>0</v>
      </c>
      <c r="O47" s="301">
        <v>0</v>
      </c>
      <c r="P47" s="301">
        <v>0</v>
      </c>
      <c r="Q47" s="195">
        <v>80000</v>
      </c>
    </row>
    <row r="48" spans="1:17" ht="68.099999999999994" customHeight="1">
      <c r="A48" s="299"/>
      <c r="B48" s="300" t="s">
        <v>511</v>
      </c>
      <c r="C48" s="300" t="s">
        <v>512</v>
      </c>
      <c r="D48" s="300" t="s">
        <v>131</v>
      </c>
      <c r="E48" s="300" t="s">
        <v>513</v>
      </c>
      <c r="F48" s="301">
        <v>1096000</v>
      </c>
      <c r="G48" s="301">
        <v>16000</v>
      </c>
      <c r="H48" s="301">
        <v>0</v>
      </c>
      <c r="I48" s="301">
        <v>0</v>
      </c>
      <c r="J48" s="301">
        <v>1080000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301">
        <v>0</v>
      </c>
      <c r="Q48" s="195">
        <v>1096000</v>
      </c>
    </row>
    <row r="49" spans="1:17" ht="90.95" customHeight="1">
      <c r="A49" s="299"/>
      <c r="B49" s="300" t="s">
        <v>110</v>
      </c>
      <c r="C49" s="300" t="s">
        <v>133</v>
      </c>
      <c r="D49" s="300" t="s">
        <v>198</v>
      </c>
      <c r="E49" s="300" t="s">
        <v>111</v>
      </c>
      <c r="F49" s="301">
        <v>337425</v>
      </c>
      <c r="G49" s="301">
        <v>337425</v>
      </c>
      <c r="H49" s="301">
        <v>217500</v>
      </c>
      <c r="I49" s="301">
        <v>4800</v>
      </c>
      <c r="J49" s="301">
        <v>0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301">
        <v>0</v>
      </c>
      <c r="Q49" s="195">
        <v>337425</v>
      </c>
    </row>
    <row r="50" spans="1:17" ht="75" customHeight="1">
      <c r="A50" s="299"/>
      <c r="B50" s="300" t="s">
        <v>497</v>
      </c>
      <c r="C50" s="300" t="s">
        <v>498</v>
      </c>
      <c r="D50" s="300" t="s">
        <v>499</v>
      </c>
      <c r="E50" s="300" t="s">
        <v>500</v>
      </c>
      <c r="F50" s="301">
        <v>0</v>
      </c>
      <c r="G50" s="301">
        <v>0</v>
      </c>
      <c r="H50" s="301">
        <v>0</v>
      </c>
      <c r="I50" s="301">
        <v>0</v>
      </c>
      <c r="J50" s="301">
        <v>0</v>
      </c>
      <c r="K50" s="301">
        <v>114000</v>
      </c>
      <c r="L50" s="301">
        <v>114000</v>
      </c>
      <c r="M50" s="301">
        <v>0</v>
      </c>
      <c r="N50" s="301">
        <v>0</v>
      </c>
      <c r="O50" s="301">
        <v>0</v>
      </c>
      <c r="P50" s="301">
        <v>114000</v>
      </c>
      <c r="Q50" s="195">
        <v>114000</v>
      </c>
    </row>
    <row r="51" spans="1:17" ht="55.5" customHeight="1">
      <c r="A51" s="299"/>
      <c r="B51" s="300" t="s">
        <v>496</v>
      </c>
      <c r="C51" s="300" t="s">
        <v>514</v>
      </c>
      <c r="D51" s="300" t="s">
        <v>482</v>
      </c>
      <c r="E51" s="300" t="s">
        <v>481</v>
      </c>
      <c r="F51" s="301">
        <v>77600</v>
      </c>
      <c r="G51" s="301">
        <v>77600</v>
      </c>
      <c r="H51" s="301">
        <v>0</v>
      </c>
      <c r="I51" s="301">
        <v>0</v>
      </c>
      <c r="J51" s="301">
        <v>0</v>
      </c>
      <c r="K51" s="301">
        <v>988000</v>
      </c>
      <c r="L51" s="301">
        <v>0</v>
      </c>
      <c r="M51" s="301">
        <v>988000</v>
      </c>
      <c r="N51" s="301">
        <v>0</v>
      </c>
      <c r="O51" s="301">
        <v>0</v>
      </c>
      <c r="P51" s="301">
        <v>0</v>
      </c>
      <c r="Q51" s="195">
        <v>1065600</v>
      </c>
    </row>
    <row r="52" spans="1:17" ht="78" customHeight="1">
      <c r="A52" s="299"/>
      <c r="B52" s="300" t="s">
        <v>284</v>
      </c>
      <c r="C52" s="300" t="s">
        <v>362</v>
      </c>
      <c r="D52" s="300" t="s">
        <v>285</v>
      </c>
      <c r="E52" s="300" t="s">
        <v>146</v>
      </c>
      <c r="F52" s="301">
        <v>0</v>
      </c>
      <c r="G52" s="301">
        <v>0</v>
      </c>
      <c r="H52" s="301">
        <v>0</v>
      </c>
      <c r="I52" s="301">
        <v>0</v>
      </c>
      <c r="J52" s="301">
        <v>0</v>
      </c>
      <c r="K52" s="301">
        <v>55000</v>
      </c>
      <c r="L52" s="301">
        <v>0</v>
      </c>
      <c r="M52" s="301">
        <v>55000</v>
      </c>
      <c r="N52" s="301">
        <v>0</v>
      </c>
      <c r="O52" s="301">
        <v>0</v>
      </c>
      <c r="P52" s="301">
        <v>0</v>
      </c>
      <c r="Q52" s="195">
        <v>55000</v>
      </c>
    </row>
    <row r="53" spans="1:17" ht="59.1" customHeight="1">
      <c r="A53" s="299"/>
      <c r="B53" s="300" t="s">
        <v>363</v>
      </c>
      <c r="C53" s="300" t="s">
        <v>184</v>
      </c>
      <c r="D53" s="300" t="s">
        <v>185</v>
      </c>
      <c r="E53" s="300" t="s">
        <v>186</v>
      </c>
      <c r="F53" s="301">
        <v>260155</v>
      </c>
      <c r="G53" s="301">
        <v>260155</v>
      </c>
      <c r="H53" s="301">
        <v>0</v>
      </c>
      <c r="I53" s="301">
        <v>0</v>
      </c>
      <c r="J53" s="301">
        <v>0</v>
      </c>
      <c r="K53" s="301">
        <v>0</v>
      </c>
      <c r="L53" s="301">
        <v>0</v>
      </c>
      <c r="M53" s="301">
        <v>0</v>
      </c>
      <c r="N53" s="301">
        <v>0</v>
      </c>
      <c r="O53" s="301">
        <v>0</v>
      </c>
      <c r="P53" s="301">
        <v>0</v>
      </c>
      <c r="Q53" s="195">
        <v>260155</v>
      </c>
    </row>
    <row r="54" spans="1:17" ht="84.95" customHeight="1">
      <c r="A54" s="299"/>
      <c r="B54" s="194" t="s">
        <v>96</v>
      </c>
      <c r="C54" s="194" t="s">
        <v>359</v>
      </c>
      <c r="D54" s="194" t="s">
        <v>359</v>
      </c>
      <c r="E54" s="194" t="s">
        <v>66</v>
      </c>
      <c r="F54" s="195">
        <v>197412835</v>
      </c>
      <c r="G54" s="195">
        <v>197412835</v>
      </c>
      <c r="H54" s="195">
        <v>151975078</v>
      </c>
      <c r="I54" s="195">
        <v>4673538</v>
      </c>
      <c r="J54" s="195">
        <v>0</v>
      </c>
      <c r="K54" s="195">
        <v>11124601</v>
      </c>
      <c r="L54" s="195">
        <v>11059501</v>
      </c>
      <c r="M54" s="195">
        <v>65100</v>
      </c>
      <c r="N54" s="195">
        <v>19100</v>
      </c>
      <c r="O54" s="195">
        <v>0</v>
      </c>
      <c r="P54" s="195">
        <v>11059501</v>
      </c>
      <c r="Q54" s="195">
        <v>208537436</v>
      </c>
    </row>
    <row r="55" spans="1:17" ht="75.95" customHeight="1">
      <c r="A55" s="299"/>
      <c r="B55" s="194" t="s">
        <v>97</v>
      </c>
      <c r="C55" s="194" t="s">
        <v>359</v>
      </c>
      <c r="D55" s="194" t="s">
        <v>359</v>
      </c>
      <c r="E55" s="194" t="s">
        <v>66</v>
      </c>
      <c r="F55" s="195">
        <v>197412835</v>
      </c>
      <c r="G55" s="195">
        <v>197412835</v>
      </c>
      <c r="H55" s="195">
        <v>151975078</v>
      </c>
      <c r="I55" s="195">
        <v>4673538</v>
      </c>
      <c r="J55" s="195">
        <v>0</v>
      </c>
      <c r="K55" s="195">
        <v>11124601</v>
      </c>
      <c r="L55" s="195">
        <v>11059501</v>
      </c>
      <c r="M55" s="195">
        <v>65100</v>
      </c>
      <c r="N55" s="195">
        <v>19100</v>
      </c>
      <c r="O55" s="195">
        <v>0</v>
      </c>
      <c r="P55" s="195">
        <v>11059501</v>
      </c>
      <c r="Q55" s="195">
        <v>208537436</v>
      </c>
    </row>
    <row r="56" spans="1:17" ht="110.1" customHeight="1">
      <c r="A56" s="299"/>
      <c r="B56" s="300" t="s">
        <v>147</v>
      </c>
      <c r="C56" s="300" t="s">
        <v>120</v>
      </c>
      <c r="D56" s="300" t="s">
        <v>2</v>
      </c>
      <c r="E56" s="300" t="s">
        <v>347</v>
      </c>
      <c r="F56" s="301">
        <v>1086886</v>
      </c>
      <c r="G56" s="301">
        <v>1086886</v>
      </c>
      <c r="H56" s="301">
        <v>874340</v>
      </c>
      <c r="I56" s="301">
        <v>6045</v>
      </c>
      <c r="J56" s="301">
        <v>0</v>
      </c>
      <c r="K56" s="301">
        <v>0</v>
      </c>
      <c r="L56" s="301">
        <v>0</v>
      </c>
      <c r="M56" s="301">
        <v>0</v>
      </c>
      <c r="N56" s="301">
        <v>0</v>
      </c>
      <c r="O56" s="301">
        <v>0</v>
      </c>
      <c r="P56" s="301">
        <v>0</v>
      </c>
      <c r="Q56" s="195">
        <v>1086886</v>
      </c>
    </row>
    <row r="57" spans="1:17" ht="67.5" customHeight="1">
      <c r="A57" s="299"/>
      <c r="B57" s="300" t="s">
        <v>318</v>
      </c>
      <c r="C57" s="300" t="s">
        <v>364</v>
      </c>
      <c r="D57" s="300" t="s">
        <v>67</v>
      </c>
      <c r="E57" s="300" t="s">
        <v>319</v>
      </c>
      <c r="F57" s="301">
        <v>35955001</v>
      </c>
      <c r="G57" s="301">
        <v>35955001</v>
      </c>
      <c r="H57" s="301">
        <v>22996105</v>
      </c>
      <c r="I57" s="301">
        <v>4381312</v>
      </c>
      <c r="J57" s="301">
        <v>0</v>
      </c>
      <c r="K57" s="301">
        <v>37100</v>
      </c>
      <c r="L57" s="301">
        <v>0</v>
      </c>
      <c r="M57" s="301">
        <v>37100</v>
      </c>
      <c r="N57" s="301">
        <v>0</v>
      </c>
      <c r="O57" s="301">
        <v>0</v>
      </c>
      <c r="P57" s="301">
        <v>0</v>
      </c>
      <c r="Q57" s="195">
        <v>35992101</v>
      </c>
    </row>
    <row r="58" spans="1:17" ht="78" customHeight="1">
      <c r="A58" s="299"/>
      <c r="B58" s="300" t="s">
        <v>320</v>
      </c>
      <c r="C58" s="300" t="s">
        <v>365</v>
      </c>
      <c r="D58" s="300" t="s">
        <v>67</v>
      </c>
      <c r="E58" s="300" t="s">
        <v>319</v>
      </c>
      <c r="F58" s="301">
        <v>143519200</v>
      </c>
      <c r="G58" s="301">
        <v>143519200</v>
      </c>
      <c r="H58" s="301">
        <v>117638700</v>
      </c>
      <c r="I58" s="301">
        <v>0</v>
      </c>
      <c r="J58" s="301">
        <v>0</v>
      </c>
      <c r="K58" s="301">
        <v>0</v>
      </c>
      <c r="L58" s="301">
        <v>0</v>
      </c>
      <c r="M58" s="301">
        <v>0</v>
      </c>
      <c r="N58" s="301">
        <v>0</v>
      </c>
      <c r="O58" s="301">
        <v>0</v>
      </c>
      <c r="P58" s="301">
        <v>0</v>
      </c>
      <c r="Q58" s="195">
        <v>143519200</v>
      </c>
    </row>
    <row r="59" spans="1:17" ht="81.599999999999994" customHeight="1">
      <c r="A59" s="299"/>
      <c r="B59" s="300" t="s">
        <v>533</v>
      </c>
      <c r="C59" s="300" t="s">
        <v>534</v>
      </c>
      <c r="D59" s="300" t="s">
        <v>67</v>
      </c>
      <c r="E59" s="300" t="s">
        <v>319</v>
      </c>
      <c r="F59" s="301">
        <v>1591834</v>
      </c>
      <c r="G59" s="301">
        <v>1591834</v>
      </c>
      <c r="H59" s="301">
        <v>0</v>
      </c>
      <c r="I59" s="301">
        <v>0</v>
      </c>
      <c r="J59" s="301">
        <v>0</v>
      </c>
      <c r="K59" s="301">
        <v>3845976</v>
      </c>
      <c r="L59" s="301">
        <v>3845976</v>
      </c>
      <c r="M59" s="301">
        <v>0</v>
      </c>
      <c r="N59" s="301">
        <v>0</v>
      </c>
      <c r="O59" s="301">
        <v>0</v>
      </c>
      <c r="P59" s="301">
        <v>3845976</v>
      </c>
      <c r="Q59" s="195">
        <v>5437810</v>
      </c>
    </row>
    <row r="60" spans="1:17" ht="111" customHeight="1">
      <c r="A60" s="299"/>
      <c r="B60" s="300" t="s">
        <v>321</v>
      </c>
      <c r="C60" s="300" t="s">
        <v>182</v>
      </c>
      <c r="D60" s="300" t="s">
        <v>9</v>
      </c>
      <c r="E60" s="300" t="s">
        <v>322</v>
      </c>
      <c r="F60" s="301">
        <v>2040635</v>
      </c>
      <c r="G60" s="301">
        <v>2040635</v>
      </c>
      <c r="H60" s="301">
        <v>1571310</v>
      </c>
      <c r="I60" s="301">
        <v>87410</v>
      </c>
      <c r="J60" s="301">
        <v>0</v>
      </c>
      <c r="K60" s="301">
        <v>3000</v>
      </c>
      <c r="L60" s="301">
        <v>0</v>
      </c>
      <c r="M60" s="301">
        <v>3000</v>
      </c>
      <c r="N60" s="301">
        <v>0</v>
      </c>
      <c r="O60" s="301">
        <v>0</v>
      </c>
      <c r="P60" s="301">
        <v>0</v>
      </c>
      <c r="Q60" s="195">
        <v>2043635</v>
      </c>
    </row>
    <row r="61" spans="1:17" ht="55.5" customHeight="1">
      <c r="A61" s="299"/>
      <c r="B61" s="300" t="s">
        <v>330</v>
      </c>
      <c r="C61" s="300" t="s">
        <v>366</v>
      </c>
      <c r="D61" s="300" t="s">
        <v>65</v>
      </c>
      <c r="E61" s="300" t="s">
        <v>84</v>
      </c>
      <c r="F61" s="301">
        <v>7185418</v>
      </c>
      <c r="G61" s="301">
        <v>7185418</v>
      </c>
      <c r="H61" s="301">
        <v>5584955</v>
      </c>
      <c r="I61" s="301">
        <v>123271</v>
      </c>
      <c r="J61" s="301">
        <v>0</v>
      </c>
      <c r="K61" s="301">
        <v>25000</v>
      </c>
      <c r="L61" s="301">
        <v>0</v>
      </c>
      <c r="M61" s="301">
        <v>25000</v>
      </c>
      <c r="N61" s="301">
        <v>19100</v>
      </c>
      <c r="O61" s="301">
        <v>0</v>
      </c>
      <c r="P61" s="301">
        <v>0</v>
      </c>
      <c r="Q61" s="195">
        <v>7210418</v>
      </c>
    </row>
    <row r="62" spans="1:17" ht="71.099999999999994" customHeight="1">
      <c r="A62" s="299"/>
      <c r="B62" s="300" t="s">
        <v>331</v>
      </c>
      <c r="C62" s="300" t="s">
        <v>367</v>
      </c>
      <c r="D62" s="300" t="s">
        <v>65</v>
      </c>
      <c r="E62" s="300" t="s">
        <v>118</v>
      </c>
      <c r="F62" s="301">
        <v>25340</v>
      </c>
      <c r="G62" s="301">
        <v>25340</v>
      </c>
      <c r="H62" s="301">
        <v>0</v>
      </c>
      <c r="I62" s="301">
        <v>0</v>
      </c>
      <c r="J62" s="301">
        <v>0</v>
      </c>
      <c r="K62" s="301">
        <v>0</v>
      </c>
      <c r="L62" s="301">
        <v>0</v>
      </c>
      <c r="M62" s="301">
        <v>0</v>
      </c>
      <c r="N62" s="301">
        <v>0</v>
      </c>
      <c r="O62" s="301">
        <v>0</v>
      </c>
      <c r="P62" s="301">
        <v>0</v>
      </c>
      <c r="Q62" s="195">
        <v>25340</v>
      </c>
    </row>
    <row r="63" spans="1:17" ht="114" customHeight="1">
      <c r="A63" s="299"/>
      <c r="B63" s="300" t="s">
        <v>323</v>
      </c>
      <c r="C63" s="300" t="s">
        <v>368</v>
      </c>
      <c r="D63" s="300" t="s">
        <v>65</v>
      </c>
      <c r="E63" s="300" t="s">
        <v>325</v>
      </c>
      <c r="F63" s="301">
        <v>193586</v>
      </c>
      <c r="G63" s="301">
        <v>193586</v>
      </c>
      <c r="H63" s="301">
        <v>82705</v>
      </c>
      <c r="I63" s="301">
        <v>0</v>
      </c>
      <c r="J63" s="301">
        <v>0</v>
      </c>
      <c r="K63" s="301">
        <v>20655</v>
      </c>
      <c r="L63" s="301">
        <v>20655</v>
      </c>
      <c r="M63" s="301">
        <v>0</v>
      </c>
      <c r="N63" s="301">
        <v>0</v>
      </c>
      <c r="O63" s="301">
        <v>0</v>
      </c>
      <c r="P63" s="301">
        <v>20655</v>
      </c>
      <c r="Q63" s="195">
        <v>214241</v>
      </c>
    </row>
    <row r="64" spans="1:17" ht="76.5" customHeight="1">
      <c r="A64" s="299"/>
      <c r="B64" s="300" t="s">
        <v>324</v>
      </c>
      <c r="C64" s="300" t="s">
        <v>369</v>
      </c>
      <c r="D64" s="300" t="s">
        <v>65</v>
      </c>
      <c r="E64" s="300" t="s">
        <v>326</v>
      </c>
      <c r="F64" s="301">
        <v>1499000</v>
      </c>
      <c r="G64" s="301">
        <v>1499000</v>
      </c>
      <c r="H64" s="301">
        <v>1228689</v>
      </c>
      <c r="I64" s="301">
        <v>0</v>
      </c>
      <c r="J64" s="301">
        <v>0</v>
      </c>
      <c r="K64" s="301">
        <v>0</v>
      </c>
      <c r="L64" s="301">
        <v>0</v>
      </c>
      <c r="M64" s="301">
        <v>0</v>
      </c>
      <c r="N64" s="301">
        <v>0</v>
      </c>
      <c r="O64" s="301">
        <v>0</v>
      </c>
      <c r="P64" s="301">
        <v>0</v>
      </c>
      <c r="Q64" s="195">
        <v>1499000</v>
      </c>
    </row>
    <row r="65" spans="1:17" ht="164.45" customHeight="1">
      <c r="A65" s="299"/>
      <c r="B65" s="300" t="s">
        <v>663</v>
      </c>
      <c r="C65" s="300" t="s">
        <v>664</v>
      </c>
      <c r="D65" s="300" t="s">
        <v>65</v>
      </c>
      <c r="E65" s="300" t="s">
        <v>665</v>
      </c>
      <c r="F65" s="301">
        <v>0</v>
      </c>
      <c r="G65" s="301">
        <v>0</v>
      </c>
      <c r="H65" s="301">
        <v>0</v>
      </c>
      <c r="I65" s="301">
        <v>0</v>
      </c>
      <c r="J65" s="301">
        <v>0</v>
      </c>
      <c r="K65" s="301">
        <v>574069</v>
      </c>
      <c r="L65" s="301">
        <v>574069</v>
      </c>
      <c r="M65" s="301">
        <v>0</v>
      </c>
      <c r="N65" s="301">
        <v>0</v>
      </c>
      <c r="O65" s="301">
        <v>0</v>
      </c>
      <c r="P65" s="301">
        <v>574069</v>
      </c>
      <c r="Q65" s="195">
        <v>574069</v>
      </c>
    </row>
    <row r="66" spans="1:17" ht="184.5" customHeight="1">
      <c r="A66" s="299"/>
      <c r="B66" s="300" t="s">
        <v>622</v>
      </c>
      <c r="C66" s="300" t="s">
        <v>623</v>
      </c>
      <c r="D66" s="300" t="s">
        <v>65</v>
      </c>
      <c r="E66" s="300" t="s">
        <v>624</v>
      </c>
      <c r="F66" s="301">
        <v>43211</v>
      </c>
      <c r="G66" s="301">
        <v>43211</v>
      </c>
      <c r="H66" s="301">
        <v>0</v>
      </c>
      <c r="I66" s="301">
        <v>0</v>
      </c>
      <c r="J66" s="301">
        <v>0</v>
      </c>
      <c r="K66" s="301">
        <v>135829</v>
      </c>
      <c r="L66" s="301">
        <v>135829</v>
      </c>
      <c r="M66" s="301">
        <v>0</v>
      </c>
      <c r="N66" s="301">
        <v>0</v>
      </c>
      <c r="O66" s="301">
        <v>0</v>
      </c>
      <c r="P66" s="301">
        <v>135829</v>
      </c>
      <c r="Q66" s="195">
        <v>179040</v>
      </c>
    </row>
    <row r="67" spans="1:17" ht="162.6" customHeight="1">
      <c r="B67" s="300" t="s">
        <v>625</v>
      </c>
      <c r="C67" s="300" t="s">
        <v>626</v>
      </c>
      <c r="D67" s="300" t="s">
        <v>65</v>
      </c>
      <c r="E67" s="300" t="s">
        <v>627</v>
      </c>
      <c r="F67" s="301">
        <v>902554</v>
      </c>
      <c r="G67" s="301">
        <v>902554</v>
      </c>
      <c r="H67" s="301">
        <v>0</v>
      </c>
      <c r="I67" s="301">
        <v>0</v>
      </c>
      <c r="J67" s="301">
        <v>0</v>
      </c>
      <c r="K67" s="301">
        <v>1222458</v>
      </c>
      <c r="L67" s="301">
        <v>1222458</v>
      </c>
      <c r="M67" s="301">
        <v>0</v>
      </c>
      <c r="N67" s="301">
        <v>0</v>
      </c>
      <c r="O67" s="301">
        <v>0</v>
      </c>
      <c r="P67" s="301">
        <v>1222458</v>
      </c>
      <c r="Q67" s="195">
        <v>2125012</v>
      </c>
    </row>
    <row r="68" spans="1:17" ht="157.5" customHeight="1">
      <c r="B68" s="300" t="s">
        <v>332</v>
      </c>
      <c r="C68" s="300" t="s">
        <v>360</v>
      </c>
      <c r="D68" s="300" t="s">
        <v>65</v>
      </c>
      <c r="E68" s="300" t="s">
        <v>329</v>
      </c>
      <c r="F68" s="301">
        <v>432471</v>
      </c>
      <c r="G68" s="301">
        <v>432471</v>
      </c>
      <c r="H68" s="301">
        <v>347335</v>
      </c>
      <c r="I68" s="301">
        <v>0</v>
      </c>
      <c r="J68" s="301">
        <v>0</v>
      </c>
      <c r="K68" s="301">
        <v>219450</v>
      </c>
      <c r="L68" s="301">
        <v>219450</v>
      </c>
      <c r="M68" s="301">
        <v>0</v>
      </c>
      <c r="N68" s="301">
        <v>0</v>
      </c>
      <c r="O68" s="301">
        <v>0</v>
      </c>
      <c r="P68" s="301">
        <v>219450</v>
      </c>
      <c r="Q68" s="195">
        <v>651921</v>
      </c>
    </row>
    <row r="69" spans="1:17" ht="169.5" customHeight="1">
      <c r="B69" s="300" t="s">
        <v>605</v>
      </c>
      <c r="C69" s="300" t="s">
        <v>601</v>
      </c>
      <c r="D69" s="300" t="s">
        <v>65</v>
      </c>
      <c r="E69" s="300" t="s">
        <v>602</v>
      </c>
      <c r="F69" s="301">
        <v>77511</v>
      </c>
      <c r="G69" s="301">
        <v>77511</v>
      </c>
      <c r="H69" s="301">
        <v>63534</v>
      </c>
      <c r="I69" s="301">
        <v>0</v>
      </c>
      <c r="J69" s="301">
        <v>0</v>
      </c>
      <c r="K69" s="301">
        <v>0</v>
      </c>
      <c r="L69" s="301">
        <v>0</v>
      </c>
      <c r="M69" s="301">
        <v>0</v>
      </c>
      <c r="N69" s="301">
        <v>0</v>
      </c>
      <c r="O69" s="301">
        <v>0</v>
      </c>
      <c r="P69" s="301">
        <v>0</v>
      </c>
      <c r="Q69" s="195">
        <v>77511</v>
      </c>
    </row>
    <row r="70" spans="1:17" ht="100.5" customHeight="1">
      <c r="B70" s="300" t="s">
        <v>606</v>
      </c>
      <c r="C70" s="300" t="s">
        <v>607</v>
      </c>
      <c r="D70" s="300" t="s">
        <v>182</v>
      </c>
      <c r="E70" s="300" t="s">
        <v>608</v>
      </c>
      <c r="F70" s="301">
        <v>333900</v>
      </c>
      <c r="G70" s="301">
        <v>333900</v>
      </c>
      <c r="H70" s="301">
        <v>0</v>
      </c>
      <c r="I70" s="301">
        <v>0</v>
      </c>
      <c r="J70" s="301">
        <v>0</v>
      </c>
      <c r="K70" s="301">
        <v>0</v>
      </c>
      <c r="L70" s="301">
        <v>0</v>
      </c>
      <c r="M70" s="301">
        <v>0</v>
      </c>
      <c r="N70" s="301">
        <v>0</v>
      </c>
      <c r="O70" s="301">
        <v>0</v>
      </c>
      <c r="P70" s="301">
        <v>0</v>
      </c>
      <c r="Q70" s="195">
        <v>333900</v>
      </c>
    </row>
    <row r="71" spans="1:17" ht="84" customHeight="1">
      <c r="B71" s="300" t="s">
        <v>98</v>
      </c>
      <c r="C71" s="300" t="s">
        <v>148</v>
      </c>
      <c r="D71" s="300" t="s">
        <v>19</v>
      </c>
      <c r="E71" s="300" t="s">
        <v>18</v>
      </c>
      <c r="F71" s="301">
        <v>59000</v>
      </c>
      <c r="G71" s="301">
        <v>59000</v>
      </c>
      <c r="H71" s="301">
        <v>0</v>
      </c>
      <c r="I71" s="301">
        <v>0</v>
      </c>
      <c r="J71" s="301">
        <v>0</v>
      </c>
      <c r="K71" s="301">
        <v>0</v>
      </c>
      <c r="L71" s="301">
        <v>0</v>
      </c>
      <c r="M71" s="301">
        <v>0</v>
      </c>
      <c r="N71" s="301">
        <v>0</v>
      </c>
      <c r="O71" s="301">
        <v>0</v>
      </c>
      <c r="P71" s="301">
        <v>0</v>
      </c>
      <c r="Q71" s="195">
        <v>59000</v>
      </c>
    </row>
    <row r="72" spans="1:17" ht="102.6" customHeight="1">
      <c r="B72" s="300" t="s">
        <v>99</v>
      </c>
      <c r="C72" s="300" t="s">
        <v>149</v>
      </c>
      <c r="D72" s="300" t="s">
        <v>19</v>
      </c>
      <c r="E72" s="300" t="s">
        <v>64</v>
      </c>
      <c r="F72" s="301">
        <v>2078067</v>
      </c>
      <c r="G72" s="301">
        <v>2078067</v>
      </c>
      <c r="H72" s="301">
        <v>1587405</v>
      </c>
      <c r="I72" s="301">
        <v>75500</v>
      </c>
      <c r="J72" s="301">
        <v>0</v>
      </c>
      <c r="K72" s="301">
        <v>0</v>
      </c>
      <c r="L72" s="301">
        <v>0</v>
      </c>
      <c r="M72" s="301">
        <v>0</v>
      </c>
      <c r="N72" s="301">
        <v>0</v>
      </c>
      <c r="O72" s="301">
        <v>0</v>
      </c>
      <c r="P72" s="301">
        <v>0</v>
      </c>
      <c r="Q72" s="195">
        <v>2078067</v>
      </c>
    </row>
    <row r="73" spans="1:17" ht="126" customHeight="1">
      <c r="B73" s="300" t="s">
        <v>150</v>
      </c>
      <c r="C73" s="300" t="s">
        <v>151</v>
      </c>
      <c r="D73" s="300" t="s">
        <v>19</v>
      </c>
      <c r="E73" s="300" t="s">
        <v>370</v>
      </c>
      <c r="F73" s="301">
        <v>294221</v>
      </c>
      <c r="G73" s="301">
        <v>294221</v>
      </c>
      <c r="H73" s="301">
        <v>0</v>
      </c>
      <c r="I73" s="301">
        <v>0</v>
      </c>
      <c r="J73" s="301">
        <v>0</v>
      </c>
      <c r="K73" s="301">
        <v>0</v>
      </c>
      <c r="L73" s="301">
        <v>0</v>
      </c>
      <c r="M73" s="301">
        <v>0</v>
      </c>
      <c r="N73" s="301">
        <v>0</v>
      </c>
      <c r="O73" s="301">
        <v>0</v>
      </c>
      <c r="P73" s="301">
        <v>0</v>
      </c>
      <c r="Q73" s="195">
        <v>294221</v>
      </c>
    </row>
    <row r="74" spans="1:17" ht="138.6" customHeight="1">
      <c r="B74" s="300" t="s">
        <v>530</v>
      </c>
      <c r="C74" s="300" t="s">
        <v>531</v>
      </c>
      <c r="D74" s="300" t="s">
        <v>19</v>
      </c>
      <c r="E74" s="300" t="s">
        <v>532</v>
      </c>
      <c r="F74" s="301">
        <v>95000</v>
      </c>
      <c r="G74" s="301">
        <v>95000</v>
      </c>
      <c r="H74" s="301">
        <v>0</v>
      </c>
      <c r="I74" s="301">
        <v>0</v>
      </c>
      <c r="J74" s="301">
        <v>0</v>
      </c>
      <c r="K74" s="301">
        <v>0</v>
      </c>
      <c r="L74" s="301">
        <v>0</v>
      </c>
      <c r="M74" s="301">
        <v>0</v>
      </c>
      <c r="N74" s="301">
        <v>0</v>
      </c>
      <c r="O74" s="301">
        <v>0</v>
      </c>
      <c r="P74" s="301">
        <v>0</v>
      </c>
      <c r="Q74" s="195">
        <v>95000</v>
      </c>
    </row>
    <row r="75" spans="1:17" ht="63" customHeight="1">
      <c r="B75" s="300" t="s">
        <v>666</v>
      </c>
      <c r="C75" s="300" t="s">
        <v>361</v>
      </c>
      <c r="D75" s="300" t="s">
        <v>107</v>
      </c>
      <c r="E75" s="300" t="s">
        <v>289</v>
      </c>
      <c r="F75" s="301">
        <v>0</v>
      </c>
      <c r="G75" s="301">
        <v>0</v>
      </c>
      <c r="H75" s="301">
        <v>0</v>
      </c>
      <c r="I75" s="301">
        <v>0</v>
      </c>
      <c r="J75" s="301">
        <v>0</v>
      </c>
      <c r="K75" s="301">
        <v>41064</v>
      </c>
      <c r="L75" s="301">
        <v>41064</v>
      </c>
      <c r="M75" s="301">
        <v>0</v>
      </c>
      <c r="N75" s="301">
        <v>0</v>
      </c>
      <c r="O75" s="301">
        <v>0</v>
      </c>
      <c r="P75" s="301">
        <v>41064</v>
      </c>
      <c r="Q75" s="195">
        <v>41064</v>
      </c>
    </row>
    <row r="76" spans="1:17" ht="123.6" customHeight="1">
      <c r="B76" s="300" t="s">
        <v>667</v>
      </c>
      <c r="C76" s="300" t="s">
        <v>577</v>
      </c>
      <c r="D76" s="300" t="s">
        <v>131</v>
      </c>
      <c r="E76" s="300" t="s">
        <v>578</v>
      </c>
      <c r="F76" s="301">
        <v>0</v>
      </c>
      <c r="G76" s="301">
        <v>0</v>
      </c>
      <c r="H76" s="301">
        <v>0</v>
      </c>
      <c r="I76" s="301">
        <v>0</v>
      </c>
      <c r="J76" s="301">
        <v>0</v>
      </c>
      <c r="K76" s="301">
        <v>5000000</v>
      </c>
      <c r="L76" s="301">
        <v>5000000</v>
      </c>
      <c r="M76" s="301">
        <v>0</v>
      </c>
      <c r="N76" s="301">
        <v>0</v>
      </c>
      <c r="O76" s="301">
        <v>0</v>
      </c>
      <c r="P76" s="301">
        <v>5000000</v>
      </c>
      <c r="Q76" s="195">
        <v>5000000</v>
      </c>
    </row>
    <row r="77" spans="1:17" ht="45.95" customHeight="1">
      <c r="B77" s="194" t="s">
        <v>488</v>
      </c>
      <c r="C77" s="194" t="s">
        <v>359</v>
      </c>
      <c r="D77" s="194" t="s">
        <v>359</v>
      </c>
      <c r="E77" s="194" t="s">
        <v>490</v>
      </c>
      <c r="F77" s="195">
        <v>838382</v>
      </c>
      <c r="G77" s="195">
        <v>838382</v>
      </c>
      <c r="H77" s="195">
        <v>618100</v>
      </c>
      <c r="I77" s="195">
        <v>5300</v>
      </c>
      <c r="J77" s="195">
        <v>0</v>
      </c>
      <c r="K77" s="195">
        <v>49000</v>
      </c>
      <c r="L77" s="195">
        <v>49000</v>
      </c>
      <c r="M77" s="195">
        <v>0</v>
      </c>
      <c r="N77" s="195">
        <v>0</v>
      </c>
      <c r="O77" s="195">
        <v>0</v>
      </c>
      <c r="P77" s="195">
        <v>49000</v>
      </c>
      <c r="Q77" s="195">
        <v>887382</v>
      </c>
    </row>
    <row r="78" spans="1:17" ht="62.1" customHeight="1">
      <c r="B78" s="194" t="s">
        <v>489</v>
      </c>
      <c r="C78" s="194" t="s">
        <v>359</v>
      </c>
      <c r="D78" s="194" t="s">
        <v>359</v>
      </c>
      <c r="E78" s="194" t="s">
        <v>490</v>
      </c>
      <c r="F78" s="195">
        <v>838382</v>
      </c>
      <c r="G78" s="195">
        <v>838382</v>
      </c>
      <c r="H78" s="195">
        <v>618100</v>
      </c>
      <c r="I78" s="195">
        <v>5300</v>
      </c>
      <c r="J78" s="195">
        <v>0</v>
      </c>
      <c r="K78" s="195">
        <v>49000</v>
      </c>
      <c r="L78" s="195">
        <v>49000</v>
      </c>
      <c r="M78" s="195">
        <v>0</v>
      </c>
      <c r="N78" s="195">
        <v>0</v>
      </c>
      <c r="O78" s="195">
        <v>0</v>
      </c>
      <c r="P78" s="195">
        <v>49000</v>
      </c>
      <c r="Q78" s="195">
        <v>887382</v>
      </c>
    </row>
    <row r="79" spans="1:17" ht="116.45" customHeight="1">
      <c r="B79" s="300" t="s">
        <v>515</v>
      </c>
      <c r="C79" s="300" t="s">
        <v>120</v>
      </c>
      <c r="D79" s="300" t="s">
        <v>2</v>
      </c>
      <c r="E79" s="300" t="s">
        <v>347</v>
      </c>
      <c r="F79" s="301">
        <v>789382</v>
      </c>
      <c r="G79" s="301">
        <v>789382</v>
      </c>
      <c r="H79" s="301">
        <v>618100</v>
      </c>
      <c r="I79" s="301">
        <v>5300</v>
      </c>
      <c r="J79" s="301">
        <v>0</v>
      </c>
      <c r="K79" s="301">
        <v>0</v>
      </c>
      <c r="L79" s="301">
        <v>0</v>
      </c>
      <c r="M79" s="301">
        <v>0</v>
      </c>
      <c r="N79" s="301">
        <v>0</v>
      </c>
      <c r="O79" s="301">
        <v>0</v>
      </c>
      <c r="P79" s="301">
        <v>0</v>
      </c>
      <c r="Q79" s="195">
        <v>789382</v>
      </c>
    </row>
    <row r="80" spans="1:17" ht="152.44999999999999" customHeight="1">
      <c r="B80" s="300" t="s">
        <v>491</v>
      </c>
      <c r="C80" s="300" t="s">
        <v>492</v>
      </c>
      <c r="D80" s="300" t="s">
        <v>126</v>
      </c>
      <c r="E80" s="300" t="s">
        <v>493</v>
      </c>
      <c r="F80" s="301">
        <v>49000</v>
      </c>
      <c r="G80" s="301">
        <v>49000</v>
      </c>
      <c r="H80" s="301">
        <v>0</v>
      </c>
      <c r="I80" s="301">
        <v>0</v>
      </c>
      <c r="J80" s="301">
        <v>0</v>
      </c>
      <c r="K80" s="301">
        <v>49000</v>
      </c>
      <c r="L80" s="301">
        <v>49000</v>
      </c>
      <c r="M80" s="301">
        <v>0</v>
      </c>
      <c r="N80" s="301">
        <v>0</v>
      </c>
      <c r="O80" s="301">
        <v>0</v>
      </c>
      <c r="P80" s="301">
        <v>49000</v>
      </c>
      <c r="Q80" s="195">
        <v>98000</v>
      </c>
    </row>
    <row r="81" spans="2:17" ht="70.5" customHeight="1">
      <c r="B81" s="194" t="s">
        <v>152</v>
      </c>
      <c r="C81" s="194" t="s">
        <v>359</v>
      </c>
      <c r="D81" s="194" t="s">
        <v>359</v>
      </c>
      <c r="E81" s="194" t="s">
        <v>504</v>
      </c>
      <c r="F81" s="195">
        <v>15671729</v>
      </c>
      <c r="G81" s="195">
        <v>15671729</v>
      </c>
      <c r="H81" s="195">
        <v>11932630</v>
      </c>
      <c r="I81" s="195">
        <v>560930</v>
      </c>
      <c r="J81" s="195">
        <v>0</v>
      </c>
      <c r="K81" s="195">
        <v>4814600</v>
      </c>
      <c r="L81" s="195">
        <v>4700000</v>
      </c>
      <c r="M81" s="195">
        <v>114600</v>
      </c>
      <c r="N81" s="195">
        <v>0</v>
      </c>
      <c r="O81" s="195">
        <v>0</v>
      </c>
      <c r="P81" s="195">
        <v>4700000</v>
      </c>
      <c r="Q81" s="195">
        <v>20486329</v>
      </c>
    </row>
    <row r="82" spans="2:17" ht="45.6" customHeight="1">
      <c r="B82" s="194" t="s">
        <v>153</v>
      </c>
      <c r="C82" s="194" t="s">
        <v>359</v>
      </c>
      <c r="D82" s="194" t="s">
        <v>359</v>
      </c>
      <c r="E82" s="194" t="s">
        <v>504</v>
      </c>
      <c r="F82" s="195">
        <v>15671729</v>
      </c>
      <c r="G82" s="195">
        <v>15671729</v>
      </c>
      <c r="H82" s="195">
        <v>11932630</v>
      </c>
      <c r="I82" s="195">
        <v>560930</v>
      </c>
      <c r="J82" s="195">
        <v>0</v>
      </c>
      <c r="K82" s="195">
        <v>4814600</v>
      </c>
      <c r="L82" s="195">
        <v>4700000</v>
      </c>
      <c r="M82" s="195">
        <v>114600</v>
      </c>
      <c r="N82" s="195">
        <v>0</v>
      </c>
      <c r="O82" s="195">
        <v>0</v>
      </c>
      <c r="P82" s="195">
        <v>4700000</v>
      </c>
      <c r="Q82" s="195">
        <v>20486329</v>
      </c>
    </row>
    <row r="83" spans="2:17" ht="101.1" customHeight="1">
      <c r="B83" s="300" t="s">
        <v>154</v>
      </c>
      <c r="C83" s="300" t="s">
        <v>120</v>
      </c>
      <c r="D83" s="300" t="s">
        <v>2</v>
      </c>
      <c r="E83" s="300" t="s">
        <v>347</v>
      </c>
      <c r="F83" s="301">
        <v>776839</v>
      </c>
      <c r="G83" s="301">
        <v>776839</v>
      </c>
      <c r="H83" s="301">
        <v>629075</v>
      </c>
      <c r="I83" s="301">
        <v>4085</v>
      </c>
      <c r="J83" s="301">
        <v>0</v>
      </c>
      <c r="K83" s="301">
        <v>0</v>
      </c>
      <c r="L83" s="301">
        <v>0</v>
      </c>
      <c r="M83" s="301">
        <v>0</v>
      </c>
      <c r="N83" s="301">
        <v>0</v>
      </c>
      <c r="O83" s="301">
        <v>0</v>
      </c>
      <c r="P83" s="301">
        <v>0</v>
      </c>
      <c r="Q83" s="195">
        <v>776839</v>
      </c>
    </row>
    <row r="84" spans="2:17" ht="62.45" customHeight="1">
      <c r="B84" s="300" t="s">
        <v>327</v>
      </c>
      <c r="C84" s="300" t="s">
        <v>328</v>
      </c>
      <c r="D84" s="300" t="s">
        <v>9</v>
      </c>
      <c r="E84" s="300" t="s">
        <v>371</v>
      </c>
      <c r="F84" s="301">
        <v>3399884</v>
      </c>
      <c r="G84" s="301">
        <v>3399884</v>
      </c>
      <c r="H84" s="301">
        <v>2775836</v>
      </c>
      <c r="I84" s="301">
        <v>19945</v>
      </c>
      <c r="J84" s="301">
        <v>0</v>
      </c>
      <c r="K84" s="301">
        <v>37200</v>
      </c>
      <c r="L84" s="301">
        <v>0</v>
      </c>
      <c r="M84" s="301">
        <v>37200</v>
      </c>
      <c r="N84" s="301">
        <v>0</v>
      </c>
      <c r="O84" s="301">
        <v>0</v>
      </c>
      <c r="P84" s="301">
        <v>0</v>
      </c>
      <c r="Q84" s="195">
        <v>3437084</v>
      </c>
    </row>
    <row r="85" spans="2:17" ht="68.099999999999994" customHeight="1">
      <c r="B85" s="300" t="s">
        <v>155</v>
      </c>
      <c r="C85" s="300" t="s">
        <v>156</v>
      </c>
      <c r="D85" s="300" t="s">
        <v>15</v>
      </c>
      <c r="E85" s="300" t="s">
        <v>86</v>
      </c>
      <c r="F85" s="301">
        <v>3526607</v>
      </c>
      <c r="G85" s="301">
        <v>3526607</v>
      </c>
      <c r="H85" s="301">
        <v>2768283</v>
      </c>
      <c r="I85" s="301">
        <v>50894</v>
      </c>
      <c r="J85" s="301">
        <v>0</v>
      </c>
      <c r="K85" s="301">
        <v>1200</v>
      </c>
      <c r="L85" s="301">
        <v>0</v>
      </c>
      <c r="M85" s="301">
        <v>1200</v>
      </c>
      <c r="N85" s="301">
        <v>0</v>
      </c>
      <c r="O85" s="301">
        <v>0</v>
      </c>
      <c r="P85" s="301">
        <v>0</v>
      </c>
      <c r="Q85" s="195">
        <v>3527807</v>
      </c>
    </row>
    <row r="86" spans="2:17" ht="57" customHeight="1">
      <c r="B86" s="300" t="s">
        <v>157</v>
      </c>
      <c r="C86" s="300" t="s">
        <v>87</v>
      </c>
      <c r="D86" s="300" t="s">
        <v>15</v>
      </c>
      <c r="E86" s="300" t="s">
        <v>88</v>
      </c>
      <c r="F86" s="301">
        <v>356413</v>
      </c>
      <c r="G86" s="301">
        <v>356413</v>
      </c>
      <c r="H86" s="301">
        <v>238097</v>
      </c>
      <c r="I86" s="301">
        <v>53608</v>
      </c>
      <c r="J86" s="301">
        <v>0</v>
      </c>
      <c r="K86" s="301">
        <v>2000</v>
      </c>
      <c r="L86" s="301">
        <v>0</v>
      </c>
      <c r="M86" s="301">
        <v>2000</v>
      </c>
      <c r="N86" s="301">
        <v>0</v>
      </c>
      <c r="O86" s="301">
        <v>0</v>
      </c>
      <c r="P86" s="301">
        <v>0</v>
      </c>
      <c r="Q86" s="195">
        <v>358413</v>
      </c>
    </row>
    <row r="87" spans="2:17" ht="107.45" customHeight="1">
      <c r="B87" s="300" t="s">
        <v>93</v>
      </c>
      <c r="C87" s="300" t="s">
        <v>158</v>
      </c>
      <c r="D87" s="300" t="s">
        <v>16</v>
      </c>
      <c r="E87" s="300" t="s">
        <v>89</v>
      </c>
      <c r="F87" s="301">
        <v>6699176</v>
      </c>
      <c r="G87" s="301">
        <v>6699176</v>
      </c>
      <c r="H87" s="301">
        <v>4810200</v>
      </c>
      <c r="I87" s="301">
        <v>424586</v>
      </c>
      <c r="J87" s="301">
        <v>0</v>
      </c>
      <c r="K87" s="301">
        <v>74200</v>
      </c>
      <c r="L87" s="301">
        <v>0</v>
      </c>
      <c r="M87" s="301">
        <v>74200</v>
      </c>
      <c r="N87" s="301">
        <v>0</v>
      </c>
      <c r="O87" s="301">
        <v>0</v>
      </c>
      <c r="P87" s="301">
        <v>0</v>
      </c>
      <c r="Q87" s="195">
        <v>6773376</v>
      </c>
    </row>
    <row r="88" spans="2:17" ht="72" customHeight="1">
      <c r="B88" s="300" t="s">
        <v>94</v>
      </c>
      <c r="C88" s="300" t="s">
        <v>159</v>
      </c>
      <c r="D88" s="300" t="s">
        <v>17</v>
      </c>
      <c r="E88" s="300" t="s">
        <v>160</v>
      </c>
      <c r="F88" s="301">
        <v>890598</v>
      </c>
      <c r="G88" s="301">
        <v>890598</v>
      </c>
      <c r="H88" s="301">
        <v>711139</v>
      </c>
      <c r="I88" s="301">
        <v>7812</v>
      </c>
      <c r="J88" s="301">
        <v>0</v>
      </c>
      <c r="K88" s="301">
        <v>150000</v>
      </c>
      <c r="L88" s="301">
        <v>150000</v>
      </c>
      <c r="M88" s="301">
        <v>0</v>
      </c>
      <c r="N88" s="301">
        <v>0</v>
      </c>
      <c r="O88" s="301">
        <v>0</v>
      </c>
      <c r="P88" s="301">
        <v>150000</v>
      </c>
      <c r="Q88" s="195">
        <v>1040598</v>
      </c>
    </row>
    <row r="89" spans="2:17" ht="66.599999999999994" customHeight="1">
      <c r="B89" s="300" t="s">
        <v>95</v>
      </c>
      <c r="C89" s="300" t="s">
        <v>128</v>
      </c>
      <c r="D89" s="300" t="s">
        <v>17</v>
      </c>
      <c r="E89" s="300" t="s">
        <v>83</v>
      </c>
      <c r="F89" s="301">
        <v>22212</v>
      </c>
      <c r="G89" s="301">
        <v>22212</v>
      </c>
      <c r="H89" s="301">
        <v>0</v>
      </c>
      <c r="I89" s="301">
        <v>0</v>
      </c>
      <c r="J89" s="301">
        <v>0</v>
      </c>
      <c r="K89" s="301">
        <v>0</v>
      </c>
      <c r="L89" s="301">
        <v>0</v>
      </c>
      <c r="M89" s="301">
        <v>0</v>
      </c>
      <c r="N89" s="301">
        <v>0</v>
      </c>
      <c r="O89" s="301">
        <v>0</v>
      </c>
      <c r="P89" s="301">
        <v>0</v>
      </c>
      <c r="Q89" s="195">
        <v>22212</v>
      </c>
    </row>
    <row r="90" spans="2:17" ht="77.099999999999994" customHeight="1">
      <c r="B90" s="300" t="s">
        <v>527</v>
      </c>
      <c r="C90" s="300" t="s">
        <v>528</v>
      </c>
      <c r="D90" s="300" t="s">
        <v>107</v>
      </c>
      <c r="E90" s="300" t="s">
        <v>529</v>
      </c>
      <c r="F90" s="301">
        <v>0</v>
      </c>
      <c r="G90" s="301">
        <v>0</v>
      </c>
      <c r="H90" s="301">
        <v>0</v>
      </c>
      <c r="I90" s="301">
        <v>0</v>
      </c>
      <c r="J90" s="301">
        <v>0</v>
      </c>
      <c r="K90" s="301">
        <v>2100000</v>
      </c>
      <c r="L90" s="301">
        <v>2100000</v>
      </c>
      <c r="M90" s="301">
        <v>0</v>
      </c>
      <c r="N90" s="301">
        <v>0</v>
      </c>
      <c r="O90" s="301">
        <v>0</v>
      </c>
      <c r="P90" s="301">
        <v>2100000</v>
      </c>
      <c r="Q90" s="195">
        <v>2100000</v>
      </c>
    </row>
    <row r="91" spans="2:17" ht="120" customHeight="1">
      <c r="B91" s="300" t="s">
        <v>609</v>
      </c>
      <c r="C91" s="300" t="s">
        <v>577</v>
      </c>
      <c r="D91" s="300" t="s">
        <v>131</v>
      </c>
      <c r="E91" s="300" t="s">
        <v>578</v>
      </c>
      <c r="F91" s="301">
        <v>0</v>
      </c>
      <c r="G91" s="301">
        <v>0</v>
      </c>
      <c r="H91" s="301">
        <v>0</v>
      </c>
      <c r="I91" s="301">
        <v>0</v>
      </c>
      <c r="J91" s="301">
        <v>0</v>
      </c>
      <c r="K91" s="301">
        <v>2450000</v>
      </c>
      <c r="L91" s="301">
        <v>2450000</v>
      </c>
      <c r="M91" s="301">
        <v>0</v>
      </c>
      <c r="N91" s="301">
        <v>0</v>
      </c>
      <c r="O91" s="301">
        <v>0</v>
      </c>
      <c r="P91" s="301">
        <v>2450000</v>
      </c>
      <c r="Q91" s="195">
        <v>2450000</v>
      </c>
    </row>
    <row r="92" spans="2:17" ht="48" customHeight="1">
      <c r="B92" s="194" t="s">
        <v>372</v>
      </c>
      <c r="C92" s="194" t="s">
        <v>359</v>
      </c>
      <c r="D92" s="194" t="s">
        <v>359</v>
      </c>
      <c r="E92" s="194" t="s">
        <v>334</v>
      </c>
      <c r="F92" s="195">
        <v>1972170</v>
      </c>
      <c r="G92" s="195">
        <v>1762170</v>
      </c>
      <c r="H92" s="195">
        <v>1169810</v>
      </c>
      <c r="I92" s="195">
        <v>20000</v>
      </c>
      <c r="J92" s="195">
        <v>0</v>
      </c>
      <c r="K92" s="195">
        <v>3966750</v>
      </c>
      <c r="L92" s="195">
        <v>3966750</v>
      </c>
      <c r="M92" s="195">
        <v>0</v>
      </c>
      <c r="N92" s="195">
        <v>0</v>
      </c>
      <c r="O92" s="195">
        <v>0</v>
      </c>
      <c r="P92" s="195">
        <v>3966750</v>
      </c>
      <c r="Q92" s="195">
        <v>5938920</v>
      </c>
    </row>
    <row r="93" spans="2:17" ht="54.95" customHeight="1">
      <c r="B93" s="194" t="s">
        <v>335</v>
      </c>
      <c r="C93" s="194" t="s">
        <v>359</v>
      </c>
      <c r="D93" s="194" t="s">
        <v>359</v>
      </c>
      <c r="E93" s="194" t="s">
        <v>334</v>
      </c>
      <c r="F93" s="195">
        <v>1972170</v>
      </c>
      <c r="G93" s="195">
        <v>1762170</v>
      </c>
      <c r="H93" s="195">
        <v>1169810</v>
      </c>
      <c r="I93" s="195">
        <v>20000</v>
      </c>
      <c r="J93" s="195">
        <v>0</v>
      </c>
      <c r="K93" s="195">
        <v>3966750</v>
      </c>
      <c r="L93" s="195">
        <v>3966750</v>
      </c>
      <c r="M93" s="195">
        <v>0</v>
      </c>
      <c r="N93" s="195">
        <v>0</v>
      </c>
      <c r="O93" s="195">
        <v>0</v>
      </c>
      <c r="P93" s="195">
        <v>3966750</v>
      </c>
      <c r="Q93" s="195">
        <v>5938920</v>
      </c>
    </row>
    <row r="94" spans="2:17" ht="106.5" customHeight="1">
      <c r="B94" s="300" t="s">
        <v>373</v>
      </c>
      <c r="C94" s="300" t="s">
        <v>120</v>
      </c>
      <c r="D94" s="300" t="s">
        <v>2</v>
      </c>
      <c r="E94" s="300" t="s">
        <v>347</v>
      </c>
      <c r="F94" s="301">
        <v>1612170</v>
      </c>
      <c r="G94" s="301">
        <v>1612170</v>
      </c>
      <c r="H94" s="301">
        <v>1169810</v>
      </c>
      <c r="I94" s="301">
        <v>20000</v>
      </c>
      <c r="J94" s="301">
        <v>0</v>
      </c>
      <c r="K94" s="301">
        <v>75000</v>
      </c>
      <c r="L94" s="301">
        <v>75000</v>
      </c>
      <c r="M94" s="301">
        <v>0</v>
      </c>
      <c r="N94" s="301">
        <v>0</v>
      </c>
      <c r="O94" s="301">
        <v>0</v>
      </c>
      <c r="P94" s="301">
        <v>75000</v>
      </c>
      <c r="Q94" s="195">
        <v>1687170</v>
      </c>
    </row>
    <row r="95" spans="2:17" ht="57" customHeight="1">
      <c r="B95" s="300" t="s">
        <v>631</v>
      </c>
      <c r="C95" s="300" t="s">
        <v>243</v>
      </c>
      <c r="D95" s="300" t="s">
        <v>21</v>
      </c>
      <c r="E95" s="300" t="s">
        <v>317</v>
      </c>
      <c r="F95" s="301">
        <v>210000</v>
      </c>
      <c r="G95" s="301">
        <v>0</v>
      </c>
      <c r="H95" s="301">
        <v>0</v>
      </c>
      <c r="I95" s="301">
        <v>0</v>
      </c>
      <c r="J95" s="301">
        <v>0</v>
      </c>
      <c r="K95" s="301">
        <v>0</v>
      </c>
      <c r="L95" s="301">
        <v>0</v>
      </c>
      <c r="M95" s="301">
        <v>0</v>
      </c>
      <c r="N95" s="301">
        <v>0</v>
      </c>
      <c r="O95" s="301">
        <v>0</v>
      </c>
      <c r="P95" s="301">
        <v>0</v>
      </c>
      <c r="Q95" s="195">
        <v>210000</v>
      </c>
    </row>
    <row r="96" spans="2:17" ht="90.6" customHeight="1">
      <c r="B96" s="300" t="s">
        <v>487</v>
      </c>
      <c r="C96" s="300" t="s">
        <v>516</v>
      </c>
      <c r="D96" s="300" t="s">
        <v>22</v>
      </c>
      <c r="E96" s="300" t="s">
        <v>472</v>
      </c>
      <c r="F96" s="301">
        <v>0</v>
      </c>
      <c r="G96" s="301">
        <v>0</v>
      </c>
      <c r="H96" s="301">
        <v>0</v>
      </c>
      <c r="I96" s="301">
        <v>0</v>
      </c>
      <c r="J96" s="301">
        <v>0</v>
      </c>
      <c r="K96" s="301">
        <v>3531750</v>
      </c>
      <c r="L96" s="301">
        <v>3531750</v>
      </c>
      <c r="M96" s="301">
        <v>0</v>
      </c>
      <c r="N96" s="301">
        <v>0</v>
      </c>
      <c r="O96" s="301">
        <v>0</v>
      </c>
      <c r="P96" s="301">
        <v>3531750</v>
      </c>
      <c r="Q96" s="195">
        <v>3531750</v>
      </c>
    </row>
    <row r="97" spans="2:17" ht="63" customHeight="1">
      <c r="B97" s="300" t="s">
        <v>635</v>
      </c>
      <c r="C97" s="300" t="s">
        <v>668</v>
      </c>
      <c r="D97" s="300" t="s">
        <v>22</v>
      </c>
      <c r="E97" s="300" t="s">
        <v>267</v>
      </c>
      <c r="F97" s="301">
        <v>0</v>
      </c>
      <c r="G97" s="301">
        <v>0</v>
      </c>
      <c r="H97" s="301">
        <v>0</v>
      </c>
      <c r="I97" s="301">
        <v>0</v>
      </c>
      <c r="J97" s="301">
        <v>0</v>
      </c>
      <c r="K97" s="301">
        <v>360000</v>
      </c>
      <c r="L97" s="301">
        <v>360000</v>
      </c>
      <c r="M97" s="301">
        <v>0</v>
      </c>
      <c r="N97" s="301">
        <v>0</v>
      </c>
      <c r="O97" s="301">
        <v>0</v>
      </c>
      <c r="P97" s="301">
        <v>360000</v>
      </c>
      <c r="Q97" s="195">
        <v>360000</v>
      </c>
    </row>
    <row r="98" spans="2:17" ht="123.6" customHeight="1">
      <c r="B98" s="300" t="s">
        <v>517</v>
      </c>
      <c r="C98" s="300" t="s">
        <v>518</v>
      </c>
      <c r="D98" s="300" t="s">
        <v>22</v>
      </c>
      <c r="E98" s="300" t="s">
        <v>466</v>
      </c>
      <c r="F98" s="301">
        <v>150000</v>
      </c>
      <c r="G98" s="301">
        <v>150000</v>
      </c>
      <c r="H98" s="301">
        <v>0</v>
      </c>
      <c r="I98" s="301">
        <v>0</v>
      </c>
      <c r="J98" s="301">
        <v>0</v>
      </c>
      <c r="K98" s="301">
        <v>0</v>
      </c>
      <c r="L98" s="301">
        <v>0</v>
      </c>
      <c r="M98" s="301">
        <v>0</v>
      </c>
      <c r="N98" s="301">
        <v>0</v>
      </c>
      <c r="O98" s="301">
        <v>0</v>
      </c>
      <c r="P98" s="301">
        <v>0</v>
      </c>
      <c r="Q98" s="195">
        <v>150000</v>
      </c>
    </row>
    <row r="99" spans="2:17" ht="45.6" customHeight="1">
      <c r="B99" s="194" t="s">
        <v>299</v>
      </c>
      <c r="C99" s="194" t="s">
        <v>299</v>
      </c>
      <c r="D99" s="194" t="s">
        <v>299</v>
      </c>
      <c r="E99" s="194" t="s">
        <v>374</v>
      </c>
      <c r="F99" s="195">
        <v>325199247</v>
      </c>
      <c r="G99" s="195">
        <v>323909247</v>
      </c>
      <c r="H99" s="195">
        <v>231697340</v>
      </c>
      <c r="I99" s="195">
        <v>10235960</v>
      </c>
      <c r="J99" s="195">
        <v>1080000</v>
      </c>
      <c r="K99" s="195">
        <v>31987860</v>
      </c>
      <c r="L99" s="195">
        <v>28415160</v>
      </c>
      <c r="M99" s="195">
        <v>3572700</v>
      </c>
      <c r="N99" s="195">
        <v>119100</v>
      </c>
      <c r="O99" s="195">
        <v>2500</v>
      </c>
      <c r="P99" s="195">
        <v>28415160</v>
      </c>
      <c r="Q99" s="195">
        <v>357187107</v>
      </c>
    </row>
    <row r="101" spans="2:17">
      <c r="E101" s="110" t="s">
        <v>343</v>
      </c>
      <c r="K101" s="110" t="s">
        <v>342</v>
      </c>
    </row>
  </sheetData>
  <mergeCells count="25">
    <mergeCell ref="D8:D11"/>
    <mergeCell ref="E8:E11"/>
    <mergeCell ref="H9:I9"/>
    <mergeCell ref="B8:B11"/>
    <mergeCell ref="C8:C11"/>
    <mergeCell ref="F8:J8"/>
    <mergeCell ref="I10:I11"/>
    <mergeCell ref="L9:L11"/>
    <mergeCell ref="N9:O9"/>
    <mergeCell ref="H10:H11"/>
    <mergeCell ref="K8:P8"/>
    <mergeCell ref="N10:N11"/>
    <mergeCell ref="M9:M11"/>
    <mergeCell ref="J9:J11"/>
    <mergeCell ref="K9:K11"/>
    <mergeCell ref="Q8:Q11"/>
    <mergeCell ref="O2:Q2"/>
    <mergeCell ref="O3:Q3"/>
    <mergeCell ref="B4:Q4"/>
    <mergeCell ref="B5:C5"/>
    <mergeCell ref="P9:P11"/>
    <mergeCell ref="B6:C6"/>
    <mergeCell ref="F9:F11"/>
    <mergeCell ref="G9:G11"/>
    <mergeCell ref="O10:O11"/>
  </mergeCells>
  <phoneticPr fontId="2" type="noConversion"/>
  <printOptions horizontalCentered="1"/>
  <pageMargins left="0.19685039370078741" right="0.19685039370078741" top="0.19685039370078741" bottom="0.19685039370078741" header="0.51181102362204722" footer="0.31496062992125984"/>
  <pageSetup paperSize="9" scale="41" fitToHeight="0" orientation="landscape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J78"/>
  <sheetViews>
    <sheetView topLeftCell="A58" workbookViewId="0">
      <selection activeCell="J68" sqref="J68"/>
    </sheetView>
  </sheetViews>
  <sheetFormatPr defaultRowHeight="15.75"/>
  <cols>
    <col min="1" max="1" width="17.83203125" style="158" customWidth="1"/>
    <col min="2" max="2" width="19.6640625" style="158" customWidth="1"/>
    <col min="3" max="3" width="24.1640625" style="158" customWidth="1"/>
    <col min="4" max="4" width="20.1640625" style="158" customWidth="1"/>
    <col min="5" max="5" width="18.1640625" style="158" customWidth="1"/>
    <col min="6" max="6" width="16.1640625" style="158" customWidth="1"/>
    <col min="7" max="7" width="13.5" style="158" customWidth="1"/>
    <col min="8" max="8" width="13.83203125" style="158" customWidth="1"/>
    <col min="9" max="9" width="14.33203125" style="158" customWidth="1"/>
    <col min="10" max="10" width="12.33203125" style="158" customWidth="1"/>
    <col min="11" max="16384" width="9.33203125" style="158"/>
  </cols>
  <sheetData>
    <row r="1" spans="1:10" ht="7.5" customHeight="1"/>
    <row r="2" spans="1:10">
      <c r="A2" s="156"/>
      <c r="B2" s="157"/>
      <c r="C2" s="157"/>
      <c r="E2" s="484" t="s">
        <v>307</v>
      </c>
      <c r="F2" s="484"/>
      <c r="G2" s="484"/>
      <c r="H2" s="484"/>
      <c r="I2" s="484"/>
    </row>
    <row r="3" spans="1:10" ht="35.25" customHeight="1">
      <c r="A3" s="156"/>
      <c r="B3" s="159"/>
      <c r="C3" s="159"/>
      <c r="E3" s="486" t="s">
        <v>644</v>
      </c>
      <c r="F3" s="486"/>
      <c r="G3" s="486"/>
      <c r="H3" s="486"/>
      <c r="I3" s="486"/>
    </row>
    <row r="4" spans="1:10" ht="34.5" customHeight="1">
      <c r="A4" s="156"/>
      <c r="B4" s="159"/>
      <c r="C4" s="159"/>
      <c r="E4" s="486" t="s">
        <v>348</v>
      </c>
      <c r="F4" s="486"/>
      <c r="G4" s="486"/>
      <c r="H4" s="486"/>
      <c r="I4" s="486"/>
    </row>
    <row r="5" spans="1:10">
      <c r="A5" s="156"/>
      <c r="B5" s="160"/>
      <c r="C5" s="160"/>
    </row>
    <row r="6" spans="1:10" ht="6.75" customHeight="1">
      <c r="A6" s="161"/>
      <c r="B6" s="162"/>
      <c r="C6" s="162"/>
    </row>
    <row r="7" spans="1:10" ht="18.75">
      <c r="A7" s="485" t="s">
        <v>306</v>
      </c>
      <c r="B7" s="485"/>
      <c r="C7" s="485"/>
      <c r="D7" s="485"/>
      <c r="E7" s="160"/>
      <c r="F7" s="160"/>
      <c r="G7" s="160"/>
      <c r="H7" s="160"/>
    </row>
    <row r="8" spans="1:10" ht="18.75">
      <c r="A8" s="170" t="s">
        <v>134</v>
      </c>
    </row>
    <row r="9" spans="1:10" ht="15.75" customHeight="1">
      <c r="A9" s="163" t="s">
        <v>173</v>
      </c>
    </row>
    <row r="10" spans="1:10">
      <c r="A10" s="164"/>
    </row>
    <row r="11" spans="1:10" ht="18.75">
      <c r="A11" s="171" t="s">
        <v>311</v>
      </c>
    </row>
    <row r="12" spans="1:10">
      <c r="A12" s="165"/>
      <c r="E12" s="166" t="s">
        <v>208</v>
      </c>
    </row>
    <row r="13" spans="1:10" ht="63">
      <c r="A13" s="176" t="s">
        <v>294</v>
      </c>
      <c r="B13" s="408" t="s">
        <v>295</v>
      </c>
      <c r="C13" s="408"/>
      <c r="D13" s="408"/>
      <c r="E13" s="408" t="s">
        <v>210</v>
      </c>
      <c r="F13" s="389" t="s">
        <v>313</v>
      </c>
      <c r="G13" s="390"/>
      <c r="H13" s="390"/>
      <c r="I13" s="390"/>
      <c r="J13" s="383"/>
    </row>
    <row r="14" spans="1:10" ht="39.6" customHeight="1">
      <c r="A14" s="176" t="s">
        <v>270</v>
      </c>
      <c r="B14" s="408" t="s">
        <v>296</v>
      </c>
      <c r="C14" s="408"/>
      <c r="D14" s="408"/>
      <c r="E14" s="408"/>
      <c r="F14" s="391"/>
      <c r="G14" s="392"/>
      <c r="H14" s="392"/>
      <c r="I14" s="392"/>
      <c r="J14" s="386"/>
    </row>
    <row r="15" spans="1:10">
      <c r="A15" s="176">
        <v>1</v>
      </c>
      <c r="B15" s="408">
        <v>2</v>
      </c>
      <c r="C15" s="408"/>
      <c r="D15" s="408"/>
      <c r="E15" s="176">
        <v>3</v>
      </c>
      <c r="F15" s="393">
        <v>4</v>
      </c>
      <c r="G15" s="394"/>
      <c r="H15" s="394"/>
      <c r="I15" s="394"/>
      <c r="J15" s="371"/>
    </row>
    <row r="16" spans="1:10" ht="19.5" customHeight="1">
      <c r="A16" s="395" t="s">
        <v>297</v>
      </c>
      <c r="B16" s="396"/>
      <c r="C16" s="396"/>
      <c r="D16" s="396"/>
      <c r="E16" s="396"/>
      <c r="F16" s="397"/>
      <c r="G16" s="397"/>
      <c r="H16" s="397"/>
      <c r="I16" s="397"/>
      <c r="J16" s="371"/>
    </row>
    <row r="17" spans="1:10" ht="19.5" customHeight="1">
      <c r="A17" s="270">
        <v>41020100</v>
      </c>
      <c r="B17" s="472" t="s">
        <v>59</v>
      </c>
      <c r="C17" s="473"/>
      <c r="D17" s="473"/>
      <c r="E17" s="271">
        <v>37093000</v>
      </c>
      <c r="F17" s="398"/>
      <c r="G17" s="399"/>
      <c r="H17" s="399"/>
      <c r="I17" s="399"/>
      <c r="J17" s="383"/>
    </row>
    <row r="18" spans="1:10" ht="19.5" customHeight="1">
      <c r="A18" s="278">
        <v>99000000000</v>
      </c>
      <c r="B18" s="438" t="s">
        <v>312</v>
      </c>
      <c r="C18" s="439"/>
      <c r="D18" s="439"/>
      <c r="E18" s="185">
        <v>37093000</v>
      </c>
      <c r="F18" s="400"/>
      <c r="G18" s="401"/>
      <c r="H18" s="401"/>
      <c r="I18" s="401"/>
      <c r="J18" s="402"/>
    </row>
    <row r="19" spans="1:10" ht="28.5" customHeight="1">
      <c r="A19" s="268">
        <v>41033900</v>
      </c>
      <c r="B19" s="474" t="s">
        <v>60</v>
      </c>
      <c r="C19" s="475"/>
      <c r="D19" s="475"/>
      <c r="E19" s="269">
        <v>143519200</v>
      </c>
      <c r="F19" s="400"/>
      <c r="G19" s="401"/>
      <c r="H19" s="401"/>
      <c r="I19" s="401"/>
      <c r="J19" s="402"/>
    </row>
    <row r="20" spans="1:10" ht="19.5" customHeight="1">
      <c r="A20" s="278">
        <v>99000000000</v>
      </c>
      <c r="B20" s="438" t="s">
        <v>312</v>
      </c>
      <c r="C20" s="439"/>
      <c r="D20" s="439"/>
      <c r="E20" s="186">
        <v>143519200</v>
      </c>
      <c r="F20" s="400"/>
      <c r="G20" s="401"/>
      <c r="H20" s="401"/>
      <c r="I20" s="401"/>
      <c r="J20" s="402"/>
    </row>
    <row r="21" spans="1:10" ht="49.5" customHeight="1">
      <c r="A21" s="175">
        <v>41034500</v>
      </c>
      <c r="B21" s="435" t="s">
        <v>599</v>
      </c>
      <c r="C21" s="436"/>
      <c r="D21" s="437"/>
      <c r="E21" s="279">
        <v>9100000</v>
      </c>
      <c r="F21" s="400"/>
      <c r="G21" s="401"/>
      <c r="H21" s="401"/>
      <c r="I21" s="401"/>
      <c r="J21" s="402"/>
    </row>
    <row r="22" spans="1:10" ht="19.5" customHeight="1">
      <c r="A22" s="278">
        <v>99000000000</v>
      </c>
      <c r="B22" s="438" t="s">
        <v>312</v>
      </c>
      <c r="C22" s="439"/>
      <c r="D22" s="439"/>
      <c r="E22" s="187">
        <v>9100000</v>
      </c>
      <c r="F22" s="400"/>
      <c r="G22" s="401"/>
      <c r="H22" s="401"/>
      <c r="I22" s="401"/>
      <c r="J22" s="402"/>
    </row>
    <row r="23" spans="1:10" ht="63.6" customHeight="1">
      <c r="A23" s="268">
        <v>41035500</v>
      </c>
      <c r="B23" s="435" t="s">
        <v>612</v>
      </c>
      <c r="C23" s="441"/>
      <c r="D23" s="442"/>
      <c r="E23" s="298">
        <v>1921700</v>
      </c>
      <c r="F23" s="400"/>
      <c r="G23" s="401"/>
      <c r="H23" s="401"/>
      <c r="I23" s="401"/>
      <c r="J23" s="402"/>
    </row>
    <row r="24" spans="1:10" ht="19.5" customHeight="1">
      <c r="A24" s="307">
        <v>99000000000</v>
      </c>
      <c r="B24" s="375" t="s">
        <v>312</v>
      </c>
      <c r="C24" s="376"/>
      <c r="D24" s="376"/>
      <c r="E24" s="228">
        <v>1921700</v>
      </c>
      <c r="F24" s="400"/>
      <c r="G24" s="401"/>
      <c r="H24" s="401"/>
      <c r="I24" s="401"/>
      <c r="J24" s="402"/>
    </row>
    <row r="25" spans="1:10" ht="63.6" customHeight="1">
      <c r="A25" s="322">
        <v>41035600</v>
      </c>
      <c r="B25" s="372" t="s">
        <v>636</v>
      </c>
      <c r="C25" s="373"/>
      <c r="D25" s="374"/>
      <c r="E25" s="323">
        <v>3010109</v>
      </c>
      <c r="F25" s="400"/>
      <c r="G25" s="401"/>
      <c r="H25" s="401"/>
      <c r="I25" s="401"/>
      <c r="J25" s="402"/>
    </row>
    <row r="26" spans="1:10" ht="19.5" customHeight="1">
      <c r="A26" s="307">
        <v>99000000000</v>
      </c>
      <c r="B26" s="375" t="s">
        <v>312</v>
      </c>
      <c r="C26" s="376"/>
      <c r="D26" s="376"/>
      <c r="E26" s="228">
        <v>3010109</v>
      </c>
      <c r="F26" s="400"/>
      <c r="G26" s="401"/>
      <c r="H26" s="401"/>
      <c r="I26" s="401"/>
      <c r="J26" s="402"/>
    </row>
    <row r="27" spans="1:10" ht="66" customHeight="1">
      <c r="A27" s="264">
        <v>41040200</v>
      </c>
      <c r="B27" s="387" t="s">
        <v>259</v>
      </c>
      <c r="C27" s="387"/>
      <c r="D27" s="387"/>
      <c r="E27" s="267">
        <f>E28+E29</f>
        <v>3478755</v>
      </c>
      <c r="F27" s="400"/>
      <c r="G27" s="401"/>
      <c r="H27" s="401"/>
      <c r="I27" s="401"/>
      <c r="J27" s="402"/>
    </row>
    <row r="28" spans="1:10" ht="19.5" customHeight="1">
      <c r="A28" s="177" t="s">
        <v>273</v>
      </c>
      <c r="B28" s="407" t="s">
        <v>142</v>
      </c>
      <c r="C28" s="407"/>
      <c r="D28" s="407"/>
      <c r="E28" s="187">
        <v>3170300</v>
      </c>
      <c r="F28" s="400"/>
      <c r="G28" s="401"/>
      <c r="H28" s="401"/>
      <c r="I28" s="401"/>
      <c r="J28" s="402"/>
    </row>
    <row r="29" spans="1:10">
      <c r="A29" s="177" t="s">
        <v>274</v>
      </c>
      <c r="B29" s="407" t="s">
        <v>310</v>
      </c>
      <c r="C29" s="407"/>
      <c r="D29" s="407"/>
      <c r="E29" s="228">
        <v>308455</v>
      </c>
      <c r="F29" s="403"/>
      <c r="G29" s="404"/>
      <c r="H29" s="404"/>
      <c r="I29" s="404"/>
      <c r="J29" s="386"/>
    </row>
    <row r="30" spans="1:10" ht="94.5" customHeight="1">
      <c r="A30" s="457" t="s">
        <v>264</v>
      </c>
      <c r="B30" s="459" t="s">
        <v>265</v>
      </c>
      <c r="C30" s="460"/>
      <c r="D30" s="461"/>
      <c r="E30" s="409">
        <f>E32</f>
        <v>844534</v>
      </c>
      <c r="F30" s="405" t="s">
        <v>271</v>
      </c>
      <c r="G30" s="440"/>
      <c r="H30" s="405" t="s">
        <v>272</v>
      </c>
      <c r="I30" s="406"/>
      <c r="J30" s="371"/>
    </row>
    <row r="31" spans="1:10" ht="28.5" customHeight="1">
      <c r="A31" s="458"/>
      <c r="B31" s="462"/>
      <c r="C31" s="463"/>
      <c r="D31" s="464"/>
      <c r="E31" s="410"/>
      <c r="F31" s="266" t="s">
        <v>224</v>
      </c>
      <c r="G31" s="266" t="s">
        <v>226</v>
      </c>
      <c r="H31" s="266" t="s">
        <v>224</v>
      </c>
      <c r="I31" s="405" t="s">
        <v>226</v>
      </c>
      <c r="J31" s="371"/>
    </row>
    <row r="32" spans="1:10">
      <c r="A32" s="177" t="s">
        <v>273</v>
      </c>
      <c r="B32" s="407" t="s">
        <v>142</v>
      </c>
      <c r="C32" s="407"/>
      <c r="D32" s="407"/>
      <c r="E32" s="188">
        <v>844534</v>
      </c>
      <c r="F32" s="189">
        <v>432471</v>
      </c>
      <c r="G32" s="189">
        <v>219450</v>
      </c>
      <c r="H32" s="189">
        <v>127776</v>
      </c>
      <c r="I32" s="380">
        <v>64837</v>
      </c>
      <c r="J32" s="371"/>
    </row>
    <row r="33" spans="1:10">
      <c r="A33" s="467" t="s">
        <v>594</v>
      </c>
      <c r="B33" s="448" t="s">
        <v>595</v>
      </c>
      <c r="C33" s="449"/>
      <c r="D33" s="450"/>
      <c r="E33" s="446">
        <v>121803</v>
      </c>
      <c r="F33" s="455" t="s">
        <v>592</v>
      </c>
      <c r="G33" s="455" t="s">
        <v>593</v>
      </c>
      <c r="H33" s="381"/>
      <c r="I33" s="382"/>
      <c r="J33" s="383"/>
    </row>
    <row r="34" spans="1:10" ht="35.450000000000003" customHeight="1">
      <c r="A34" s="468"/>
      <c r="B34" s="451"/>
      <c r="C34" s="452"/>
      <c r="D34" s="453"/>
      <c r="E34" s="447"/>
      <c r="F34" s="456"/>
      <c r="G34" s="456"/>
      <c r="H34" s="384"/>
      <c r="I34" s="385"/>
      <c r="J34" s="386"/>
    </row>
    <row r="35" spans="1:10">
      <c r="A35" s="233" t="s">
        <v>273</v>
      </c>
      <c r="B35" s="379" t="s">
        <v>142</v>
      </c>
      <c r="C35" s="379"/>
      <c r="D35" s="379"/>
      <c r="E35" s="234">
        <v>121803</v>
      </c>
      <c r="F35" s="277">
        <v>77511</v>
      </c>
      <c r="G35" s="277">
        <v>44292</v>
      </c>
      <c r="H35" s="423"/>
      <c r="I35" s="454"/>
      <c r="J35" s="321"/>
    </row>
    <row r="36" spans="1:10" ht="58.5" customHeight="1">
      <c r="A36" s="264" t="s">
        <v>262</v>
      </c>
      <c r="B36" s="387" t="s">
        <v>263</v>
      </c>
      <c r="C36" s="387"/>
      <c r="D36" s="387"/>
      <c r="E36" s="265">
        <f>E37</f>
        <v>1499000</v>
      </c>
      <c r="F36" s="493" t="s">
        <v>314</v>
      </c>
      <c r="G36" s="494"/>
      <c r="H36" s="494"/>
      <c r="I36" s="495"/>
      <c r="J36" s="321"/>
    </row>
    <row r="37" spans="1:10">
      <c r="A37" s="217" t="s">
        <v>273</v>
      </c>
      <c r="B37" s="388" t="s">
        <v>142</v>
      </c>
      <c r="C37" s="388"/>
      <c r="D37" s="388"/>
      <c r="E37" s="218">
        <v>1499000</v>
      </c>
      <c r="F37" s="422">
        <v>1499000</v>
      </c>
      <c r="G37" s="423"/>
      <c r="H37" s="423"/>
      <c r="I37" s="492"/>
      <c r="J37" s="321"/>
    </row>
    <row r="38" spans="1:10" ht="93" customHeight="1">
      <c r="A38" s="264" t="s">
        <v>613</v>
      </c>
      <c r="B38" s="443" t="s">
        <v>614</v>
      </c>
      <c r="C38" s="465"/>
      <c r="D38" s="466"/>
      <c r="E38" s="265">
        <v>2125012</v>
      </c>
      <c r="F38" s="324" t="s">
        <v>628</v>
      </c>
      <c r="G38" s="324" t="s">
        <v>629</v>
      </c>
      <c r="H38" s="324" t="s">
        <v>630</v>
      </c>
      <c r="I38" s="324" t="s">
        <v>642</v>
      </c>
      <c r="J38" s="325" t="s">
        <v>643</v>
      </c>
    </row>
    <row r="39" spans="1:10">
      <c r="A39" s="233" t="s">
        <v>273</v>
      </c>
      <c r="B39" s="379" t="s">
        <v>142</v>
      </c>
      <c r="C39" s="379"/>
      <c r="D39" s="379"/>
      <c r="E39" s="218">
        <v>2125012</v>
      </c>
      <c r="F39" s="277">
        <v>388894</v>
      </c>
      <c r="G39" s="277">
        <v>479931</v>
      </c>
      <c r="H39" s="277">
        <v>742527</v>
      </c>
      <c r="I39" s="277">
        <v>55515</v>
      </c>
      <c r="J39" s="277">
        <v>458145</v>
      </c>
    </row>
    <row r="40" spans="1:10">
      <c r="A40" s="264" t="s">
        <v>266</v>
      </c>
      <c r="B40" s="387" t="s">
        <v>267</v>
      </c>
      <c r="C40" s="387"/>
      <c r="D40" s="387"/>
      <c r="E40" s="265">
        <f>E41+E42+E43</f>
        <v>2650453</v>
      </c>
      <c r="F40" s="411"/>
      <c r="G40" s="412"/>
      <c r="H40" s="412"/>
      <c r="I40" s="412"/>
      <c r="J40" s="383"/>
    </row>
    <row r="41" spans="1:10">
      <c r="A41" s="217" t="s">
        <v>273</v>
      </c>
      <c r="B41" s="388" t="s">
        <v>142</v>
      </c>
      <c r="C41" s="388"/>
      <c r="D41" s="388"/>
      <c r="E41" s="218">
        <v>1994700</v>
      </c>
      <c r="F41" s="413"/>
      <c r="G41" s="414"/>
      <c r="H41" s="414"/>
      <c r="I41" s="414"/>
      <c r="J41" s="402"/>
    </row>
    <row r="42" spans="1:10">
      <c r="A42" s="217" t="s">
        <v>274</v>
      </c>
      <c r="B42" s="388" t="s">
        <v>310</v>
      </c>
      <c r="C42" s="388"/>
      <c r="D42" s="388"/>
      <c r="E42" s="218">
        <v>555753</v>
      </c>
      <c r="F42" s="413"/>
      <c r="G42" s="414"/>
      <c r="H42" s="414"/>
      <c r="I42" s="414"/>
      <c r="J42" s="402"/>
    </row>
    <row r="43" spans="1:10">
      <c r="A43" s="217" t="s">
        <v>474</v>
      </c>
      <c r="B43" s="481" t="s">
        <v>473</v>
      </c>
      <c r="C43" s="482"/>
      <c r="D43" s="483"/>
      <c r="E43" s="218">
        <v>100000</v>
      </c>
      <c r="F43" s="415"/>
      <c r="G43" s="416"/>
      <c r="H43" s="416"/>
      <c r="I43" s="416"/>
      <c r="J43" s="386"/>
    </row>
    <row r="44" spans="1:10" ht="51.95" customHeight="1">
      <c r="A44" s="264" t="s">
        <v>268</v>
      </c>
      <c r="B44" s="387" t="s">
        <v>269</v>
      </c>
      <c r="C44" s="387"/>
      <c r="D44" s="387"/>
      <c r="E44" s="265">
        <f>E45</f>
        <v>857000</v>
      </c>
      <c r="F44" s="420" t="s">
        <v>315</v>
      </c>
      <c r="G44" s="421"/>
      <c r="H44" s="421"/>
      <c r="I44" s="421"/>
      <c r="J44" s="371"/>
    </row>
    <row r="45" spans="1:10" ht="39.75" customHeight="1">
      <c r="A45" s="217" t="s">
        <v>273</v>
      </c>
      <c r="B45" s="388" t="s">
        <v>142</v>
      </c>
      <c r="C45" s="388"/>
      <c r="D45" s="388"/>
      <c r="E45" s="218">
        <v>857000</v>
      </c>
      <c r="F45" s="422">
        <v>857000</v>
      </c>
      <c r="G45" s="423"/>
      <c r="H45" s="423"/>
      <c r="I45" s="423"/>
      <c r="J45" s="371"/>
    </row>
    <row r="46" spans="1:10" ht="19.5" customHeight="1">
      <c r="A46" s="424" t="s">
        <v>298</v>
      </c>
      <c r="B46" s="425"/>
      <c r="C46" s="425"/>
      <c r="D46" s="425"/>
      <c r="E46" s="425"/>
      <c r="F46" s="426"/>
      <c r="G46" s="426"/>
      <c r="H46" s="426"/>
      <c r="I46" s="426"/>
      <c r="J46" s="371"/>
    </row>
    <row r="47" spans="1:10" ht="19.5" customHeight="1">
      <c r="A47" s="264" t="s">
        <v>266</v>
      </c>
      <c r="B47" s="387" t="s">
        <v>267</v>
      </c>
      <c r="C47" s="387"/>
      <c r="D47" s="387"/>
      <c r="E47" s="265">
        <f>E48+E49+E50</f>
        <v>3810655</v>
      </c>
      <c r="F47" s="427"/>
      <c r="G47" s="428"/>
      <c r="H47" s="428"/>
      <c r="I47" s="428"/>
      <c r="J47" s="383"/>
    </row>
    <row r="48" spans="1:10">
      <c r="A48" s="217" t="s">
        <v>273</v>
      </c>
      <c r="B48" s="388" t="s">
        <v>142</v>
      </c>
      <c r="C48" s="388"/>
      <c r="D48" s="388"/>
      <c r="E48" s="234">
        <v>1690000</v>
      </c>
      <c r="F48" s="429"/>
      <c r="G48" s="430"/>
      <c r="H48" s="430"/>
      <c r="I48" s="430"/>
      <c r="J48" s="402"/>
    </row>
    <row r="49" spans="1:10" ht="21" customHeight="1">
      <c r="A49" s="233" t="s">
        <v>526</v>
      </c>
      <c r="B49" s="417" t="s">
        <v>525</v>
      </c>
      <c r="C49" s="418"/>
      <c r="D49" s="419"/>
      <c r="E49" s="234">
        <v>2100000</v>
      </c>
      <c r="F49" s="431"/>
      <c r="G49" s="432"/>
      <c r="H49" s="432"/>
      <c r="I49" s="432"/>
      <c r="J49" s="402"/>
    </row>
    <row r="50" spans="1:10" ht="21" customHeight="1">
      <c r="A50" s="217" t="s">
        <v>274</v>
      </c>
      <c r="B50" s="388" t="s">
        <v>310</v>
      </c>
      <c r="C50" s="388"/>
      <c r="D50" s="388"/>
      <c r="E50" s="234">
        <v>20655</v>
      </c>
      <c r="F50" s="433"/>
      <c r="G50" s="434"/>
      <c r="H50" s="434"/>
      <c r="I50" s="434"/>
      <c r="J50" s="386"/>
    </row>
    <row r="51" spans="1:10" ht="38.1" customHeight="1">
      <c r="A51" s="264" t="s">
        <v>596</v>
      </c>
      <c r="B51" s="443" t="s">
        <v>597</v>
      </c>
      <c r="C51" s="444"/>
      <c r="D51" s="445"/>
      <c r="E51" s="276">
        <v>888000</v>
      </c>
      <c r="F51" s="427"/>
      <c r="G51" s="428"/>
      <c r="H51" s="428"/>
      <c r="I51" s="428"/>
      <c r="J51" s="383"/>
    </row>
    <row r="52" spans="1:10" ht="21" customHeight="1">
      <c r="A52" s="217" t="s">
        <v>273</v>
      </c>
      <c r="B52" s="388" t="s">
        <v>142</v>
      </c>
      <c r="C52" s="388"/>
      <c r="D52" s="388"/>
      <c r="E52" s="234">
        <v>888000</v>
      </c>
      <c r="F52" s="499"/>
      <c r="G52" s="500"/>
      <c r="H52" s="500"/>
      <c r="I52" s="500"/>
      <c r="J52" s="386"/>
    </row>
    <row r="53" spans="1:10" ht="19.5" customHeight="1">
      <c r="A53" s="235" t="s">
        <v>299</v>
      </c>
      <c r="B53" s="496" t="s">
        <v>300</v>
      </c>
      <c r="C53" s="496"/>
      <c r="D53" s="496"/>
      <c r="E53" s="236">
        <f>E54+E55</f>
        <v>210919221</v>
      </c>
      <c r="F53" s="369"/>
      <c r="G53" s="370"/>
      <c r="H53" s="370"/>
      <c r="I53" s="370"/>
      <c r="J53" s="371"/>
    </row>
    <row r="54" spans="1:10" ht="19.5" customHeight="1">
      <c r="A54" s="237" t="s">
        <v>299</v>
      </c>
      <c r="B54" s="480" t="s">
        <v>138</v>
      </c>
      <c r="C54" s="480"/>
      <c r="D54" s="480"/>
      <c r="E54" s="238">
        <f>E17+E19+E27+E30+E36+E40+E44+E33+E21+E24+E38+E25</f>
        <v>206220566</v>
      </c>
      <c r="F54" s="369"/>
      <c r="G54" s="370"/>
      <c r="H54" s="370"/>
      <c r="I54" s="370"/>
      <c r="J54" s="371"/>
    </row>
    <row r="55" spans="1:10" ht="19.5" customHeight="1">
      <c r="A55" s="237" t="s">
        <v>299</v>
      </c>
      <c r="B55" s="480" t="s">
        <v>24</v>
      </c>
      <c r="C55" s="480"/>
      <c r="D55" s="480"/>
      <c r="E55" s="236">
        <f>E47+E51</f>
        <v>4698655</v>
      </c>
      <c r="F55" s="369"/>
      <c r="G55" s="370"/>
      <c r="H55" s="370"/>
      <c r="I55" s="370"/>
      <c r="J55" s="371"/>
    </row>
    <row r="56" spans="1:10" ht="19.5" customHeight="1">
      <c r="A56" s="256"/>
      <c r="B56" s="257"/>
      <c r="C56" s="257"/>
      <c r="D56" s="257"/>
      <c r="E56" s="258"/>
      <c r="F56" s="259"/>
      <c r="G56" s="259"/>
      <c r="H56" s="259"/>
      <c r="I56" s="259"/>
    </row>
    <row r="57" spans="1:10">
      <c r="A57" s="308"/>
      <c r="B57" s="309"/>
      <c r="C57" s="309"/>
      <c r="D57" s="309"/>
      <c r="E57" s="309"/>
      <c r="F57" s="309"/>
      <c r="G57" s="309"/>
      <c r="H57" s="309"/>
      <c r="I57" s="309"/>
    </row>
    <row r="58" spans="1:10">
      <c r="A58" s="310" t="s">
        <v>301</v>
      </c>
      <c r="B58" s="309"/>
      <c r="C58" s="309"/>
      <c r="D58" s="309"/>
      <c r="E58" s="309"/>
      <c r="F58" s="309"/>
      <c r="G58" s="309"/>
      <c r="H58" s="309"/>
      <c r="I58" s="309"/>
    </row>
    <row r="59" spans="1:10">
      <c r="A59" s="310"/>
      <c r="B59" s="309"/>
      <c r="C59" s="309"/>
      <c r="D59" s="309"/>
      <c r="E59" s="309"/>
      <c r="F59" s="309"/>
      <c r="G59" s="309"/>
      <c r="H59" s="309"/>
      <c r="I59" s="309"/>
    </row>
    <row r="60" spans="1:10" ht="16.5" thickBot="1">
      <c r="A60" s="311" t="s">
        <v>308</v>
      </c>
      <c r="B60" s="309"/>
      <c r="C60" s="309"/>
      <c r="D60" s="309"/>
      <c r="E60" s="312" t="s">
        <v>309</v>
      </c>
      <c r="F60" s="309"/>
      <c r="G60" s="309"/>
      <c r="H60" s="309"/>
      <c r="I60" s="309"/>
    </row>
    <row r="61" spans="1:10" ht="93" customHeight="1">
      <c r="A61" s="313" t="s">
        <v>302</v>
      </c>
      <c r="B61" s="497" t="s">
        <v>171</v>
      </c>
      <c r="C61" s="470" t="s">
        <v>295</v>
      </c>
      <c r="D61" s="491"/>
      <c r="E61" s="489" t="s">
        <v>210</v>
      </c>
      <c r="F61" s="309"/>
      <c r="G61" s="309"/>
      <c r="H61" s="309"/>
      <c r="I61" s="309"/>
    </row>
    <row r="62" spans="1:10" ht="15.95" customHeight="1" thickBot="1">
      <c r="A62" s="314" t="s">
        <v>270</v>
      </c>
      <c r="B62" s="498"/>
      <c r="C62" s="487" t="s">
        <v>303</v>
      </c>
      <c r="D62" s="488"/>
      <c r="E62" s="490"/>
      <c r="F62" s="309"/>
      <c r="G62" s="309"/>
      <c r="H62" s="309"/>
      <c r="I62" s="309"/>
    </row>
    <row r="63" spans="1:10">
      <c r="A63" s="315">
        <v>1</v>
      </c>
      <c r="B63" s="316">
        <v>2</v>
      </c>
      <c r="C63" s="470">
        <v>3</v>
      </c>
      <c r="D63" s="471"/>
      <c r="E63" s="235">
        <v>4</v>
      </c>
      <c r="F63" s="309"/>
      <c r="G63" s="309"/>
      <c r="H63" s="309"/>
      <c r="I63" s="309"/>
    </row>
    <row r="64" spans="1:10">
      <c r="A64" s="477" t="s">
        <v>304</v>
      </c>
      <c r="B64" s="477"/>
      <c r="C64" s="477"/>
      <c r="D64" s="477"/>
      <c r="E64" s="477"/>
      <c r="F64" s="309"/>
      <c r="G64" s="309"/>
      <c r="H64" s="309"/>
      <c r="I64" s="309"/>
    </row>
    <row r="65" spans="1:9" ht="142.5" customHeight="1">
      <c r="A65" s="318">
        <v>3719800</v>
      </c>
      <c r="B65" s="318">
        <v>9800</v>
      </c>
      <c r="C65" s="469" t="s">
        <v>466</v>
      </c>
      <c r="D65" s="469"/>
      <c r="E65" s="265">
        <v>150000</v>
      </c>
      <c r="F65" s="309"/>
      <c r="G65" s="309"/>
      <c r="H65" s="309"/>
      <c r="I65" s="309"/>
    </row>
    <row r="66" spans="1:9">
      <c r="A66" s="235">
        <v>99000000000</v>
      </c>
      <c r="B66" s="235"/>
      <c r="C66" s="379" t="s">
        <v>467</v>
      </c>
      <c r="D66" s="379"/>
      <c r="E66" s="218">
        <v>150000</v>
      </c>
      <c r="F66" s="309"/>
      <c r="G66" s="309"/>
      <c r="H66" s="309"/>
      <c r="I66" s="309"/>
    </row>
    <row r="67" spans="1:9">
      <c r="A67" s="477" t="s">
        <v>305</v>
      </c>
      <c r="B67" s="477"/>
      <c r="C67" s="477"/>
      <c r="D67" s="477"/>
      <c r="E67" s="477"/>
      <c r="F67" s="309"/>
      <c r="G67" s="309"/>
      <c r="H67" s="309"/>
      <c r="I67" s="309"/>
    </row>
    <row r="68" spans="1:9" ht="84.6" customHeight="1">
      <c r="A68" s="264" t="s">
        <v>487</v>
      </c>
      <c r="B68" s="318">
        <v>9750</v>
      </c>
      <c r="C68" s="469" t="s">
        <v>472</v>
      </c>
      <c r="D68" s="469"/>
      <c r="E68" s="276">
        <f>E69</f>
        <v>3531750</v>
      </c>
      <c r="F68" s="309"/>
      <c r="G68" s="309"/>
      <c r="H68" s="309"/>
      <c r="I68" s="309"/>
    </row>
    <row r="69" spans="1:9" ht="15.95" customHeight="1">
      <c r="A69" s="217" t="s">
        <v>273</v>
      </c>
      <c r="B69" s="235"/>
      <c r="C69" s="379" t="s">
        <v>142</v>
      </c>
      <c r="D69" s="379"/>
      <c r="E69" s="234">
        <v>3531750</v>
      </c>
      <c r="F69" s="309"/>
      <c r="G69" s="309"/>
      <c r="H69" s="309"/>
      <c r="I69" s="309"/>
    </row>
    <row r="70" spans="1:9" ht="15.95" customHeight="1">
      <c r="A70" s="264" t="s">
        <v>635</v>
      </c>
      <c r="B70" s="318">
        <v>9770</v>
      </c>
      <c r="C70" s="377" t="s">
        <v>267</v>
      </c>
      <c r="D70" s="378"/>
      <c r="E70" s="276">
        <v>360000</v>
      </c>
      <c r="F70" s="309"/>
      <c r="G70" s="309"/>
      <c r="H70" s="309"/>
      <c r="I70" s="309"/>
    </row>
    <row r="71" spans="1:9" ht="15.95" customHeight="1">
      <c r="A71" s="217" t="s">
        <v>273</v>
      </c>
      <c r="B71" s="235"/>
      <c r="C71" s="379" t="s">
        <v>142</v>
      </c>
      <c r="D71" s="379"/>
      <c r="E71" s="234">
        <v>360000</v>
      </c>
      <c r="F71" s="309"/>
      <c r="G71" s="309"/>
      <c r="H71" s="309"/>
      <c r="I71" s="309"/>
    </row>
    <row r="72" spans="1:9" ht="15.95" customHeight="1">
      <c r="A72" s="317" t="s">
        <v>299</v>
      </c>
      <c r="B72" s="317" t="s">
        <v>299</v>
      </c>
      <c r="C72" s="478" t="s">
        <v>300</v>
      </c>
      <c r="D72" s="478"/>
      <c r="E72" s="238">
        <f>E73+E74</f>
        <v>4041750</v>
      </c>
      <c r="F72" s="309"/>
      <c r="G72" s="309"/>
      <c r="H72" s="309"/>
      <c r="I72" s="309"/>
    </row>
    <row r="73" spans="1:9">
      <c r="A73" s="317" t="s">
        <v>299</v>
      </c>
      <c r="B73" s="317" t="s">
        <v>299</v>
      </c>
      <c r="C73" s="479" t="s">
        <v>138</v>
      </c>
      <c r="D73" s="479"/>
      <c r="E73" s="238">
        <f>E65</f>
        <v>150000</v>
      </c>
      <c r="F73" s="309"/>
      <c r="G73" s="309"/>
      <c r="H73" s="309"/>
      <c r="I73" s="309"/>
    </row>
    <row r="74" spans="1:9">
      <c r="A74" s="317" t="s">
        <v>299</v>
      </c>
      <c r="B74" s="317" t="s">
        <v>299</v>
      </c>
      <c r="C74" s="479" t="s">
        <v>24</v>
      </c>
      <c r="D74" s="479"/>
      <c r="E74" s="238">
        <f>E68+E70</f>
        <v>3891750</v>
      </c>
      <c r="F74" s="309"/>
      <c r="G74" s="309"/>
      <c r="H74" s="309"/>
      <c r="I74" s="309"/>
    </row>
    <row r="75" spans="1:9">
      <c r="A75" s="167"/>
    </row>
    <row r="76" spans="1:9">
      <c r="A76" s="476" t="s">
        <v>343</v>
      </c>
      <c r="B76" s="476"/>
      <c r="D76" s="178" t="s">
        <v>342</v>
      </c>
      <c r="E76" s="168"/>
    </row>
    <row r="78" spans="1:9">
      <c r="A78" s="169"/>
    </row>
  </sheetData>
  <mergeCells count="88">
    <mergeCell ref="C62:D62"/>
    <mergeCell ref="E61:E62"/>
    <mergeCell ref="C61:D61"/>
    <mergeCell ref="F37:I37"/>
    <mergeCell ref="F36:I36"/>
    <mergeCell ref="B53:D53"/>
    <mergeCell ref="B54:D54"/>
    <mergeCell ref="B61:B62"/>
    <mergeCell ref="F53:J53"/>
    <mergeCell ref="F51:J52"/>
    <mergeCell ref="B13:D13"/>
    <mergeCell ref="B14:D14"/>
    <mergeCell ref="B43:D43"/>
    <mergeCell ref="E2:I2"/>
    <mergeCell ref="A7:D7"/>
    <mergeCell ref="B48:D48"/>
    <mergeCell ref="B42:D42"/>
    <mergeCell ref="B44:D44"/>
    <mergeCell ref="E4:I4"/>
    <mergeCell ref="E3:I3"/>
    <mergeCell ref="E13:E14"/>
    <mergeCell ref="A76:B76"/>
    <mergeCell ref="A64:E64"/>
    <mergeCell ref="A67:E67"/>
    <mergeCell ref="C72:D72"/>
    <mergeCell ref="C74:D74"/>
    <mergeCell ref="C73:D73"/>
    <mergeCell ref="B55:D55"/>
    <mergeCell ref="C65:D65"/>
    <mergeCell ref="C66:D66"/>
    <mergeCell ref="C68:D68"/>
    <mergeCell ref="C69:D69"/>
    <mergeCell ref="C63:D63"/>
    <mergeCell ref="B17:D17"/>
    <mergeCell ref="B19:D19"/>
    <mergeCell ref="B20:D20"/>
    <mergeCell ref="B32:D32"/>
    <mergeCell ref="B36:D36"/>
    <mergeCell ref="B18:D18"/>
    <mergeCell ref="B27:D27"/>
    <mergeCell ref="H35:I35"/>
    <mergeCell ref="F33:F34"/>
    <mergeCell ref="G33:G34"/>
    <mergeCell ref="B50:D50"/>
    <mergeCell ref="B45:D45"/>
    <mergeCell ref="A30:A31"/>
    <mergeCell ref="B30:D31"/>
    <mergeCell ref="B39:D39"/>
    <mergeCell ref="B38:D38"/>
    <mergeCell ref="A33:A34"/>
    <mergeCell ref="B24:D24"/>
    <mergeCell ref="B21:D21"/>
    <mergeCell ref="B22:D22"/>
    <mergeCell ref="F30:G30"/>
    <mergeCell ref="B23:D23"/>
    <mergeCell ref="B51:D51"/>
    <mergeCell ref="E33:E34"/>
    <mergeCell ref="B33:D34"/>
    <mergeCell ref="B35:D35"/>
    <mergeCell ref="B37:D37"/>
    <mergeCell ref="B52:D52"/>
    <mergeCell ref="F40:J43"/>
    <mergeCell ref="B49:D49"/>
    <mergeCell ref="F44:J44"/>
    <mergeCell ref="F45:J45"/>
    <mergeCell ref="A46:J46"/>
    <mergeCell ref="F47:J50"/>
    <mergeCell ref="B47:D47"/>
    <mergeCell ref="F13:J14"/>
    <mergeCell ref="F15:J15"/>
    <mergeCell ref="A16:J16"/>
    <mergeCell ref="F17:J29"/>
    <mergeCell ref="H30:J30"/>
    <mergeCell ref="I31:J31"/>
    <mergeCell ref="B28:D28"/>
    <mergeCell ref="B15:D15"/>
    <mergeCell ref="B29:D29"/>
    <mergeCell ref="E30:E31"/>
    <mergeCell ref="F54:J54"/>
    <mergeCell ref="F55:J55"/>
    <mergeCell ref="B25:D25"/>
    <mergeCell ref="B26:D26"/>
    <mergeCell ref="C70:D70"/>
    <mergeCell ref="C71:D71"/>
    <mergeCell ref="I32:J32"/>
    <mergeCell ref="H33:J34"/>
    <mergeCell ref="B40:D40"/>
    <mergeCell ref="B41:D41"/>
  </mergeCells>
  <phoneticPr fontId="0" type="noConversion"/>
  <pageMargins left="0.59055118110236227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"/>
  <sheetViews>
    <sheetView topLeftCell="A4" zoomScale="64" zoomScaleNormal="64" workbookViewId="0">
      <selection activeCell="B11" sqref="B11:E11"/>
    </sheetView>
  </sheetViews>
  <sheetFormatPr defaultRowHeight="12.75"/>
  <cols>
    <col min="2" max="2" width="56.33203125" customWidth="1"/>
    <col min="3" max="3" width="20.5" customWidth="1"/>
    <col min="4" max="4" width="17.33203125" customWidth="1"/>
    <col min="5" max="5" width="19.83203125" customWidth="1"/>
  </cols>
  <sheetData>
    <row r="1" spans="1:5" ht="15.75">
      <c r="D1" s="501" t="s">
        <v>543</v>
      </c>
      <c r="E1" s="502"/>
    </row>
    <row r="2" spans="1:5" ht="53.45" customHeight="1">
      <c r="D2" s="503" t="s">
        <v>640</v>
      </c>
      <c r="E2" s="348"/>
    </row>
    <row r="3" spans="1:5" ht="42.95" customHeight="1">
      <c r="D3" s="504" t="s">
        <v>348</v>
      </c>
      <c r="E3" s="505"/>
    </row>
    <row r="4" spans="1:5" ht="63.6" customHeight="1">
      <c r="A4" s="506" t="s">
        <v>544</v>
      </c>
      <c r="B4" s="506"/>
      <c r="C4" s="506"/>
      <c r="D4" s="506"/>
      <c r="E4" s="506"/>
    </row>
    <row r="5" spans="1:5" ht="18.75">
      <c r="A5" s="40"/>
      <c r="B5" s="170" t="s">
        <v>134</v>
      </c>
      <c r="C5" s="40"/>
      <c r="D5" s="40"/>
      <c r="E5" s="40"/>
    </row>
    <row r="6" spans="1:5" ht="18.75">
      <c r="A6" s="40"/>
      <c r="B6" s="163" t="s">
        <v>173</v>
      </c>
      <c r="C6" s="40"/>
      <c r="D6" s="40"/>
      <c r="E6" s="40"/>
    </row>
    <row r="7" spans="1:5" ht="18.75">
      <c r="A7" s="242"/>
      <c r="B7" s="242"/>
      <c r="C7" s="242"/>
      <c r="D7" s="242"/>
      <c r="E7" s="242" t="s">
        <v>23</v>
      </c>
    </row>
    <row r="8" spans="1:5" ht="111.6" customHeight="1">
      <c r="A8" s="247" t="s">
        <v>536</v>
      </c>
      <c r="B8" s="247" t="s">
        <v>137</v>
      </c>
      <c r="C8" s="247" t="s">
        <v>223</v>
      </c>
      <c r="D8" s="247" t="s">
        <v>138</v>
      </c>
      <c r="E8" s="247" t="s">
        <v>24</v>
      </c>
    </row>
    <row r="9" spans="1:5" ht="50.45" customHeight="1">
      <c r="A9" s="247"/>
      <c r="B9" s="248" t="s">
        <v>334</v>
      </c>
      <c r="C9" s="190">
        <f>C10+C11</f>
        <v>3531750</v>
      </c>
      <c r="D9" s="190">
        <f>D10+D11</f>
        <v>0</v>
      </c>
      <c r="E9" s="190">
        <f>E10+E11</f>
        <v>3531750</v>
      </c>
    </row>
    <row r="10" spans="1:5" ht="105" customHeight="1">
      <c r="A10" s="251">
        <v>1</v>
      </c>
      <c r="B10" s="247" t="s">
        <v>545</v>
      </c>
      <c r="C10" s="191">
        <v>531750</v>
      </c>
      <c r="D10" s="191">
        <v>0</v>
      </c>
      <c r="E10" s="191">
        <v>531750</v>
      </c>
    </row>
    <row r="11" spans="1:5" ht="98.1" customHeight="1">
      <c r="A11" s="251" t="s">
        <v>196</v>
      </c>
      <c r="B11" s="247" t="s">
        <v>524</v>
      </c>
      <c r="C11" s="191">
        <v>3000000</v>
      </c>
      <c r="D11" s="191">
        <v>0</v>
      </c>
      <c r="E11" s="191">
        <v>3000000</v>
      </c>
    </row>
    <row r="12" spans="1:5" ht="56.45" customHeight="1">
      <c r="A12" s="251"/>
      <c r="B12" s="248" t="s">
        <v>141</v>
      </c>
      <c r="C12" s="190">
        <f>C9</f>
        <v>3531750</v>
      </c>
      <c r="D12" s="190">
        <f>D9</f>
        <v>0</v>
      </c>
      <c r="E12" s="190">
        <f>E9</f>
        <v>3531750</v>
      </c>
    </row>
    <row r="13" spans="1:5">
      <c r="A13" s="240"/>
      <c r="B13" s="240"/>
      <c r="C13" s="240"/>
      <c r="D13" s="240"/>
      <c r="E13" s="240"/>
    </row>
    <row r="15" spans="1:5" ht="18.75">
      <c r="B15" s="14" t="s">
        <v>343</v>
      </c>
      <c r="C15" s="14"/>
      <c r="D15" s="14" t="s">
        <v>342</v>
      </c>
      <c r="E15" s="14"/>
    </row>
  </sheetData>
  <mergeCells count="4">
    <mergeCell ref="D1:E1"/>
    <mergeCell ref="D2:E2"/>
    <mergeCell ref="D3:E3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opLeftCell="A13" zoomScale="73" zoomScaleNormal="73" workbookViewId="0">
      <selection activeCell="C9" sqref="C9"/>
    </sheetView>
  </sheetViews>
  <sheetFormatPr defaultRowHeight="12.75"/>
  <cols>
    <col min="2" max="2" width="64.6640625" customWidth="1"/>
    <col min="3" max="3" width="17" customWidth="1"/>
    <col min="4" max="4" width="15.6640625" customWidth="1"/>
    <col min="5" max="5" width="17" customWidth="1"/>
  </cols>
  <sheetData>
    <row r="1" spans="1:5" ht="15.75">
      <c r="D1" s="501" t="s">
        <v>535</v>
      </c>
      <c r="E1" s="502"/>
    </row>
    <row r="2" spans="1:5" ht="45.95" customHeight="1">
      <c r="D2" s="503" t="s">
        <v>640</v>
      </c>
      <c r="E2" s="348"/>
    </row>
    <row r="3" spans="1:5" ht="47.1" customHeight="1">
      <c r="D3" s="504" t="s">
        <v>348</v>
      </c>
      <c r="E3" s="505"/>
    </row>
    <row r="4" spans="1:5" ht="65.45" customHeight="1">
      <c r="A4" s="506" t="s">
        <v>546</v>
      </c>
      <c r="B4" s="506"/>
      <c r="C4" s="506"/>
      <c r="D4" s="506"/>
      <c r="E4" s="506"/>
    </row>
    <row r="5" spans="1:5" ht="23.45" customHeight="1">
      <c r="A5" s="40"/>
      <c r="B5" s="170" t="s">
        <v>134</v>
      </c>
      <c r="C5" s="40"/>
      <c r="D5" s="40"/>
      <c r="E5" s="40"/>
    </row>
    <row r="6" spans="1:5" ht="15" customHeight="1">
      <c r="A6" s="40"/>
      <c r="B6" s="163" t="s">
        <v>173</v>
      </c>
      <c r="C6" s="40"/>
      <c r="D6" s="40"/>
      <c r="E6" s="40"/>
    </row>
    <row r="7" spans="1:5" ht="18.75">
      <c r="A7" s="242"/>
      <c r="B7" s="242"/>
      <c r="C7" s="242"/>
      <c r="D7" s="242"/>
      <c r="E7" s="242" t="s">
        <v>23</v>
      </c>
    </row>
    <row r="8" spans="1:5" ht="37.5">
      <c r="A8" s="243" t="s">
        <v>536</v>
      </c>
      <c r="B8" s="243" t="s">
        <v>537</v>
      </c>
      <c r="C8" s="243" t="s">
        <v>223</v>
      </c>
      <c r="D8" s="243" t="s">
        <v>138</v>
      </c>
      <c r="E8" s="243" t="s">
        <v>24</v>
      </c>
    </row>
    <row r="9" spans="1:5" ht="54.95" customHeight="1">
      <c r="A9" s="243"/>
      <c r="B9" s="245" t="s">
        <v>334</v>
      </c>
      <c r="C9" s="190">
        <f>C10+C14+C18</f>
        <v>150000</v>
      </c>
      <c r="D9" s="190">
        <f>D10+D14+D18</f>
        <v>150000</v>
      </c>
      <c r="E9" s="190">
        <f>E10+E14+E18</f>
        <v>0</v>
      </c>
    </row>
    <row r="10" spans="1:5" ht="219.95" customHeight="1">
      <c r="A10" s="244">
        <v>1</v>
      </c>
      <c r="B10" s="245" t="s">
        <v>479</v>
      </c>
      <c r="C10" s="249">
        <v>40000</v>
      </c>
      <c r="D10" s="249">
        <v>40000</v>
      </c>
      <c r="E10" s="249">
        <v>0</v>
      </c>
    </row>
    <row r="11" spans="1:5" ht="18.75">
      <c r="A11" s="246"/>
      <c r="B11" s="243" t="s">
        <v>538</v>
      </c>
      <c r="C11" s="250"/>
      <c r="D11" s="250"/>
      <c r="E11" s="250"/>
    </row>
    <row r="12" spans="1:5" ht="85.5" customHeight="1">
      <c r="A12" s="246" t="s">
        <v>539</v>
      </c>
      <c r="B12" s="243" t="s">
        <v>468</v>
      </c>
      <c r="C12" s="250">
        <v>30000</v>
      </c>
      <c r="D12" s="250">
        <v>30000</v>
      </c>
      <c r="E12" s="250">
        <v>0</v>
      </c>
    </row>
    <row r="13" spans="1:5" ht="59.45" customHeight="1">
      <c r="A13" s="246" t="s">
        <v>542</v>
      </c>
      <c r="B13" s="243" t="s">
        <v>469</v>
      </c>
      <c r="C13" s="250">
        <v>10000</v>
      </c>
      <c r="D13" s="250">
        <v>10000</v>
      </c>
      <c r="E13" s="250">
        <v>0</v>
      </c>
    </row>
    <row r="14" spans="1:5" ht="114.95" customHeight="1">
      <c r="A14" s="244">
        <v>2</v>
      </c>
      <c r="B14" s="245" t="s">
        <v>485</v>
      </c>
      <c r="C14" s="249">
        <f>C16+C17</f>
        <v>90000</v>
      </c>
      <c r="D14" s="249">
        <f>D16+D17</f>
        <v>90000</v>
      </c>
      <c r="E14" s="249">
        <f>E16+E17</f>
        <v>0</v>
      </c>
    </row>
    <row r="15" spans="1:5" ht="27" customHeight="1">
      <c r="A15" s="246"/>
      <c r="B15" s="243" t="s">
        <v>538</v>
      </c>
      <c r="C15" s="250"/>
      <c r="D15" s="250"/>
      <c r="E15" s="250"/>
    </row>
    <row r="16" spans="1:5" ht="60.6" customHeight="1">
      <c r="A16" s="246" t="s">
        <v>540</v>
      </c>
      <c r="B16" s="243" t="s">
        <v>471</v>
      </c>
      <c r="C16" s="250">
        <v>50000</v>
      </c>
      <c r="D16" s="250">
        <v>50000</v>
      </c>
      <c r="E16" s="250">
        <v>0</v>
      </c>
    </row>
    <row r="17" spans="1:5" ht="73.5" customHeight="1">
      <c r="A17" s="251" t="s">
        <v>639</v>
      </c>
      <c r="B17" s="247" t="s">
        <v>638</v>
      </c>
      <c r="C17" s="191">
        <v>40000</v>
      </c>
      <c r="D17" s="191">
        <v>40000</v>
      </c>
      <c r="E17" s="191"/>
    </row>
    <row r="18" spans="1:5" ht="90" customHeight="1">
      <c r="A18" s="244">
        <v>3</v>
      </c>
      <c r="B18" s="245" t="s">
        <v>483</v>
      </c>
      <c r="C18" s="249">
        <v>20000</v>
      </c>
      <c r="D18" s="249">
        <v>20000</v>
      </c>
      <c r="E18" s="249">
        <v>0</v>
      </c>
    </row>
    <row r="19" spans="1:5" ht="18.75">
      <c r="A19" s="246"/>
      <c r="B19" s="243" t="s">
        <v>538</v>
      </c>
      <c r="C19" s="250"/>
      <c r="D19" s="250"/>
      <c r="E19" s="250"/>
    </row>
    <row r="20" spans="1:5" ht="57.6" customHeight="1">
      <c r="A20" s="246" t="s">
        <v>541</v>
      </c>
      <c r="B20" s="243" t="s">
        <v>470</v>
      </c>
      <c r="C20" s="250">
        <v>20000</v>
      </c>
      <c r="D20" s="250">
        <v>20000</v>
      </c>
      <c r="E20" s="250">
        <v>0</v>
      </c>
    </row>
    <row r="21" spans="1:5" ht="18.75">
      <c r="A21" s="246"/>
      <c r="B21" s="245" t="s">
        <v>141</v>
      </c>
      <c r="C21" s="249">
        <f>C9</f>
        <v>150000</v>
      </c>
      <c r="D21" s="249">
        <f>D9</f>
        <v>150000</v>
      </c>
      <c r="E21" s="249">
        <f>E9</f>
        <v>0</v>
      </c>
    </row>
    <row r="24" spans="1:5" ht="18.75">
      <c r="B24" s="14" t="s">
        <v>343</v>
      </c>
      <c r="C24" s="14"/>
      <c r="D24" s="14" t="s">
        <v>342</v>
      </c>
      <c r="E24" s="14"/>
    </row>
  </sheetData>
  <mergeCells count="4">
    <mergeCell ref="D1:E1"/>
    <mergeCell ref="D2:E2"/>
    <mergeCell ref="D3:E3"/>
    <mergeCell ref="A4:E4"/>
  </mergeCells>
  <pageMargins left="0.70866141732283472" right="0.70866141732283472" top="0.74803149606299213" bottom="0.74803149606299213" header="0.31496062992125984" footer="0.31496062992125984"/>
  <pageSetup paperSize="9" scale="79" fitToHeight="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zoomScale="80" zoomScaleNormal="80" workbookViewId="0">
      <selection activeCell="H3" sqref="H3"/>
    </sheetView>
  </sheetViews>
  <sheetFormatPr defaultRowHeight="12.75"/>
  <cols>
    <col min="2" max="2" width="33.83203125" customWidth="1"/>
    <col min="3" max="3" width="18.1640625" customWidth="1"/>
    <col min="4" max="4" width="17.6640625" customWidth="1"/>
    <col min="5" max="5" width="17.1640625" customWidth="1"/>
  </cols>
  <sheetData>
    <row r="1" spans="1:9" ht="15.75">
      <c r="D1" s="501" t="s">
        <v>679</v>
      </c>
      <c r="E1" s="502"/>
    </row>
    <row r="2" spans="1:9" ht="47.45" customHeight="1">
      <c r="D2" s="503" t="s">
        <v>640</v>
      </c>
      <c r="E2" s="348"/>
    </row>
    <row r="3" spans="1:9" ht="48.6" customHeight="1">
      <c r="D3" s="504" t="s">
        <v>348</v>
      </c>
      <c r="E3" s="505"/>
    </row>
    <row r="4" spans="1:9" ht="18.75">
      <c r="A4" s="506" t="s">
        <v>634</v>
      </c>
      <c r="B4" s="506"/>
      <c r="C4" s="506"/>
      <c r="D4" s="506"/>
      <c r="E4" s="506"/>
    </row>
    <row r="5" spans="1:9" ht="18.75">
      <c r="A5" s="40"/>
      <c r="B5" s="319" t="s">
        <v>134</v>
      </c>
      <c r="C5" s="40"/>
      <c r="D5" s="40"/>
      <c r="E5" s="40"/>
    </row>
    <row r="6" spans="1:9" ht="18.75">
      <c r="A6" s="40"/>
      <c r="B6" s="320" t="s">
        <v>173</v>
      </c>
      <c r="C6" s="40"/>
      <c r="D6" s="40"/>
      <c r="E6" s="40"/>
    </row>
    <row r="7" spans="1:9" ht="18.75">
      <c r="A7" s="242"/>
      <c r="B7" s="242"/>
      <c r="C7" s="242"/>
      <c r="D7" s="242"/>
      <c r="E7" s="242" t="s">
        <v>23</v>
      </c>
    </row>
    <row r="8" spans="1:9" ht="48.6" customHeight="1">
      <c r="A8" s="247" t="s">
        <v>536</v>
      </c>
      <c r="B8" s="247" t="s">
        <v>137</v>
      </c>
      <c r="C8" s="247" t="s">
        <v>223</v>
      </c>
      <c r="D8" s="247" t="s">
        <v>138</v>
      </c>
      <c r="E8" s="247" t="s">
        <v>24</v>
      </c>
    </row>
    <row r="9" spans="1:9" ht="50.1" customHeight="1">
      <c r="A9" s="247"/>
      <c r="B9" s="248" t="s">
        <v>334</v>
      </c>
      <c r="C9" s="190">
        <f>C10</f>
        <v>360000</v>
      </c>
      <c r="D9" s="190">
        <f>D10</f>
        <v>0</v>
      </c>
      <c r="E9" s="190">
        <f>E10</f>
        <v>360000</v>
      </c>
    </row>
    <row r="10" spans="1:9" ht="108" customHeight="1">
      <c r="A10" s="251" t="s">
        <v>195</v>
      </c>
      <c r="B10" s="247" t="s">
        <v>637</v>
      </c>
      <c r="C10" s="191">
        <v>360000</v>
      </c>
      <c r="D10" s="191">
        <v>0</v>
      </c>
      <c r="E10" s="191">
        <v>360000</v>
      </c>
    </row>
    <row r="11" spans="1:9" ht="38.1" customHeight="1">
      <c r="A11" s="251"/>
      <c r="B11" s="248" t="s">
        <v>141</v>
      </c>
      <c r="C11" s="190">
        <f>C9</f>
        <v>360000</v>
      </c>
      <c r="D11" s="190">
        <f>D9</f>
        <v>0</v>
      </c>
      <c r="E11" s="190">
        <f>E9</f>
        <v>360000</v>
      </c>
      <c r="I11" s="153" t="s">
        <v>646</v>
      </c>
    </row>
    <row r="12" spans="1:9">
      <c r="A12" s="240"/>
      <c r="B12" s="240"/>
      <c r="C12" s="240"/>
      <c r="D12" s="240"/>
      <c r="E12" s="240"/>
    </row>
    <row r="14" spans="1:9" ht="18.75">
      <c r="B14" s="14" t="s">
        <v>343</v>
      </c>
      <c r="C14" s="14"/>
      <c r="D14" s="14" t="s">
        <v>342</v>
      </c>
      <c r="E14" s="14"/>
    </row>
    <row r="29" spans="5:5">
      <c r="E29" t="s">
        <v>68</v>
      </c>
    </row>
  </sheetData>
  <mergeCells count="4">
    <mergeCell ref="D1:E1"/>
    <mergeCell ref="D2:E2"/>
    <mergeCell ref="D3:E3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M59"/>
  <sheetViews>
    <sheetView tabSelected="1" topLeftCell="A55" zoomScale="75" workbookViewId="0">
      <selection activeCell="J8" sqref="J8:J9"/>
    </sheetView>
  </sheetViews>
  <sheetFormatPr defaultRowHeight="12.75"/>
  <cols>
    <col min="1" max="1" width="15" customWidth="1"/>
    <col min="2" max="2" width="14.1640625" customWidth="1"/>
    <col min="3" max="3" width="12.1640625" customWidth="1"/>
    <col min="4" max="4" width="33.5" customWidth="1"/>
    <col min="5" max="5" width="41.83203125" customWidth="1"/>
    <col min="6" max="6" width="21.83203125" customWidth="1"/>
    <col min="7" max="7" width="17" customWidth="1"/>
    <col min="8" max="8" width="14.83203125" customWidth="1"/>
    <col min="9" max="9" width="22.1640625" customWidth="1"/>
    <col min="10" max="10" width="17.83203125" customWidth="1"/>
    <col min="11" max="11" width="13.83203125" bestFit="1" customWidth="1"/>
    <col min="13" max="13" width="26.1640625" customWidth="1"/>
  </cols>
  <sheetData>
    <row r="1" spans="1:13" ht="20.100000000000001" customHeight="1">
      <c r="G1" s="42" t="s">
        <v>144</v>
      </c>
      <c r="H1" s="42"/>
      <c r="I1" s="42"/>
      <c r="J1" s="42"/>
    </row>
    <row r="2" spans="1:13" ht="44.1" customHeight="1">
      <c r="G2" s="333" t="s">
        <v>641</v>
      </c>
      <c r="H2" s="333"/>
      <c r="I2" s="333"/>
      <c r="J2" s="43"/>
    </row>
    <row r="3" spans="1:13" ht="41.1" customHeight="1">
      <c r="D3" s="153"/>
      <c r="G3" s="332" t="s">
        <v>348</v>
      </c>
      <c r="H3" s="332"/>
      <c r="I3" s="332"/>
      <c r="J3" s="43"/>
    </row>
    <row r="4" spans="1:13" ht="13.5" customHeight="1">
      <c r="G4" s="38"/>
      <c r="H4" s="38"/>
      <c r="I4" s="38"/>
      <c r="J4" s="43"/>
    </row>
    <row r="5" spans="1:13" ht="52.5" customHeight="1">
      <c r="A5" s="506" t="s">
        <v>291</v>
      </c>
      <c r="B5" s="506"/>
      <c r="C5" s="506"/>
      <c r="D5" s="506"/>
      <c r="E5" s="506"/>
      <c r="F5" s="506"/>
      <c r="G5" s="506"/>
      <c r="H5" s="506"/>
      <c r="I5" s="506"/>
      <c r="J5" s="506"/>
    </row>
    <row r="6" spans="1:13" ht="34.5" customHeight="1" thickBot="1">
      <c r="A6" s="513" t="s">
        <v>134</v>
      </c>
      <c r="B6" s="514"/>
      <c r="C6" s="514"/>
      <c r="D6" s="40"/>
      <c r="E6" s="40"/>
      <c r="F6" s="101"/>
      <c r="G6" s="40"/>
      <c r="H6" s="40"/>
      <c r="I6" s="40"/>
      <c r="J6" s="40"/>
    </row>
    <row r="7" spans="1:13" ht="27.75" customHeight="1">
      <c r="A7" s="65" t="s">
        <v>173</v>
      </c>
      <c r="B7" s="65"/>
      <c r="C7" s="65"/>
      <c r="D7" s="19"/>
      <c r="E7" s="19"/>
      <c r="F7" s="19"/>
      <c r="G7" s="19"/>
      <c r="H7" s="19"/>
      <c r="I7" s="19"/>
      <c r="J7" s="20" t="s">
        <v>26</v>
      </c>
    </row>
    <row r="8" spans="1:13" ht="12.75" customHeight="1">
      <c r="A8" s="507" t="s">
        <v>170</v>
      </c>
      <c r="B8" s="507" t="s">
        <v>171</v>
      </c>
      <c r="C8" s="507" t="s">
        <v>192</v>
      </c>
      <c r="D8" s="509" t="s">
        <v>172</v>
      </c>
      <c r="E8" s="511" t="s">
        <v>174</v>
      </c>
      <c r="F8" s="511" t="s">
        <v>175</v>
      </c>
      <c r="G8" s="511" t="s">
        <v>176</v>
      </c>
      <c r="H8" s="511" t="s">
        <v>177</v>
      </c>
      <c r="I8" s="511" t="s">
        <v>178</v>
      </c>
      <c r="J8" s="511" t="s">
        <v>179</v>
      </c>
    </row>
    <row r="9" spans="1:13" ht="153" customHeight="1">
      <c r="A9" s="508"/>
      <c r="B9" s="508"/>
      <c r="C9" s="508"/>
      <c r="D9" s="510"/>
      <c r="E9" s="512"/>
      <c r="F9" s="512"/>
      <c r="G9" s="512"/>
      <c r="H9" s="512"/>
      <c r="I9" s="512"/>
      <c r="J9" s="512"/>
    </row>
    <row r="10" spans="1:13" ht="16.5" customHeight="1">
      <c r="A10" s="30" t="s">
        <v>195</v>
      </c>
      <c r="B10" s="30" t="s">
        <v>196</v>
      </c>
      <c r="C10" s="30" t="s">
        <v>197</v>
      </c>
      <c r="D10" s="23">
        <v>4</v>
      </c>
      <c r="E10" s="239">
        <v>5</v>
      </c>
      <c r="F10" s="239">
        <v>6</v>
      </c>
      <c r="G10" s="239">
        <v>7</v>
      </c>
      <c r="H10" s="239">
        <v>8</v>
      </c>
      <c r="I10" s="239">
        <v>9</v>
      </c>
      <c r="J10" s="239">
        <v>10</v>
      </c>
    </row>
    <row r="11" spans="1:13" ht="27.95" customHeight="1">
      <c r="A11" s="221" t="s">
        <v>3</v>
      </c>
      <c r="B11" s="221" t="s">
        <v>359</v>
      </c>
      <c r="C11" s="221" t="s">
        <v>359</v>
      </c>
      <c r="D11" s="221" t="s">
        <v>63</v>
      </c>
      <c r="E11" s="221" t="s">
        <v>359</v>
      </c>
      <c r="F11" s="221" t="s">
        <v>359</v>
      </c>
      <c r="G11" s="221" t="s">
        <v>359</v>
      </c>
      <c r="H11" s="221" t="s">
        <v>359</v>
      </c>
      <c r="I11" s="221">
        <f>I12</f>
        <v>5814609</v>
      </c>
      <c r="J11" s="221" t="s">
        <v>359</v>
      </c>
    </row>
    <row r="12" spans="1:13" ht="36" customHeight="1">
      <c r="A12" s="221" t="s">
        <v>1</v>
      </c>
      <c r="B12" s="221" t="s">
        <v>359</v>
      </c>
      <c r="C12" s="221" t="s">
        <v>359</v>
      </c>
      <c r="D12" s="221" t="s">
        <v>63</v>
      </c>
      <c r="E12" s="221" t="s">
        <v>359</v>
      </c>
      <c r="F12" s="221" t="s">
        <v>359</v>
      </c>
      <c r="G12" s="221" t="s">
        <v>359</v>
      </c>
      <c r="H12" s="221" t="s">
        <v>359</v>
      </c>
      <c r="I12" s="221">
        <f>I13+I15+I19+I21+I25+I27+I29+I32+I17</f>
        <v>5814609</v>
      </c>
      <c r="J12" s="221" t="s">
        <v>359</v>
      </c>
      <c r="K12" s="104"/>
    </row>
    <row r="13" spans="1:13" ht="92.1" customHeight="1">
      <c r="A13" s="221" t="s">
        <v>76</v>
      </c>
      <c r="B13" s="221" t="s">
        <v>77</v>
      </c>
      <c r="C13" s="221" t="s">
        <v>78</v>
      </c>
      <c r="D13" s="220" t="s">
        <v>79</v>
      </c>
      <c r="E13" s="221" t="s">
        <v>359</v>
      </c>
      <c r="F13" s="221" t="s">
        <v>359</v>
      </c>
      <c r="G13" s="221" t="s">
        <v>359</v>
      </c>
      <c r="H13" s="221" t="s">
        <v>359</v>
      </c>
      <c r="I13" s="221">
        <v>500000</v>
      </c>
      <c r="J13" s="221" t="s">
        <v>359</v>
      </c>
    </row>
    <row r="14" spans="1:13" ht="122.1" customHeight="1">
      <c r="A14" s="221" t="s">
        <v>359</v>
      </c>
      <c r="B14" s="221" t="s">
        <v>359</v>
      </c>
      <c r="C14" s="221" t="s">
        <v>359</v>
      </c>
      <c r="D14" s="221" t="s">
        <v>359</v>
      </c>
      <c r="E14" s="220" t="s">
        <v>357</v>
      </c>
      <c r="F14" s="220" t="s">
        <v>463</v>
      </c>
      <c r="G14" s="220">
        <v>500000</v>
      </c>
      <c r="H14" s="220">
        <v>0</v>
      </c>
      <c r="I14" s="220">
        <v>500000</v>
      </c>
      <c r="J14" s="220">
        <v>100</v>
      </c>
    </row>
    <row r="15" spans="1:13" ht="122.1" customHeight="1">
      <c r="A15" s="302" t="s">
        <v>92</v>
      </c>
      <c r="B15" s="302" t="s">
        <v>121</v>
      </c>
      <c r="C15" s="302" t="s">
        <v>119</v>
      </c>
      <c r="D15" s="219" t="s">
        <v>91</v>
      </c>
      <c r="E15" s="220"/>
      <c r="F15" s="305"/>
      <c r="G15" s="220"/>
      <c r="H15" s="220"/>
      <c r="I15" s="221">
        <v>100000</v>
      </c>
      <c r="J15" s="220"/>
    </row>
    <row r="16" spans="1:13" ht="122.1" customHeight="1">
      <c r="A16" s="302"/>
      <c r="B16" s="302"/>
      <c r="C16" s="302"/>
      <c r="D16" s="219"/>
      <c r="E16" s="220" t="s">
        <v>478</v>
      </c>
      <c r="F16" s="305" t="s">
        <v>580</v>
      </c>
      <c r="G16" s="220">
        <v>100000</v>
      </c>
      <c r="H16" s="220">
        <v>0</v>
      </c>
      <c r="I16" s="220">
        <v>100000</v>
      </c>
      <c r="J16" s="220">
        <v>100</v>
      </c>
      <c r="M16" s="304"/>
    </row>
    <row r="17" spans="1:13" ht="163.5" customHeight="1">
      <c r="A17" s="302" t="s">
        <v>657</v>
      </c>
      <c r="B17" s="302" t="s">
        <v>658</v>
      </c>
      <c r="C17" s="302" t="s">
        <v>126</v>
      </c>
      <c r="D17" s="219" t="s">
        <v>659</v>
      </c>
      <c r="E17" s="220"/>
      <c r="F17" s="305"/>
      <c r="G17" s="220"/>
      <c r="H17" s="220"/>
      <c r="I17" s="221">
        <v>1296109</v>
      </c>
      <c r="J17" s="220"/>
      <c r="M17" s="304"/>
    </row>
    <row r="18" spans="1:13" ht="267" customHeight="1">
      <c r="A18" s="302"/>
      <c r="B18" s="302"/>
      <c r="C18" s="302"/>
      <c r="D18" s="219"/>
      <c r="E18" s="220" t="s">
        <v>677</v>
      </c>
      <c r="F18" s="305" t="s">
        <v>580</v>
      </c>
      <c r="G18" s="220">
        <v>1296109</v>
      </c>
      <c r="H18" s="220">
        <v>0</v>
      </c>
      <c r="I18" s="220">
        <v>1296109</v>
      </c>
      <c r="J18" s="220">
        <v>100</v>
      </c>
      <c r="M18" s="304"/>
    </row>
    <row r="19" spans="1:13" ht="75.599999999999994" customHeight="1">
      <c r="A19" s="306" t="s">
        <v>585</v>
      </c>
      <c r="B19" s="306" t="s">
        <v>586</v>
      </c>
      <c r="C19" s="306" t="s">
        <v>107</v>
      </c>
      <c r="D19" s="219" t="s">
        <v>587</v>
      </c>
      <c r="E19" s="220"/>
      <c r="F19" s="305"/>
      <c r="G19" s="220"/>
      <c r="H19" s="220"/>
      <c r="I19" s="221">
        <v>1000000</v>
      </c>
      <c r="J19" s="220"/>
    </row>
    <row r="20" spans="1:13" ht="234" customHeight="1">
      <c r="A20" s="302"/>
      <c r="B20" s="302"/>
      <c r="C20" s="302"/>
      <c r="D20" s="219"/>
      <c r="E20" s="220" t="s">
        <v>591</v>
      </c>
      <c r="F20" s="305" t="s">
        <v>580</v>
      </c>
      <c r="G20" s="220">
        <v>1184045</v>
      </c>
      <c r="H20" s="220">
        <v>0</v>
      </c>
      <c r="I20" s="220">
        <v>1000000</v>
      </c>
      <c r="J20" s="220">
        <v>84</v>
      </c>
    </row>
    <row r="21" spans="1:13" ht="75.95" customHeight="1">
      <c r="A21" s="221" t="s">
        <v>316</v>
      </c>
      <c r="B21" s="221" t="s">
        <v>361</v>
      </c>
      <c r="C21" s="221" t="s">
        <v>107</v>
      </c>
      <c r="D21" s="220" t="s">
        <v>289</v>
      </c>
      <c r="E21" s="221" t="s">
        <v>359</v>
      </c>
      <c r="F21" s="221" t="s">
        <v>359</v>
      </c>
      <c r="G21" s="221" t="s">
        <v>359</v>
      </c>
      <c r="H21" s="221" t="s">
        <v>359</v>
      </c>
      <c r="I21" s="221">
        <f>I22+I23+I24</f>
        <v>683900</v>
      </c>
      <c r="J21" s="221" t="s">
        <v>359</v>
      </c>
      <c r="K21" s="14"/>
    </row>
    <row r="22" spans="1:13" ht="122.1" customHeight="1">
      <c r="A22" s="221" t="s">
        <v>359</v>
      </c>
      <c r="B22" s="221" t="s">
        <v>359</v>
      </c>
      <c r="C22" s="221" t="s">
        <v>359</v>
      </c>
      <c r="D22" s="221" t="s">
        <v>359</v>
      </c>
      <c r="E22" s="220" t="s">
        <v>290</v>
      </c>
      <c r="F22" s="220" t="s">
        <v>463</v>
      </c>
      <c r="G22" s="220">
        <v>463033</v>
      </c>
      <c r="H22" s="220">
        <v>0</v>
      </c>
      <c r="I22" s="220">
        <v>83900</v>
      </c>
      <c r="J22" s="220">
        <v>18</v>
      </c>
      <c r="K22" s="240"/>
      <c r="L22" s="240"/>
      <c r="M22" s="303"/>
    </row>
    <row r="23" spans="1:13" ht="122.1" customHeight="1">
      <c r="A23" s="221" t="s">
        <v>359</v>
      </c>
      <c r="B23" s="221" t="s">
        <v>359</v>
      </c>
      <c r="C23" s="221" t="s">
        <v>359</v>
      </c>
      <c r="D23" s="221" t="s">
        <v>359</v>
      </c>
      <c r="E23" s="220" t="s">
        <v>356</v>
      </c>
      <c r="F23" s="220" t="s">
        <v>463</v>
      </c>
      <c r="G23" s="220">
        <v>310632</v>
      </c>
      <c r="H23" s="220">
        <v>0</v>
      </c>
      <c r="I23" s="220">
        <v>310632</v>
      </c>
      <c r="J23" s="220">
        <v>100</v>
      </c>
      <c r="L23" s="240"/>
      <c r="M23" s="105"/>
    </row>
    <row r="24" spans="1:13" ht="111" customHeight="1">
      <c r="A24" s="221" t="s">
        <v>359</v>
      </c>
      <c r="B24" s="221" t="s">
        <v>359</v>
      </c>
      <c r="C24" s="221" t="s">
        <v>359</v>
      </c>
      <c r="D24" s="221" t="s">
        <v>359</v>
      </c>
      <c r="E24" s="220" t="s">
        <v>555</v>
      </c>
      <c r="F24" s="220" t="s">
        <v>463</v>
      </c>
      <c r="G24" s="220">
        <v>289368</v>
      </c>
      <c r="H24" s="220">
        <v>0</v>
      </c>
      <c r="I24" s="220">
        <v>289368</v>
      </c>
      <c r="J24" s="220">
        <v>100</v>
      </c>
      <c r="K24" s="260"/>
      <c r="L24" s="261"/>
      <c r="M24" s="303"/>
    </row>
    <row r="25" spans="1:13" ht="111" customHeight="1">
      <c r="A25" s="302" t="s">
        <v>615</v>
      </c>
      <c r="B25" s="302" t="s">
        <v>616</v>
      </c>
      <c r="C25" s="302" t="s">
        <v>107</v>
      </c>
      <c r="D25" s="302" t="s">
        <v>617</v>
      </c>
      <c r="E25" s="220"/>
      <c r="F25" s="220"/>
      <c r="G25" s="220"/>
      <c r="H25" s="220"/>
      <c r="I25" s="221">
        <v>16100</v>
      </c>
      <c r="J25" s="220"/>
      <c r="K25" s="204"/>
      <c r="L25" s="261"/>
    </row>
    <row r="26" spans="1:13" ht="111" customHeight="1">
      <c r="A26" s="221"/>
      <c r="B26" s="221"/>
      <c r="C26" s="221"/>
      <c r="D26" s="221"/>
      <c r="E26" s="220" t="s">
        <v>610</v>
      </c>
      <c r="F26" s="305" t="s">
        <v>580</v>
      </c>
      <c r="G26" s="220">
        <v>16100</v>
      </c>
      <c r="H26" s="220">
        <v>0</v>
      </c>
      <c r="I26" s="220">
        <v>16100</v>
      </c>
      <c r="J26" s="220">
        <v>100</v>
      </c>
      <c r="K26" s="204"/>
      <c r="L26" s="261"/>
      <c r="M26" s="303"/>
    </row>
    <row r="27" spans="1:13" ht="111" customHeight="1">
      <c r="A27" s="306" t="s">
        <v>588</v>
      </c>
      <c r="B27" s="306" t="s">
        <v>589</v>
      </c>
      <c r="C27" s="306" t="s">
        <v>107</v>
      </c>
      <c r="D27" s="220" t="s">
        <v>590</v>
      </c>
      <c r="E27" s="220"/>
      <c r="F27" s="220"/>
      <c r="G27" s="220"/>
      <c r="H27" s="220"/>
      <c r="I27" s="221">
        <v>40000</v>
      </c>
      <c r="J27" s="220"/>
      <c r="K27" s="204"/>
      <c r="L27" s="261"/>
    </row>
    <row r="28" spans="1:13" ht="299.45" customHeight="1">
      <c r="A28" s="306"/>
      <c r="B28" s="306"/>
      <c r="C28" s="306"/>
      <c r="D28" s="221"/>
      <c r="E28" s="220" t="s">
        <v>674</v>
      </c>
      <c r="F28" s="220" t="s">
        <v>580</v>
      </c>
      <c r="G28" s="220">
        <v>40000</v>
      </c>
      <c r="H28" s="220">
        <v>0</v>
      </c>
      <c r="I28" s="220">
        <v>40000</v>
      </c>
      <c r="J28" s="220">
        <v>100</v>
      </c>
      <c r="K28" s="204"/>
      <c r="L28" s="261"/>
    </row>
    <row r="29" spans="1:13" ht="68.099999999999994" customHeight="1">
      <c r="A29" s="302" t="s">
        <v>552</v>
      </c>
      <c r="B29" s="302" t="s">
        <v>553</v>
      </c>
      <c r="C29" s="302" t="s">
        <v>107</v>
      </c>
      <c r="D29" s="219" t="s">
        <v>554</v>
      </c>
      <c r="E29" s="220"/>
      <c r="F29" s="305"/>
      <c r="G29" s="220"/>
      <c r="H29" s="220"/>
      <c r="I29" s="221">
        <f>I30+I31</f>
        <v>528500</v>
      </c>
      <c r="J29" s="220"/>
      <c r="K29" s="240"/>
      <c r="L29" s="240"/>
    </row>
    <row r="30" spans="1:13" ht="48.6" customHeight="1">
      <c r="A30" s="219"/>
      <c r="B30" s="219"/>
      <c r="C30" s="219"/>
      <c r="D30" s="219"/>
      <c r="E30" s="220" t="s">
        <v>549</v>
      </c>
      <c r="F30" s="305" t="s">
        <v>580</v>
      </c>
      <c r="G30" s="220">
        <v>28500</v>
      </c>
      <c r="H30" s="220">
        <v>0</v>
      </c>
      <c r="I30" s="220">
        <v>28500</v>
      </c>
      <c r="J30" s="220">
        <v>100</v>
      </c>
      <c r="K30" s="240"/>
      <c r="L30" s="240"/>
    </row>
    <row r="31" spans="1:13" ht="119.1" customHeight="1">
      <c r="A31" s="219"/>
      <c r="B31" s="219"/>
      <c r="C31" s="219"/>
      <c r="D31" s="219"/>
      <c r="E31" s="220" t="s">
        <v>633</v>
      </c>
      <c r="F31" s="305" t="s">
        <v>580</v>
      </c>
      <c r="G31" s="220">
        <v>500000</v>
      </c>
      <c r="H31" s="220">
        <v>0</v>
      </c>
      <c r="I31" s="220">
        <v>500000</v>
      </c>
      <c r="J31" s="220">
        <v>100</v>
      </c>
      <c r="K31" s="240"/>
      <c r="L31" s="240"/>
    </row>
    <row r="32" spans="1:13" ht="124.5" customHeight="1">
      <c r="A32" s="306" t="s">
        <v>583</v>
      </c>
      <c r="B32" s="306" t="s">
        <v>577</v>
      </c>
      <c r="C32" s="306" t="s">
        <v>131</v>
      </c>
      <c r="D32" s="220" t="s">
        <v>578</v>
      </c>
      <c r="E32" s="220"/>
      <c r="F32" s="305"/>
      <c r="G32" s="220"/>
      <c r="H32" s="220"/>
      <c r="I32" s="221">
        <f>I33+I34</f>
        <v>1650000</v>
      </c>
      <c r="J32" s="220"/>
      <c r="K32" s="240"/>
      <c r="L32" s="240"/>
    </row>
    <row r="33" spans="1:12" ht="117.6" customHeight="1">
      <c r="A33" s="219"/>
      <c r="B33" s="219"/>
      <c r="C33" s="219"/>
      <c r="D33" s="219"/>
      <c r="E33" s="220" t="s">
        <v>584</v>
      </c>
      <c r="F33" s="305" t="s">
        <v>580</v>
      </c>
      <c r="G33" s="220">
        <v>450000</v>
      </c>
      <c r="H33" s="220">
        <v>0</v>
      </c>
      <c r="I33" s="220">
        <v>450000</v>
      </c>
      <c r="J33" s="220">
        <v>100</v>
      </c>
      <c r="K33" s="240"/>
      <c r="L33" s="240"/>
    </row>
    <row r="34" spans="1:12" ht="180.6" customHeight="1">
      <c r="A34" s="219"/>
      <c r="B34" s="219"/>
      <c r="C34" s="219"/>
      <c r="D34" s="219"/>
      <c r="E34" s="220" t="s">
        <v>669</v>
      </c>
      <c r="F34" s="305" t="s">
        <v>580</v>
      </c>
      <c r="G34" s="220">
        <v>1200000</v>
      </c>
      <c r="H34" s="220">
        <v>0</v>
      </c>
      <c r="I34" s="220">
        <v>1200000</v>
      </c>
      <c r="J34" s="220">
        <v>100</v>
      </c>
      <c r="K34" s="240"/>
      <c r="L34" s="240"/>
    </row>
    <row r="35" spans="1:12" ht="71.45" customHeight="1">
      <c r="A35" s="225" t="s">
        <v>96</v>
      </c>
      <c r="B35" s="225" t="s">
        <v>359</v>
      </c>
      <c r="C35" s="225" t="s">
        <v>359</v>
      </c>
      <c r="D35" s="225" t="s">
        <v>66</v>
      </c>
      <c r="E35" s="220"/>
      <c r="F35" s="305"/>
      <c r="G35" s="220"/>
      <c r="H35" s="220"/>
      <c r="I35" s="221">
        <f>I36</f>
        <v>6485133</v>
      </c>
      <c r="J35" s="220"/>
      <c r="K35" s="240"/>
      <c r="L35" s="240"/>
    </row>
    <row r="36" spans="1:12" ht="74.45" customHeight="1">
      <c r="A36" s="225" t="s">
        <v>97</v>
      </c>
      <c r="B36" s="225" t="s">
        <v>359</v>
      </c>
      <c r="C36" s="225" t="s">
        <v>359</v>
      </c>
      <c r="D36" s="225" t="s">
        <v>66</v>
      </c>
      <c r="E36" s="220"/>
      <c r="F36" s="305"/>
      <c r="G36" s="220"/>
      <c r="H36" s="220"/>
      <c r="I36" s="221">
        <f>I37+I40+I43+I45</f>
        <v>6485133</v>
      </c>
      <c r="J36" s="220"/>
      <c r="K36" s="240"/>
      <c r="L36" s="240"/>
    </row>
    <row r="37" spans="1:12" ht="85.5" customHeight="1">
      <c r="A37" s="302" t="s">
        <v>533</v>
      </c>
      <c r="B37" s="302" t="s">
        <v>534</v>
      </c>
      <c r="C37" s="302" t="s">
        <v>67</v>
      </c>
      <c r="D37" s="219" t="s">
        <v>319</v>
      </c>
      <c r="E37" s="220"/>
      <c r="F37" s="305"/>
      <c r="G37" s="220"/>
      <c r="H37" s="220"/>
      <c r="I37" s="221">
        <f>I38+I39</f>
        <v>870000</v>
      </c>
      <c r="J37" s="220"/>
      <c r="K37" s="240"/>
      <c r="L37" s="240"/>
    </row>
    <row r="38" spans="1:12" ht="188.45" customHeight="1">
      <c r="A38" s="282"/>
      <c r="B38" s="282"/>
      <c r="C38" s="282"/>
      <c r="D38" s="282"/>
      <c r="E38" s="220" t="s">
        <v>632</v>
      </c>
      <c r="F38" s="305" t="s">
        <v>580</v>
      </c>
      <c r="G38" s="220">
        <v>420000</v>
      </c>
      <c r="H38" s="220">
        <v>0</v>
      </c>
      <c r="I38" s="220">
        <v>420000</v>
      </c>
      <c r="J38" s="220">
        <v>100</v>
      </c>
      <c r="K38" s="240"/>
      <c r="L38" s="240"/>
    </row>
    <row r="39" spans="1:12" ht="120.6" customHeight="1">
      <c r="A39" s="282"/>
      <c r="B39" s="282"/>
      <c r="C39" s="282"/>
      <c r="D39" s="282"/>
      <c r="E39" s="220" t="s">
        <v>678</v>
      </c>
      <c r="F39" s="305" t="s">
        <v>580</v>
      </c>
      <c r="G39" s="220">
        <v>450000</v>
      </c>
      <c r="H39" s="220">
        <v>0</v>
      </c>
      <c r="I39" s="220">
        <v>450000</v>
      </c>
      <c r="J39" s="220">
        <v>100</v>
      </c>
      <c r="K39" s="240"/>
      <c r="L39" s="240"/>
    </row>
    <row r="40" spans="1:12" ht="156.6" customHeight="1">
      <c r="A40" s="302" t="s">
        <v>663</v>
      </c>
      <c r="B40" s="302" t="s">
        <v>664</v>
      </c>
      <c r="C40" s="302" t="s">
        <v>65</v>
      </c>
      <c r="D40" s="219" t="s">
        <v>665</v>
      </c>
      <c r="E40" s="220"/>
      <c r="F40" s="305"/>
      <c r="G40" s="220"/>
      <c r="H40" s="220"/>
      <c r="I40" s="221">
        <f>I41+I42</f>
        <v>574069</v>
      </c>
      <c r="J40" s="220"/>
      <c r="K40" s="240"/>
      <c r="L40" s="240"/>
    </row>
    <row r="41" spans="1:12" ht="108.6" customHeight="1">
      <c r="A41" s="282"/>
      <c r="B41" s="282"/>
      <c r="C41" s="282"/>
      <c r="D41" s="282"/>
      <c r="E41" s="220" t="s">
        <v>672</v>
      </c>
      <c r="F41" s="305" t="s">
        <v>580</v>
      </c>
      <c r="G41" s="220">
        <v>3680989</v>
      </c>
      <c r="H41" s="220">
        <v>0</v>
      </c>
      <c r="I41" s="220">
        <v>368009</v>
      </c>
      <c r="J41" s="220">
        <v>10</v>
      </c>
      <c r="K41" s="240"/>
      <c r="L41" s="240"/>
    </row>
    <row r="42" spans="1:12" ht="116.1" customHeight="1">
      <c r="A42" s="282"/>
      <c r="B42" s="282"/>
      <c r="C42" s="282"/>
      <c r="D42" s="282"/>
      <c r="E42" s="220" t="s">
        <v>673</v>
      </c>
      <c r="F42" s="305" t="s">
        <v>580</v>
      </c>
      <c r="G42" s="220">
        <v>2060606</v>
      </c>
      <c r="H42" s="220">
        <v>0</v>
      </c>
      <c r="I42" s="220">
        <v>206060</v>
      </c>
      <c r="J42" s="220">
        <v>10</v>
      </c>
      <c r="K42" s="240"/>
      <c r="L42" s="240"/>
    </row>
    <row r="43" spans="1:12" ht="69" customHeight="1">
      <c r="A43" s="282" t="s">
        <v>666</v>
      </c>
      <c r="B43" s="282" t="s">
        <v>361</v>
      </c>
      <c r="C43" s="282" t="s">
        <v>107</v>
      </c>
      <c r="D43" s="282" t="s">
        <v>289</v>
      </c>
      <c r="E43" s="220"/>
      <c r="F43" s="305"/>
      <c r="G43" s="220"/>
      <c r="H43" s="220"/>
      <c r="I43" s="221">
        <v>41064</v>
      </c>
      <c r="J43" s="220"/>
      <c r="K43" s="240"/>
      <c r="L43" s="240"/>
    </row>
    <row r="44" spans="1:12" ht="102.6" customHeight="1">
      <c r="A44" s="282"/>
      <c r="B44" s="282"/>
      <c r="C44" s="282"/>
      <c r="D44" s="282"/>
      <c r="E44" s="220" t="s">
        <v>671</v>
      </c>
      <c r="F44" s="305" t="s">
        <v>580</v>
      </c>
      <c r="G44" s="220">
        <v>41064</v>
      </c>
      <c r="H44" s="220">
        <v>0</v>
      </c>
      <c r="I44" s="220">
        <v>41064</v>
      </c>
      <c r="J44" s="220">
        <v>100</v>
      </c>
      <c r="K44" s="240"/>
      <c r="L44" s="240"/>
    </row>
    <row r="45" spans="1:12" ht="128.1" customHeight="1">
      <c r="A45" s="306" t="s">
        <v>667</v>
      </c>
      <c r="B45" s="306" t="s">
        <v>577</v>
      </c>
      <c r="C45" s="306" t="s">
        <v>131</v>
      </c>
      <c r="D45" s="220" t="s">
        <v>578</v>
      </c>
      <c r="E45" s="220"/>
      <c r="F45" s="305"/>
      <c r="G45" s="220"/>
      <c r="H45" s="220"/>
      <c r="I45" s="221">
        <v>5000000</v>
      </c>
      <c r="J45" s="220"/>
      <c r="K45" s="240"/>
      <c r="L45" s="240"/>
    </row>
    <row r="46" spans="1:12" ht="113.1" customHeight="1">
      <c r="A46" s="282"/>
      <c r="B46" s="282"/>
      <c r="C46" s="282"/>
      <c r="D46" s="282"/>
      <c r="E46" s="220" t="s">
        <v>670</v>
      </c>
      <c r="F46" s="305" t="s">
        <v>580</v>
      </c>
      <c r="G46" s="220">
        <v>5000000</v>
      </c>
      <c r="H46" s="220">
        <v>0</v>
      </c>
      <c r="I46" s="220">
        <v>5000000</v>
      </c>
      <c r="J46" s="220">
        <v>100</v>
      </c>
      <c r="K46" s="240"/>
      <c r="L46" s="240"/>
    </row>
    <row r="47" spans="1:12" ht="63" customHeight="1">
      <c r="A47" s="221" t="s">
        <v>152</v>
      </c>
      <c r="B47" s="221" t="s">
        <v>359</v>
      </c>
      <c r="C47" s="221" t="s">
        <v>359</v>
      </c>
      <c r="D47" s="221" t="s">
        <v>504</v>
      </c>
      <c r="E47" s="221" t="s">
        <v>359</v>
      </c>
      <c r="F47" s="221" t="s">
        <v>359</v>
      </c>
      <c r="G47" s="221" t="s">
        <v>359</v>
      </c>
      <c r="H47" s="221" t="s">
        <v>359</v>
      </c>
      <c r="I47" s="221">
        <f>I48</f>
        <v>4650000</v>
      </c>
      <c r="J47" s="221" t="s">
        <v>359</v>
      </c>
      <c r="K47" s="240"/>
      <c r="L47" s="240"/>
    </row>
    <row r="48" spans="1:12" ht="57.95" customHeight="1">
      <c r="A48" s="221" t="s">
        <v>153</v>
      </c>
      <c r="B48" s="221" t="s">
        <v>359</v>
      </c>
      <c r="C48" s="221" t="s">
        <v>359</v>
      </c>
      <c r="D48" s="221" t="s">
        <v>504</v>
      </c>
      <c r="E48" s="221" t="s">
        <v>359</v>
      </c>
      <c r="F48" s="221" t="s">
        <v>359</v>
      </c>
      <c r="G48" s="221" t="s">
        <v>359</v>
      </c>
      <c r="H48" s="221" t="s">
        <v>359</v>
      </c>
      <c r="I48" s="221">
        <f>I49+I51+I53</f>
        <v>4650000</v>
      </c>
      <c r="J48" s="221" t="s">
        <v>359</v>
      </c>
      <c r="K48" s="240"/>
      <c r="L48" s="240"/>
    </row>
    <row r="49" spans="1:12" ht="65.45" customHeight="1">
      <c r="A49" s="221" t="s">
        <v>94</v>
      </c>
      <c r="B49" s="221" t="s">
        <v>159</v>
      </c>
      <c r="C49" s="221" t="s">
        <v>17</v>
      </c>
      <c r="D49" s="220" t="s">
        <v>160</v>
      </c>
      <c r="E49" s="221" t="s">
        <v>359</v>
      </c>
      <c r="F49" s="221" t="s">
        <v>359</v>
      </c>
      <c r="G49" s="221" t="s">
        <v>359</v>
      </c>
      <c r="H49" s="221" t="s">
        <v>359</v>
      </c>
      <c r="I49" s="221">
        <v>100000</v>
      </c>
      <c r="J49" s="221" t="s">
        <v>359</v>
      </c>
      <c r="K49" s="240"/>
      <c r="L49" s="240"/>
    </row>
    <row r="50" spans="1:12" ht="84.6" customHeight="1">
      <c r="A50" s="221" t="s">
        <v>359</v>
      </c>
      <c r="B50" s="221" t="s">
        <v>359</v>
      </c>
      <c r="C50" s="221" t="s">
        <v>359</v>
      </c>
      <c r="D50" s="221" t="s">
        <v>359</v>
      </c>
      <c r="E50" s="220" t="s">
        <v>460</v>
      </c>
      <c r="F50" s="220" t="s">
        <v>463</v>
      </c>
      <c r="G50" s="220">
        <v>100000</v>
      </c>
      <c r="H50" s="220">
        <v>0</v>
      </c>
      <c r="I50" s="220">
        <v>100000</v>
      </c>
      <c r="J50" s="220">
        <v>100</v>
      </c>
    </row>
    <row r="51" spans="1:12" ht="43.5" customHeight="1">
      <c r="A51" s="302" t="s">
        <v>527</v>
      </c>
      <c r="B51" s="302" t="s">
        <v>528</v>
      </c>
      <c r="C51" s="302" t="s">
        <v>107</v>
      </c>
      <c r="D51" s="220" t="s">
        <v>529</v>
      </c>
      <c r="E51" s="220"/>
      <c r="F51" s="220"/>
      <c r="G51" s="220"/>
      <c r="H51" s="220"/>
      <c r="I51" s="221">
        <v>2100000</v>
      </c>
      <c r="J51" s="220"/>
    </row>
    <row r="52" spans="1:12" ht="68.45" customHeight="1">
      <c r="A52" s="221"/>
      <c r="B52" s="221"/>
      <c r="C52" s="221"/>
      <c r="D52" s="221"/>
      <c r="E52" s="220" t="s">
        <v>523</v>
      </c>
      <c r="F52" s="220" t="s">
        <v>463</v>
      </c>
      <c r="G52" s="220">
        <v>2100000</v>
      </c>
      <c r="H52" s="220">
        <v>0</v>
      </c>
      <c r="I52" s="220">
        <v>2100000</v>
      </c>
      <c r="J52" s="220">
        <v>100</v>
      </c>
    </row>
    <row r="53" spans="1:12" ht="119.1" customHeight="1">
      <c r="A53" s="306">
        <v>1017363</v>
      </c>
      <c r="B53" s="306" t="s">
        <v>577</v>
      </c>
      <c r="C53" s="306" t="s">
        <v>131</v>
      </c>
      <c r="D53" s="220" t="s">
        <v>578</v>
      </c>
      <c r="E53" s="220"/>
      <c r="F53" s="220"/>
      <c r="G53" s="220"/>
      <c r="H53" s="220"/>
      <c r="I53" s="221">
        <v>2450000</v>
      </c>
      <c r="J53" s="220"/>
    </row>
    <row r="54" spans="1:12" ht="100.5" customHeight="1">
      <c r="A54" s="306"/>
      <c r="B54" s="306"/>
      <c r="C54" s="306"/>
      <c r="D54" s="221"/>
      <c r="E54" s="220" t="s">
        <v>579</v>
      </c>
      <c r="F54" s="220" t="s">
        <v>580</v>
      </c>
      <c r="G54" s="220">
        <v>700000</v>
      </c>
      <c r="H54" s="220">
        <v>0</v>
      </c>
      <c r="I54" s="220">
        <v>700000</v>
      </c>
      <c r="J54" s="220">
        <v>100</v>
      </c>
    </row>
    <row r="55" spans="1:12" ht="98.45" customHeight="1">
      <c r="A55" s="306"/>
      <c r="B55" s="306"/>
      <c r="C55" s="306"/>
      <c r="D55" s="221"/>
      <c r="E55" s="220" t="s">
        <v>581</v>
      </c>
      <c r="F55" s="220" t="s">
        <v>580</v>
      </c>
      <c r="G55" s="220">
        <v>800000</v>
      </c>
      <c r="H55" s="220">
        <v>0</v>
      </c>
      <c r="I55" s="220">
        <v>800000</v>
      </c>
      <c r="J55" s="220">
        <v>100</v>
      </c>
    </row>
    <row r="56" spans="1:12" ht="128.44999999999999" customHeight="1">
      <c r="A56" s="306"/>
      <c r="B56" s="306"/>
      <c r="C56" s="306"/>
      <c r="D56" s="221"/>
      <c r="E56" s="220" t="s">
        <v>582</v>
      </c>
      <c r="F56" s="220" t="s">
        <v>580</v>
      </c>
      <c r="G56" s="220">
        <v>950000</v>
      </c>
      <c r="H56" s="220">
        <v>0</v>
      </c>
      <c r="I56" s="220">
        <v>950000</v>
      </c>
      <c r="J56" s="220">
        <v>100</v>
      </c>
    </row>
    <row r="57" spans="1:12" ht="25.5" customHeight="1">
      <c r="A57" s="221" t="s">
        <v>214</v>
      </c>
      <c r="B57" s="221" t="s">
        <v>214</v>
      </c>
      <c r="C57" s="221" t="s">
        <v>214</v>
      </c>
      <c r="D57" s="221" t="s">
        <v>374</v>
      </c>
      <c r="E57" s="221" t="s">
        <v>299</v>
      </c>
      <c r="F57" s="221" t="s">
        <v>299</v>
      </c>
      <c r="G57" s="221" t="s">
        <v>299</v>
      </c>
      <c r="H57" s="221" t="s">
        <v>299</v>
      </c>
      <c r="I57" s="221">
        <f>I12+I36+I48</f>
        <v>16949742</v>
      </c>
      <c r="J57" s="221" t="s">
        <v>299</v>
      </c>
    </row>
    <row r="59" spans="1:12" ht="18.75">
      <c r="D59" s="204" t="s">
        <v>343</v>
      </c>
      <c r="E59" s="153"/>
      <c r="F59" s="153"/>
      <c r="G59" s="153"/>
      <c r="H59" s="153"/>
      <c r="I59" s="14" t="s">
        <v>342</v>
      </c>
    </row>
  </sheetData>
  <mergeCells count="14">
    <mergeCell ref="J8:J9"/>
    <mergeCell ref="A8:A9"/>
    <mergeCell ref="B8:B9"/>
    <mergeCell ref="G8:G9"/>
    <mergeCell ref="C8:C9"/>
    <mergeCell ref="D8:D9"/>
    <mergeCell ref="E8:E9"/>
    <mergeCell ref="F8:F9"/>
    <mergeCell ref="G2:I2"/>
    <mergeCell ref="G3:I3"/>
    <mergeCell ref="I8:I9"/>
    <mergeCell ref="A6:C6"/>
    <mergeCell ref="H8:H9"/>
    <mergeCell ref="A5:J5"/>
  </mergeCells>
  <phoneticPr fontId="0" type="noConversion"/>
  <pageMargins left="0.51181102362204722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Дод1</vt:lpstr>
      <vt:lpstr>Дод 1.1</vt:lpstr>
      <vt:lpstr>дод2 </vt:lpstr>
      <vt:lpstr>дод.3</vt:lpstr>
      <vt:lpstr>дод 4 </vt:lpstr>
      <vt:lpstr>дод 4.1</vt:lpstr>
      <vt:lpstr>дод 4.2</vt:lpstr>
      <vt:lpstr>дод 4.3</vt:lpstr>
      <vt:lpstr>дод 5</vt:lpstr>
      <vt:lpstr>дод 6</vt:lpstr>
      <vt:lpstr>дод.3!Заголовки_для_печати</vt:lpstr>
      <vt:lpstr>'дод 6'!Область_печати</vt:lpstr>
      <vt:lpstr>Дод1!Область_печати</vt:lpstr>
      <vt:lpstr>'дод2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Пользователь Windows</cp:lastModifiedBy>
  <cp:lastPrinted>2021-08-18T05:25:08Z</cp:lastPrinted>
  <dcterms:created xsi:type="dcterms:W3CDTF">2014-01-17T10:52:16Z</dcterms:created>
  <dcterms:modified xsi:type="dcterms:W3CDTF">2021-08-26T14:02:00Z</dcterms:modified>
</cp:coreProperties>
</file>