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65" windowWidth="15480" windowHeight="7035" tabRatio="878" activeTab="9"/>
  </bookViews>
  <sheets>
    <sheet name="Дод1" sheetId="18" r:id="rId1"/>
    <sheet name="Дод 1.1" sheetId="29" r:id="rId2"/>
    <sheet name="дод2 " sheetId="24" r:id="rId3"/>
    <sheet name="дод.3" sheetId="1" r:id="rId4"/>
    <sheet name="дод 4 " sheetId="30" r:id="rId5"/>
    <sheet name="дод 4.1" sheetId="31" r:id="rId6"/>
    <sheet name="дод 4.2" sheetId="32" r:id="rId7"/>
    <sheet name="дод 4.3" sheetId="33" r:id="rId8"/>
    <sheet name="дод 5" sheetId="21" r:id="rId9"/>
    <sheet name="дод 6" sheetId="26" r:id="rId10"/>
  </sheets>
  <definedNames>
    <definedName name="_xlnm.Print_Titles" localSheetId="3">дод.3!$8:$11</definedName>
    <definedName name="_xlnm.Print_Area" localSheetId="9">'дод 6'!$A$1:$K$52</definedName>
    <definedName name="_xlnm.Print_Area" localSheetId="0">Дод1!$A$1:$G$106</definedName>
    <definedName name="_xlnm.Print_Area" localSheetId="2">'дод2 '!$A$1:$F$43</definedName>
  </definedNames>
  <calcPr calcId="125725" fullCalcOnLoad="1"/>
</workbook>
</file>

<file path=xl/calcChain.xml><?xml version="1.0" encoding="utf-8"?>
<calcChain xmlns="http://schemas.openxmlformats.org/spreadsheetml/2006/main">
  <c r="I49" i="21"/>
  <c r="I46"/>
  <c r="I38"/>
  <c r="D9" i="33"/>
  <c r="E9"/>
  <c r="C9"/>
  <c r="C12"/>
  <c r="C9" i="32"/>
  <c r="C21" s="1"/>
  <c r="I21" i="21"/>
  <c r="I13" i="26"/>
  <c r="I12"/>
  <c r="J13"/>
  <c r="K13"/>
  <c r="H13"/>
  <c r="H12"/>
  <c r="E19" i="29"/>
  <c r="D19"/>
  <c r="I42" i="26"/>
  <c r="I41" s="1"/>
  <c r="J42"/>
  <c r="J41" s="1"/>
  <c r="K42"/>
  <c r="H42"/>
  <c r="I43" i="21"/>
  <c r="I37" s="1"/>
  <c r="I36" s="1"/>
  <c r="I33"/>
  <c r="E74" i="30"/>
  <c r="E80"/>
  <c r="D14" i="32"/>
  <c r="D9"/>
  <c r="D21"/>
  <c r="E14"/>
  <c r="E9" s="1"/>
  <c r="E21" s="1"/>
  <c r="C14"/>
  <c r="J12" i="26"/>
  <c r="K12"/>
  <c r="J31"/>
  <c r="H32"/>
  <c r="H31"/>
  <c r="I32"/>
  <c r="I31" s="1"/>
  <c r="J32"/>
  <c r="K32"/>
  <c r="K51" s="1"/>
  <c r="H39"/>
  <c r="H51" s="1"/>
  <c r="I39"/>
  <c r="I38" s="1"/>
  <c r="J39"/>
  <c r="J38" s="1"/>
  <c r="K39"/>
  <c r="K38" s="1"/>
  <c r="H41"/>
  <c r="K41"/>
  <c r="J46"/>
  <c r="H47"/>
  <c r="H46"/>
  <c r="I47"/>
  <c r="I46" s="1"/>
  <c r="J47"/>
  <c r="K47"/>
  <c r="K46" s="1"/>
  <c r="J51"/>
  <c r="I30" i="21"/>
  <c r="I12" s="1"/>
  <c r="I55"/>
  <c r="I54" s="1"/>
  <c r="D12" i="33"/>
  <c r="E12"/>
  <c r="C9" i="31"/>
  <c r="D9"/>
  <c r="D12"/>
  <c r="E9"/>
  <c r="E12" s="1"/>
  <c r="C12"/>
  <c r="E29" i="30"/>
  <c r="E60" s="1"/>
  <c r="E59" s="1"/>
  <c r="E36"/>
  <c r="E42"/>
  <c r="E46"/>
  <c r="E50"/>
  <c r="E53"/>
  <c r="E61"/>
  <c r="E79"/>
  <c r="E78" s="1"/>
  <c r="C14" i="24"/>
  <c r="C15"/>
  <c r="D16"/>
  <c r="E16"/>
  <c r="E30" s="1"/>
  <c r="E38" s="1"/>
  <c r="F16"/>
  <c r="F12" s="1"/>
  <c r="C17"/>
  <c r="C18"/>
  <c r="C20"/>
  <c r="D20"/>
  <c r="E20"/>
  <c r="F20"/>
  <c r="F24" s="1"/>
  <c r="C21"/>
  <c r="E21"/>
  <c r="F21"/>
  <c r="C26"/>
  <c r="D26"/>
  <c r="E26"/>
  <c r="F26"/>
  <c r="C32"/>
  <c r="C33"/>
  <c r="C35"/>
  <c r="C36"/>
  <c r="D36"/>
  <c r="D34" s="1"/>
  <c r="E36"/>
  <c r="E34" s="1"/>
  <c r="F36"/>
  <c r="D37"/>
  <c r="E37"/>
  <c r="F37"/>
  <c r="F34" s="1"/>
  <c r="C11" i="29"/>
  <c r="C12"/>
  <c r="F12"/>
  <c r="G12"/>
  <c r="C13"/>
  <c r="C14"/>
  <c r="C15"/>
  <c r="C21"/>
  <c r="E21"/>
  <c r="C33"/>
  <c r="C34"/>
  <c r="C35"/>
  <c r="C36"/>
  <c r="C37"/>
  <c r="C43"/>
  <c r="D43"/>
  <c r="D49" s="1"/>
  <c r="E43"/>
  <c r="C46"/>
  <c r="D46"/>
  <c r="E46"/>
  <c r="E49"/>
  <c r="F49"/>
  <c r="G49"/>
  <c r="F30" i="24"/>
  <c r="F38" s="1"/>
  <c r="D12"/>
  <c r="D30"/>
  <c r="D38"/>
  <c r="D24"/>
  <c r="C19" i="29"/>
  <c r="C49" s="1"/>
  <c r="I51" i="26"/>
  <c r="C34" i="24" l="1"/>
  <c r="I64" i="21"/>
  <c r="I11"/>
  <c r="E12" i="24"/>
  <c r="H38" i="26"/>
  <c r="K31"/>
  <c r="C16" i="24"/>
  <c r="E24"/>
  <c r="C30" l="1"/>
  <c r="C38" s="1"/>
  <c r="C24"/>
  <c r="C12"/>
</calcChain>
</file>

<file path=xl/sharedStrings.xml><?xml version="1.0" encoding="utf-8"?>
<sst xmlns="http://schemas.openxmlformats.org/spreadsheetml/2006/main" count="1353" uniqueCount="711">
  <si>
    <t>комунальні послуги та енергоносії</t>
  </si>
  <si>
    <t>0110000</t>
  </si>
  <si>
    <t>0111</t>
  </si>
  <si>
    <t>0100000</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</si>
  <si>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</si>
  <si>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</si>
  <si>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</si>
  <si>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0111010</t>
  </si>
  <si>
    <t>0910</t>
  </si>
  <si>
    <t>0960</t>
  </si>
  <si>
    <t>1090</t>
  </si>
  <si>
    <t>3104</t>
  </si>
  <si>
    <t>1020</t>
  </si>
  <si>
    <t>0113104</t>
  </si>
  <si>
    <t>1010</t>
  </si>
  <si>
    <t>0824</t>
  </si>
  <si>
    <t>0828</t>
  </si>
  <si>
    <t>0829</t>
  </si>
  <si>
    <t>Проведення навчально-тренувальних зборів і змагань з олімпійських видів спорту</t>
  </si>
  <si>
    <t>0810</t>
  </si>
  <si>
    <t>0620</t>
  </si>
  <si>
    <t>0133</t>
  </si>
  <si>
    <t>0180</t>
  </si>
  <si>
    <t>грн.</t>
  </si>
  <si>
    <t>спеціальний фонд</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</si>
  <si>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</si>
  <si>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</si>
  <si>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</si>
  <si>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</si>
  <si>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</si>
  <si>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</si>
  <si>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</si>
  <si>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</si>
  <si>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</si>
  <si>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</si>
  <si>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</si>
  <si>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</si>
  <si>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</si>
  <si>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</si>
  <si>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</si>
  <si>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Податок на майно</t>
  </si>
  <si>
    <t>Єдиний податок  </t>
  </si>
  <si>
    <t>Єдиний податок з юридичних осіб </t>
  </si>
  <si>
    <t>Єдиний податок з фізичних осіб </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</si>
  <si>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</si>
  <si>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</si>
  <si>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</si>
  <si>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</si>
  <si>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</si>
  <si>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</si>
  <si>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</si>
  <si>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</si>
  <si>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</si>
  <si>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</si>
  <si>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</si>
  <si>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</si>
  <si>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</si>
  <si>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</si>
  <si>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</si>
  <si>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</si>
  <si>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</si>
  <si>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3105</t>
  </si>
  <si>
    <t>0113105</t>
  </si>
  <si>
    <t>Олевська міська рада</t>
  </si>
  <si>
    <t>Утримання та навчально-тренувальна робота комунальних дитячо-юнацьких спортивних шкіл</t>
  </si>
  <si>
    <t>0990</t>
  </si>
  <si>
    <t>Відділ освіти, молоді та спорту Олевської міської ради</t>
  </si>
  <si>
    <t>0921</t>
  </si>
  <si>
    <t xml:space="preserve"> </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</si>
  <si>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</si>
  <si>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</si>
  <si>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Туристичний збір </t>
  </si>
  <si>
    <t>Туристичний збір, сплачений юридичними особами </t>
  </si>
  <si>
    <t>Туристичний збір, сплачений фізичними особами </t>
  </si>
  <si>
    <t>Адміністративний збір за державну реєстрацію речових прав на нерухоме майно та їх обтяжень</t>
  </si>
  <si>
    <t>Доходи від операцій з капіталом  </t>
  </si>
  <si>
    <t>0112010</t>
  </si>
  <si>
    <t>2010</t>
  </si>
  <si>
    <t>0731</t>
  </si>
  <si>
    <t>Багатопрофільна стаціонарна медична допомога населенню</t>
  </si>
  <si>
    <t>0763</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</si>
  <si>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</si>
  <si>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дошкільної освіти</t>
  </si>
  <si>
    <t>Інші заходи в галузі культури і мистецтва</t>
  </si>
  <si>
    <t>Забезпечення діяльності інших закладів у сфері освіти</t>
  </si>
  <si>
    <t>Інші заходи у сфері соціального захисту і соціального забезпечення</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</si>
  <si>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</si>
  <si>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</si>
  <si>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</si>
  <si>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</si>
  <si>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0114082</t>
  </si>
  <si>
    <t>Первинна медична допомога населенню, що надається центрами первинної медичної (медико-санітарної) допомоги</t>
  </si>
  <si>
    <t>0112111</t>
  </si>
  <si>
    <t>1014060</t>
  </si>
  <si>
    <t>1014081</t>
  </si>
  <si>
    <t>1014082</t>
  </si>
  <si>
    <t>0600000</t>
  </si>
  <si>
    <t>0610000</t>
  </si>
  <si>
    <t>0615011</t>
  </si>
  <si>
    <t>0615031</t>
  </si>
  <si>
    <t>Організація благоустрою населених пунктів</t>
  </si>
  <si>
    <t>0116030</t>
  </si>
  <si>
    <t>0456</t>
  </si>
  <si>
    <t>0112152</t>
  </si>
  <si>
    <t>0113242</t>
  </si>
  <si>
    <t>0117350</t>
  </si>
  <si>
    <t>Розроблення схем планування та забудови територій (містобудівної документації)</t>
  </si>
  <si>
    <t>0443</t>
  </si>
  <si>
    <t>Утримання та розвиток автомобільних доріг та дорожньої інфраструктури за рахунок коштів місцевого бюджету</t>
  </si>
  <si>
    <t>0117461</t>
  </si>
  <si>
    <t>0118130</t>
  </si>
  <si>
    <t>Забезпечення діяльності місцевої пожежної охорони</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</si>
  <si>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</si>
  <si>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</si>
  <si>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</si>
  <si>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реабілітаційних послуг особам з інвалідністю та дітям з інвалідністю</t>
  </si>
  <si>
    <t>0110180</t>
  </si>
  <si>
    <t>Інша діяльність у сфері державного управління</t>
  </si>
  <si>
    <t>Інші програми та заходи у сфері освіти</t>
  </si>
  <si>
    <t>0726</t>
  </si>
  <si>
    <t>0160</t>
  </si>
  <si>
    <t>2111</t>
  </si>
  <si>
    <t>2152</t>
  </si>
  <si>
    <t>Інші програми та заходи у сфері охорони здоров`я</t>
  </si>
  <si>
    <t>0113121</t>
  </si>
  <si>
    <t>3121</t>
  </si>
  <si>
    <t>1040</t>
  </si>
  <si>
    <t>3242</t>
  </si>
  <si>
    <t>4082</t>
  </si>
  <si>
    <t>6030</t>
  </si>
  <si>
    <t>7350</t>
  </si>
  <si>
    <t>0490</t>
  </si>
  <si>
    <t>7461</t>
  </si>
  <si>
    <t>8130</t>
  </si>
  <si>
    <t>06513000000</t>
  </si>
  <si>
    <t>Додаток 1.1</t>
  </si>
  <si>
    <t>Місцевий бюджет з якого надається субвенція</t>
  </si>
  <si>
    <t>Призначення субвенції</t>
  </si>
  <si>
    <t>загальний фонд</t>
  </si>
  <si>
    <t>Відділу культури на утримання філіалу музичної школи</t>
  </si>
  <si>
    <t>На утримання КУ «Трудовий архів»</t>
  </si>
  <si>
    <t>Всього:</t>
  </si>
  <si>
    <t>Обласний бюджет Житомирської області</t>
  </si>
  <si>
    <t>Разом:</t>
  </si>
  <si>
    <t xml:space="preserve">Додаток №5
до рішення </t>
  </si>
  <si>
    <t>Додаток №6</t>
  </si>
  <si>
    <t>Ліквідація іншого забруднення навколишнього природного середовища</t>
  </si>
  <si>
    <t>0610160</t>
  </si>
  <si>
    <t>5011</t>
  </si>
  <si>
    <t>5031</t>
  </si>
  <si>
    <t>0615053</t>
  </si>
  <si>
    <t>5053</t>
  </si>
  <si>
    <t>1000000</t>
  </si>
  <si>
    <t>1010000</t>
  </si>
  <si>
    <t>1010160</t>
  </si>
  <si>
    <t>1014030</t>
  </si>
  <si>
    <t>4030</t>
  </si>
  <si>
    <t>1014040</t>
  </si>
  <si>
    <t>4060</t>
  </si>
  <si>
    <t>4081</t>
  </si>
  <si>
    <t>Забезпечення діяльності інших закладів в галузі культури і мистецтва</t>
  </si>
  <si>
    <t>Дотації з державного бюджету місцевим бюджетам</t>
  </si>
  <si>
    <t>0117130</t>
  </si>
  <si>
    <t>7130</t>
  </si>
  <si>
    <t>0421</t>
  </si>
  <si>
    <t>Здійснення заходів із землеустрою</t>
  </si>
  <si>
    <t>0117680</t>
  </si>
  <si>
    <t>7680</t>
  </si>
  <si>
    <t>Членські внески до асоціацій органів місцевого самоврядування</t>
  </si>
  <si>
    <t xml:space="preserve">               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</si>
  <si>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</si>
  <si>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</si>
  <si>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місцевого бюджету</t>
  </si>
  <si>
    <t>(код бюджету)</t>
  </si>
  <si>
    <t>Найменування об"єкта будівництва/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</si>
  <si>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</si>
  <si>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</si>
  <si>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</si>
  <si>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 xml:space="preserve">Обсяг видатків бюджету розвитку, які спрямовуються на будівництво об"єкта у бюджетному періоді, гривень </t>
  </si>
  <si>
    <t>Рівень готовності об"єкта на кінець бюджетного періоду, %</t>
  </si>
  <si>
    <t>0113035</t>
  </si>
  <si>
    <t>3035</t>
  </si>
  <si>
    <t>1070</t>
  </si>
  <si>
    <t>Компенсаційні виплати за пільговий проїзд окремих категорій громадян на залізничному транспорті</t>
  </si>
  <si>
    <t>8600</t>
  </si>
  <si>
    <t>0170</t>
  </si>
  <si>
    <t>Обслуговування місцевого боргу</t>
  </si>
  <si>
    <t>Додаток № 3</t>
  </si>
  <si>
    <t>Дата і номер документа, яким затверджено місцеву регіональну програму</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</si>
  <si>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</si>
  <si>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</si>
  <si>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</si>
  <si>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Код Функціональної класифікації видатків та кредитування бюджету</t>
  </si>
  <si>
    <t>Найменування місцевої /регіональної програми</t>
  </si>
  <si>
    <t>у тому числі бюджет розвитку</t>
  </si>
  <si>
    <t>1</t>
  </si>
  <si>
    <t>2</t>
  </si>
  <si>
    <t>3</t>
  </si>
  <si>
    <t>0320</t>
  </si>
  <si>
    <t>Найменування згідно з Класифікацією доходів бюджету</t>
  </si>
  <si>
    <t>Разом доходів</t>
  </si>
  <si>
    <t>Податок на нерухоме майно, відмінне від земельної ділянки, сплачений фізичними особами, які є власниками об`єктів нежитлової нерухомості</t>
  </si>
  <si>
    <t>Екологічний податок </t>
  </si>
  <si>
    <t>Інші податки та збори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</si>
  <si>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</si>
  <si>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</si>
  <si>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код бюджету</t>
  </si>
  <si>
    <t xml:space="preserve">Додаток  2 </t>
  </si>
  <si>
    <t>(грн)</t>
  </si>
  <si>
    <t>Найменування згідно з Класифікацією фінансування бюджету</t>
  </si>
  <si>
    <t>Усього</t>
  </si>
  <si>
    <t>усього</t>
  </si>
  <si>
    <t>в тому числі бюджет розвитку</t>
  </si>
  <si>
    <t>Фінансування за типом кредитора</t>
  </si>
  <si>
    <t>Х</t>
  </si>
  <si>
    <t>Загальне фінансування</t>
  </si>
  <si>
    <t xml:space="preserve">  Фінансування за типом боргового зобов"язання</t>
  </si>
  <si>
    <t>Код</t>
  </si>
  <si>
    <t>Фінансування за активними операціями</t>
  </si>
  <si>
    <t>Зміни обсягів бюджетних коштів</t>
  </si>
  <si>
    <t>Загальний фонд</t>
  </si>
  <si>
    <t>Спеціальний фонд</t>
  </si>
  <si>
    <t>Разом</t>
  </si>
  <si>
    <t>Всього</t>
  </si>
  <si>
    <t>видатки споживання</t>
  </si>
  <si>
    <t>з них</t>
  </si>
  <si>
    <t>видатки розвитку</t>
  </si>
  <si>
    <t>оплата праці</t>
  </si>
  <si>
    <t>Зовнішнє фінансування</t>
  </si>
  <si>
    <t>Позики, надані міжнародними фінансовими організаціями</t>
  </si>
  <si>
    <t>Одержано позик</t>
  </si>
  <si>
    <t>Погашено позик</t>
  </si>
  <si>
    <t>Фінансування за борговими операціями</t>
  </si>
  <si>
    <t>Довгострокові зобов'язання</t>
  </si>
  <si>
    <t>Погашення</t>
  </si>
  <si>
    <t>Зовнішні зобов"язання</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</si>
  <si>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</si>
  <si>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</si>
  <si>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</si>
  <si>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</si>
  <si>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0113033</t>
  </si>
  <si>
    <t>3033</t>
  </si>
  <si>
    <t>Компенсаційні виплати на пільговий проїзд автомобільним транспортом окремим категоріям громадян</t>
  </si>
  <si>
    <t>8710</t>
  </si>
  <si>
    <t>Комплексна програма розвитку  фізичної культури і спорту на 2017-2021 роки</t>
  </si>
  <si>
    <t>Рішення міської ради від 13.06.2017 №168</t>
  </si>
  <si>
    <t>Комплексна програма оздоровлення дітей на 2017-2021 роки</t>
  </si>
  <si>
    <t>Рішення міської ради від 13.06.2017 №166</t>
  </si>
  <si>
    <t>Програма «Фінансової підтримки комунального некомерційного підприємства «Олевська центральна лікарня» Олевської міської ради» на 2019-2021 роки"</t>
  </si>
  <si>
    <t>Рішення міської ради від 05.09.2019 №1240; від 19.12.2019 № 1435</t>
  </si>
  <si>
    <t>Програма надання фінансових гарантій медичного обслуговування населення на період до 2022 року</t>
  </si>
  <si>
    <t>Рішення міської ради від 05.07.2018 №667 із змінами</t>
  </si>
  <si>
    <t>Програма забезпечення громадян Олевської ОТГ життєво-необхідними медичнмими препаратами та виробами медичного призначення на 2020-2022 роки</t>
  </si>
  <si>
    <t>Рішення міської ради від 19.12.2019 № 1443</t>
  </si>
  <si>
    <t>Програма компенсаційних виплат та надання пільг окремим категоріям громадян Олевської об"єднаної територіальної громади на 2020-2022 роки</t>
  </si>
  <si>
    <t>Рішення міської ради від 19.12.2019 № 1444</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</si>
  <si>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</si>
  <si>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</si>
  <si>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</si>
  <si>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</si>
  <si>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</si>
  <si>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</si>
  <si>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</si>
  <si>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</si>
  <si>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</si>
  <si>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</si>
  <si>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41053900</t>
  </si>
  <si>
    <t>Інші субвенції з місцевого бюджету</t>
  </si>
  <si>
    <t>41055000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</si>
  <si>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</si>
  <si>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Код бюджету</t>
  </si>
  <si>
    <t>оплату за проведення корекційно-розвиткових занять і придбання спеціальних засобів корекції для учнів інклюзивних класів закладів загальної середньої освіти</t>
  </si>
  <si>
    <t>оплату за проведення корекційно-розвиткових занять і придбання спеціальних засобів корекції для вихованців інклюзивних груп закладів дошкільної освіти</t>
  </si>
  <si>
    <t>06100000000</t>
  </si>
  <si>
    <t>06524000000</t>
  </si>
  <si>
    <t>0112144</t>
  </si>
  <si>
    <t>2144</t>
  </si>
  <si>
    <t>Централізовані заходи з лікування хворих на цукровий та нецукровий діабет</t>
  </si>
  <si>
    <t>0113050</t>
  </si>
  <si>
    <t>3050</t>
  </si>
  <si>
    <t>Пільгове медичне обслуговування осіб, які постраждали внаслідок Чорнобильської катастрофи</t>
  </si>
  <si>
    <t>Програма компенсаційних виплат та надання пільг окремим категоріям громадян Олевської міської об"єднаної територіальної громади на 2020-2022 роки</t>
  </si>
  <si>
    <t>Програма соціального захисту населення Олевської міської ради на 2021-2025 роки</t>
  </si>
  <si>
    <t>Програма розвитку культури Олевської міської ради  на 2021-2025 роки</t>
  </si>
  <si>
    <t>0118313</t>
  </si>
  <si>
    <t>0513</t>
  </si>
  <si>
    <t xml:space="preserve">Програма охорони навколишнього природного
середовища та раціональне використання
природних ресурсів на 2019-2021 роки
</t>
  </si>
  <si>
    <t>Рішення міської ради від 18.04.2019 №1040 із змінами</t>
  </si>
  <si>
    <t>Бюджет Білокоровицької сільської  територіальної громади</t>
  </si>
  <si>
    <t>Будівництво освітніх установ та закладів</t>
  </si>
  <si>
    <t>Капітальний ремонт приміщення будівлі Жубровицького ДНЗ № 15 «Чебурашка» по вул. Шевченка, 11 в с. Жубровичі, Олевського району, Житомирської області</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</si>
  <si>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</si>
  <si>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Акцизний податок з вироблених в Україні підакцизних товарів (продукції)</t>
  </si>
  <si>
    <t>Пальне</t>
  </si>
  <si>
    <t>Код Класифікації доходу бюджету /</t>
  </si>
  <si>
    <t>Найменування трансферту /</t>
  </si>
  <si>
    <t>Найменування бюджету – надавача міжбюджетного трансферту</t>
  </si>
  <si>
    <t>І. Трансферти до загального фонду бюджету</t>
  </si>
  <si>
    <t>ІІ. Трансферти до спеціального фонду бюджету</t>
  </si>
  <si>
    <t>X</t>
  </si>
  <si>
    <t>УСЬОГО за розділами І, ІІ, у тому числі:</t>
  </si>
  <si>
    <t>2. Показники міжбюджетних трансфертів іншим бюджетам</t>
  </si>
  <si>
    <t>Код Програмної класифікації видатків та кредитування місцевого бюджету /</t>
  </si>
  <si>
    <t>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</si>
  <si>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</si>
  <si>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</si>
  <si>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Міжбюджетні трансферти на 2021 рік</t>
  </si>
  <si>
    <t>Додаток №   4</t>
  </si>
  <si>
    <t xml:space="preserve">                                                                                                                                                     </t>
  </si>
  <si>
    <t xml:space="preserve">  (грн)</t>
  </si>
  <si>
    <t>Бюджет Білокоровицької сільської територіальної громади</t>
  </si>
  <si>
    <t>1.  Показники міжбюджетних трансфертів з інших бюджетів</t>
  </si>
  <si>
    <t>Державний бюджет</t>
  </si>
  <si>
    <t>у тому числі на:</t>
  </si>
  <si>
    <t>заробітну плату з нарахуваннями педагогічних працівників інклюзивно-ресурсних центрів</t>
  </si>
  <si>
    <t>лікування хворих на цукровий і нецукровий діабет</t>
  </si>
  <si>
    <t>0117321</t>
  </si>
  <si>
    <t>Резервний фонд місцевого бюджету</t>
  </si>
  <si>
    <t>0611021</t>
  </si>
  <si>
    <t>Надання загальної середньої освіти закладами загальної середньої освіти</t>
  </si>
  <si>
    <t>0611031</t>
  </si>
  <si>
    <t>0611070</t>
  </si>
  <si>
    <t>Надання позашкільної освіти закладами позашкільної освіти, заходи із позашкільної роботи з дітьми</t>
  </si>
  <si>
    <t>0611151</t>
  </si>
  <si>
    <t>0611152</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</si>
  <si>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</si>
  <si>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</si>
  <si>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1011080</t>
  </si>
  <si>
    <t>1080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</si>
  <si>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</si>
  <si>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0611141</t>
  </si>
  <si>
    <t>0611142</t>
  </si>
  <si>
    <t>0611200</t>
  </si>
  <si>
    <t>0111200</t>
  </si>
  <si>
    <t>Фінансове управління Олевської міської ради</t>
  </si>
  <si>
    <t>3710000</t>
  </si>
  <si>
    <t>Кишинському стаціонарному відділенню для постійного проживання на утримання жителів Білокоровицької громади</t>
  </si>
  <si>
    <t>Програма забезпечення хворих на цукровий діабет лікарськими засобами та виробами медичного призначення на 2020-2023 роки</t>
  </si>
  <si>
    <t>Рішення міської ради від 19.12.2019 № 1446</t>
  </si>
  <si>
    <t>Рішення міської ради від  24.12.2020  №37</t>
  </si>
  <si>
    <t>Рішення міської ради від  24.12.2020 №36</t>
  </si>
  <si>
    <t>Рішення міської ради від 24.12.2020 №36</t>
  </si>
  <si>
    <t>Сергій ЛИСИЦЬКИЙ</t>
  </si>
  <si>
    <t>Міський голова</t>
  </si>
  <si>
    <t>Рентна плата за користування надрами загальнодержавного значення</t>
  </si>
  <si>
    <t>Місцеві податки та збори, що сплачуються (перераховуються) згідно з Податковим кодексом України</t>
  </si>
  <si>
    <t xml:space="preserve">Утримання та забезпечення діяльності центрів соціальних служб </t>
  </si>
  <si>
    <t>Керівництво і управління у відповідній сфері у містах (місті Києві), селищах, селах, територіальних громадах</t>
  </si>
  <si>
    <t>"Про внесення змін до бюджету Олевської міської територіальної громади на 2021 рік"</t>
  </si>
  <si>
    <t>РОЗПОДІЛ
видатків  бюджету міської територіальної громади  на 2021 рік</t>
  </si>
  <si>
    <t>Доходи бюджету міської територіальної громади на 2021 рік</t>
  </si>
  <si>
    <t xml:space="preserve">   Інші субвенції з місцевих бюджетів до бюджету міської територіальної громади на 2021 рік</t>
  </si>
  <si>
    <t>Фінансування  бюджету міської територіальної громади на 2021 рік</t>
  </si>
  <si>
    <t>Розподіл витрат  бюджету  міської територіальної громади на реалізацію місцевих/регіональних програм у 2021 році</t>
  </si>
  <si>
    <t>"Про  внесення змін до  бюджету Олевської міської  територіальної громади на 2021 рік"</t>
  </si>
  <si>
    <t>Створення комунальної установи "Туристично-інформаційний центр Олевськ", придбання обладнання та капітальний ремонт приміщень</t>
  </si>
  <si>
    <t>Капітальний ремонт приміщення сільської ради для влаштування закладу дошкільної освіти в с.Хочине (групи короткотривалого перебування дітей)</t>
  </si>
  <si>
    <t>Капітальний ремонт приміщень в КНП "Олевська ЦЛ" Олевської міської ради</t>
  </si>
  <si>
    <t>Поточний ремонт центру розвитку дитини №2 "Сонечко" м.Олевськ</t>
  </si>
  <si>
    <t/>
  </si>
  <si>
    <t>1200</t>
  </si>
  <si>
    <t>7321</t>
  </si>
  <si>
    <t>8313</t>
  </si>
  <si>
    <t>0118600</t>
  </si>
  <si>
    <t>1021</t>
  </si>
  <si>
    <t>1031</t>
  </si>
  <si>
    <t>1141</t>
  </si>
  <si>
    <t>1142</t>
  </si>
  <si>
    <t>1151</t>
  </si>
  <si>
    <t>1152</t>
  </si>
  <si>
    <t>Фінансова підтримка на утримання місцевих осередків (рад) всеукраїнських об’єднань фізкультурно-спортивної спрямованості</t>
  </si>
  <si>
    <t>Надання спеціальної освіти мистецькими школами</t>
  </si>
  <si>
    <t>3700000</t>
  </si>
  <si>
    <t>3710160</t>
  </si>
  <si>
    <t>УСЬОГО</t>
  </si>
  <si>
    <t>10000000</t>
  </si>
  <si>
    <t>11000000</t>
  </si>
  <si>
    <t>11010000</t>
  </si>
  <si>
    <t>11010100</t>
  </si>
  <si>
    <t>11010200</t>
  </si>
  <si>
    <t>11010400</t>
  </si>
  <si>
    <t>11010500</t>
  </si>
  <si>
    <t>11020000</t>
  </si>
  <si>
    <t>11020200</t>
  </si>
  <si>
    <t>13000000</t>
  </si>
  <si>
    <t>13010000</t>
  </si>
  <si>
    <t>13010100</t>
  </si>
  <si>
    <t>Рентна плата за спеціальне використання лісових ресурсів в частині деревини, заготовленої в порядку рубок головного користування</t>
  </si>
  <si>
    <t>13010200</t>
  </si>
  <si>
    <t>13030000</t>
  </si>
  <si>
    <t>13030100</t>
  </si>
  <si>
    <t>Рентна плата за користування надрами для видобування інших корисних копалин загальнодержавного значення</t>
  </si>
  <si>
    <t>14000000</t>
  </si>
  <si>
    <t>14020000</t>
  </si>
  <si>
    <t>14021900</t>
  </si>
  <si>
    <t>14030000</t>
  </si>
  <si>
    <t>Акцизний податок з ввезених на митну територію України підакцизних товарів (продукції) </t>
  </si>
  <si>
    <t>14031900</t>
  </si>
  <si>
    <t>14040000</t>
  </si>
  <si>
    <t>Акцизний податок з реалізації суб’єктами господарювання роздрібної торгівлі підакцизних товарів</t>
  </si>
  <si>
    <t>18000000</t>
  </si>
  <si>
    <t>18010000</t>
  </si>
  <si>
    <t>18010100</t>
  </si>
  <si>
    <t>18010200</t>
  </si>
  <si>
    <t>18010300</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</si>
  <si>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</si>
  <si>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</si>
  <si>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18010500</t>
  </si>
  <si>
    <t>Земельний податок з юридичних осіб</t>
  </si>
  <si>
    <t>18010600</t>
  </si>
  <si>
    <t>Орендна плата з юридичних осіб</t>
  </si>
  <si>
    <t>18010700</t>
  </si>
  <si>
    <t>Земельний податок з фізичних осіб</t>
  </si>
  <si>
    <t>18010900</t>
  </si>
  <si>
    <t>Орендна плата з фізичних осіб</t>
  </si>
  <si>
    <t>18030000</t>
  </si>
  <si>
    <t>18030100</t>
  </si>
  <si>
    <t>18030200</t>
  </si>
  <si>
    <t>18050000</t>
  </si>
  <si>
    <t>18050300</t>
  </si>
  <si>
    <t>18050400</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</si>
  <si>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</si>
  <si>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</si>
  <si>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19000000</t>
  </si>
  <si>
    <t>19010000</t>
  </si>
  <si>
    <t>19010100</t>
  </si>
  <si>
    <t>19010200</t>
  </si>
  <si>
    <t>19010300</t>
  </si>
  <si>
    <t>20000000</t>
  </si>
  <si>
    <t>22000000</t>
  </si>
  <si>
    <t>22010000</t>
  </si>
  <si>
    <t>22010300</t>
  </si>
  <si>
    <t>Адміністративний збір за проведення державної реєстрації юридичних осіб,  фізичних осіб – підприємців та громадських формувань</t>
  </si>
  <si>
    <t>22012500</t>
  </si>
  <si>
    <t>22012600</t>
  </si>
  <si>
    <t>22080000</t>
  </si>
  <si>
    <t>22080400</t>
  </si>
  <si>
    <t>22090000</t>
  </si>
  <si>
    <t>22090100</t>
  </si>
  <si>
    <t>22090400</t>
  </si>
  <si>
    <t>24000000</t>
  </si>
  <si>
    <t>24060000</t>
  </si>
  <si>
    <t>24060300</t>
  </si>
  <si>
    <t>25000000</t>
  </si>
  <si>
    <t>25010000</t>
  </si>
  <si>
    <t>25010100</t>
  </si>
  <si>
    <t>25010300</t>
  </si>
  <si>
    <t>Плата за оренду майна бюджетних установ, що здійснюється відповідного до Закону України «Про оренду державного та комунального майна»</t>
  </si>
  <si>
    <t>30000000</t>
  </si>
  <si>
    <t>33000000</t>
  </si>
  <si>
    <t>33010000</t>
  </si>
  <si>
    <t>33010100</t>
  </si>
  <si>
    <t>Усього доходів
(без урахування міжбюджетних трансфертів)</t>
  </si>
  <si>
    <t>40000000</t>
  </si>
  <si>
    <t>41000000</t>
  </si>
  <si>
    <t>41020000</t>
  </si>
  <si>
    <t>41020100</t>
  </si>
  <si>
    <t>41030000</t>
  </si>
  <si>
    <t>Субвенції з державного бюджету місцевим бюджетам</t>
  </si>
  <si>
    <t>41033900</t>
  </si>
  <si>
    <t>Капітальний ремонт приміщення  комунальної установи "Туристично-інформаційний центр Олевськ"</t>
  </si>
  <si>
    <t>КНП "Олевська ЦЛ ОМР" на утримання лаборанта</t>
  </si>
  <si>
    <t>КНП "Олевська ЦЛ ОМР" на інсуліни</t>
  </si>
  <si>
    <t>2021 - 2021</t>
  </si>
  <si>
    <t>Рішення міської ради від 19.12.2019 № 1442</t>
  </si>
  <si>
    <t>Субвенція з місцевого бюджету державному бюджету на виконання програм соціально-економічного розвитку регіонів</t>
  </si>
  <si>
    <t>Державний бюджет України</t>
  </si>
  <si>
    <t>УСБУ в Житомирській області на закупівлю пального для другого сектору Коростенського РВ УСБУ в Житомирській області</t>
  </si>
  <si>
    <t>Коростенському РУП на закупівлю запасних частин до службових автомобілів відділення поліції №2</t>
  </si>
  <si>
    <t>Поліському природному заповіднику на придбання бензину та дизельного пального</t>
  </si>
  <si>
    <t>Олевському РС Управління ДСНСУ  у Житомирській області на придбання паливно-мастильних матеріалів</t>
  </si>
  <si>
    <t>Субвенція з місцевого бюджету на співфінансування інвестиційних проектів</t>
  </si>
  <si>
    <t>Бюджет Ємільчинської селищної територіальної громади</t>
  </si>
  <si>
    <t>06533000000</t>
  </si>
  <si>
    <t>Бюджет Ємільчинської селищної   територіальної громади</t>
  </si>
  <si>
    <t>Заробітна плата працівникам ДЗО с.Зубковичі</t>
  </si>
  <si>
    <t>Нарахування на заробітну плату працівникам ДЗО с.Зубковичі</t>
  </si>
  <si>
    <t>Капітальний ремонт вхідної групи та санвузла нежитлової будівлі  АЗПСМ по вул. С-Миколаївська,46 в м.Олевськ, Олевського району Житомирської області</t>
  </si>
  <si>
    <t>Програма матеріально-технічного забезпечення Олевського районного військового комісаріату, Житомирського прикордонного загону Північного регіонального управління Державної прикордонної служби України, Коростенського районного відділення Управління Служби безпеки України, 30 окремої Новоград-Волинської Рівненської механізованої бригади, відділення поліції №2 Коростенського районного управління поліції ГУНП в Житомирській області на 2021- 2025 роки»</t>
  </si>
  <si>
    <t>Рішення міської ради від  04.02.2021 №111</t>
  </si>
  <si>
    <t>Утилізація відходів</t>
  </si>
  <si>
    <t>0512</t>
  </si>
  <si>
    <t>Програма матеріально-технічного забезпечення «Поліського природного заповідника» на 2021-2025 роки</t>
  </si>
  <si>
    <t xml:space="preserve">Програма підтримки комунального 
підприємства «Олевська центральна аптека № 32» 
Олевської міської ради» на 2021 рік
</t>
  </si>
  <si>
    <t xml:space="preserve">Комплексна програма забезпечення пожежної та техногенної безпеки, захисту населення і територій Олевської міської територіальної громади від надзвичайних ситуацій на 2021-2025 роки </t>
  </si>
  <si>
    <t>Рішення міської ради від 04.02.2021 №107</t>
  </si>
  <si>
    <t>3719750</t>
  </si>
  <si>
    <t>0900000</t>
  </si>
  <si>
    <t>0910000</t>
  </si>
  <si>
    <t>Служба у справах дітей Олевської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</si>
  <si>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</si>
  <si>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</si>
  <si>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</si>
  <si>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Програма матеріально-технічногозабезпечення дитячих будинків сімейного типу Олевської міської ради на 2021-2025 роки</t>
  </si>
  <si>
    <t>Інші заходи, пов"язані з економічною діяльністю</t>
  </si>
  <si>
    <t>0118312</t>
  </si>
  <si>
    <t>0118230</t>
  </si>
  <si>
    <t>8230</t>
  </si>
  <si>
    <t>0380</t>
  </si>
  <si>
    <t>Інші заходи громадського порядку та безпеки</t>
  </si>
  <si>
    <t>Програма  «БЕЗПЕЧНА ГРОМАДА»</t>
  </si>
  <si>
    <t>На початок періоду</t>
  </si>
  <si>
    <t>На кінець періоду</t>
  </si>
  <si>
    <t>Відділ культури та туризму Олевської міської ради</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</si>
  <si>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</si>
  <si>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</si>
  <si>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</si>
  <si>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0116013</t>
  </si>
  <si>
    <t>6013</t>
  </si>
  <si>
    <t>Забезпечення діяльності водопровідно-каналізаційного господарства</t>
  </si>
  <si>
    <t>0117693</t>
  </si>
  <si>
    <t>7693</t>
  </si>
  <si>
    <t>Інші заходи, пов'язані з економічною діяльністю</t>
  </si>
  <si>
    <t>8312</t>
  </si>
  <si>
    <t>0910160</t>
  </si>
  <si>
    <t>9750</t>
  </si>
  <si>
    <t>3719800</t>
  </si>
  <si>
    <t>9800</t>
  </si>
  <si>
    <t>Рішення міської ради від 04.03.2021 №171</t>
  </si>
  <si>
    <t>Рішення міської ради від 04.03.2021 №169</t>
  </si>
  <si>
    <t>Рішення міської ради від 04.03.2021 №163</t>
  </si>
  <si>
    <t>Рішення міської ради від 04.03.2021 №168</t>
  </si>
  <si>
    <t>Реконструкція Будинку культури в с.Радовель по вул.Лесі Українки, 1а</t>
  </si>
  <si>
    <t>Співфінансування проєкту "Реконструкція майнового комплексу стадіону "Колос" по вул.Промислова, 8-а в м.Олевськ, Житомирська область" (коригування)</t>
  </si>
  <si>
    <t>Районний бюджет Коростенського району</t>
  </si>
  <si>
    <t>06309200000</t>
  </si>
  <si>
    <t>1017324</t>
  </si>
  <si>
    <t>7324</t>
  </si>
  <si>
    <t>Будівництво установ та закладів культури</t>
  </si>
  <si>
    <t>0615061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</si>
  <si>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</si>
  <si>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</si>
  <si>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0611061</t>
  </si>
  <si>
    <t>1061</t>
  </si>
  <si>
    <t>Додаток №4.2</t>
  </si>
  <si>
    <t>№ з/п</t>
  </si>
  <si>
    <t>Назва програми / призначення субвенції</t>
  </si>
  <si>
    <t xml:space="preserve">в тому числі: </t>
  </si>
  <si>
    <t>1.1</t>
  </si>
  <si>
    <t>2.1</t>
  </si>
  <si>
    <t>3.1</t>
  </si>
  <si>
    <t>1.2</t>
  </si>
  <si>
    <t>Додаток №4.1</t>
  </si>
  <si>
    <t xml:space="preserve">                 Субвенції з  бюджету міської територіальної громади на співфінансування інвестиційних проектів на 2021 рік</t>
  </si>
  <si>
    <t>Співфінансування проєкту "Олевська гімназія по вул.Інтернаціональній, 34 в м.Олевськ Житомирської області - будівництво (коригування)"</t>
  </si>
  <si>
    <t>Субвенції з  бюджету міської територіальної громади державному бюджету на виконання програм соціально-економічного розвитку регіонів на 2021 рік</t>
  </si>
  <si>
    <t>На придбання інтерактивної дошки для КУ "Інклюзивно-ресурсний центр"</t>
  </si>
  <si>
    <t>На придбання персонального комп"ютера, принтера та роутера для організації робочого місця фельдшера-лаборанта</t>
  </si>
  <si>
    <t>Капітальний ремонт мереж зовнішнього освітлення с.Перга</t>
  </si>
  <si>
    <t>Рішення міської ради від 28.04.2021 №284</t>
  </si>
  <si>
    <t xml:space="preserve">Програма підтримки комунального підприємства «Олевськ-ресурсінвест» Олевської міської ради на 2021 рік
</t>
  </si>
  <si>
    <t>0117330</t>
  </si>
  <si>
    <t>7330</t>
  </si>
  <si>
    <t>Будівництво інших об`єктів комунальної власності</t>
  </si>
  <si>
    <t>Капітальний ремонт частини приміщень дошкільного навчального закладу по вул. Сергія Шепетька, 18 в с. Сущани, Коростенського району, Житомирської області</t>
  </si>
  <si>
    <t>із них 110632 - наш б-т розвитку від продажу землі, 200000-обл бюджет</t>
  </si>
  <si>
    <t xml:space="preserve">Міська Програма  виконання заходів Державної соціальної програми "Національний план дій щодо реалізації Конвенції ООН про права дитини на період до 2021 року </t>
  </si>
  <si>
    <t>Рішення міської ради від 18.04.2019 №1054</t>
  </si>
  <si>
    <t>на пільгове медичне обслуговування осіб, які постраждали внаслідок Чорнобильської катастрофи</t>
  </si>
  <si>
    <t>Придбання, встановлення та облаштування дитячих майданчиків в с. Тепениця, вул. Левчука, 39 а</t>
  </si>
  <si>
    <t xml:space="preserve">Придбання, встановлення та облаштування дитячих майданчиків в с. Сущани, вул.Шепетька, 17а </t>
  </si>
  <si>
    <t>Придбання, встановлення та облаштування дитячих майданчиків в с.Копище, вул. Партизанська, 52 в</t>
  </si>
  <si>
    <t>Придбання , встановлення та облаштування вуличних тренажерів в с.Лопатичі, вул. Гагаріна, 61</t>
  </si>
  <si>
    <t>Придбання , встановлення та облаштування вуличних тренажерів в с. Жубровичі, вул. Шевченка, 13</t>
  </si>
  <si>
    <t>Придбання , встановлення та облаштування вуличних тренажерів в с. Кишин, вул. Житомирська, 63</t>
  </si>
  <si>
    <t>Придбання , встановлення та облаштування вуличних тренажерів в смт Дружба, вул. Центральна, 10</t>
  </si>
  <si>
    <t xml:space="preserve">на придбання медичного та лабораторного обладнання для КНП "Олевська ЦЛ" </t>
  </si>
  <si>
    <t>проведення заходів з оздоровлення та відпочинку дітей, які постраждали внаслідок ЧАЕС у дитячих закладах оздоровлення санаторного типу Житомирської області</t>
  </si>
  <si>
    <t>Придбання, встановлення та облаштування вуличних тренажерів в смт Дружба, вул.Центральна, 10</t>
  </si>
  <si>
    <t>Придбання, встановлення та облаштування вуличних тренажерів в с. Журжевичі, площа Центральна, 4</t>
  </si>
  <si>
    <t>Придбання, встановлення та облаштування дитячих майданчиків в м. Олевськ по вул. Київська,1</t>
  </si>
  <si>
    <t xml:space="preserve">Придбання, встановлення та облаштування дитячих майданчиків в с. Рудня-Хочинська, вул. Незалежна, 30 </t>
  </si>
  <si>
    <t>Придбання, встановлення та облаштування дитячих майданчиків в с. Копище, вул. Партизанська, 52 в</t>
  </si>
  <si>
    <t>Придбання будівельних матеріалів для проведення поточного ремонту будівлі господарського блоку для КНП "Олевська ЦЛ" ОМР</t>
  </si>
  <si>
    <t>Придбання офісних меблів для КНП "Олевська ЦЛ" ОМР</t>
  </si>
  <si>
    <t>Придбання монітора спостереження за пацієнтом для КНП "Олевська ЦЛ" ОМР</t>
  </si>
  <si>
    <t>Поточний ремонт огорожі Олевського ЦРД №1 "Зірочка" по вул.Київська, 24 в м.Олевськ, Коростенського району, Житомирської області</t>
  </si>
  <si>
    <t>7363</t>
  </si>
  <si>
    <t>Виконання інвестиційних проектів в рамках здійснення заходів щодо соціально-економічного розвитку окремих територій</t>
  </si>
  <si>
    <t>Капітальний ремонт сільського клубу в с. Забороче, Коростенського району, Житомирської області</t>
  </si>
  <si>
    <t>2021-2021</t>
  </si>
  <si>
    <t>Капітальний ремонт будинку культури по вул. Житомирська в с. Кишин, Коростенського району, Житомирської області</t>
  </si>
  <si>
    <t>Капітальний ремонт будинку культури по вул. Свято-Миколаївська, 34 в м. Олевськ, Коростенського району, Житомирської області</t>
  </si>
  <si>
    <t>0117363</t>
  </si>
  <si>
    <t xml:space="preserve"> Капітальний ремонт приміщення будівлі Жубровицького ДНЗ № 15 “Чебурашка” по вул. Шевченка, 11 в с. Жубровичі, Олевського району, Житомирської області</t>
  </si>
  <si>
    <t>0117310</t>
  </si>
  <si>
    <t>7310</t>
  </si>
  <si>
    <t xml:space="preserve">Будівництво об'єктів житлово-комунального господарства
</t>
  </si>
  <si>
    <t>0117323</t>
  </si>
  <si>
    <t>7323</t>
  </si>
  <si>
    <t>Будівництво  установ та закладів соціальної сфери</t>
  </si>
  <si>
    <t>Коригування проектно-кошторисної документації. Реконструкція станції 2-го підйому (І-черга)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вул.Промислова м.Олевськ Олевського району Житомирської області</t>
  </si>
  <si>
    <t>для закладів загальної середньої освіти</t>
  </si>
  <si>
    <t>для закладів дошкільної освіти</t>
  </si>
  <si>
    <t>41051700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</si>
  <si>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</si>
  <si>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41053600</t>
  </si>
  <si>
    <t>Субвенція з місцевого бюджету на здійснення природоохоронних заходів</t>
  </si>
  <si>
    <t>Надходження від орендної плати за користування майновим комплексом та іншим майном, що перебуває в комунальній власності</t>
  </si>
  <si>
    <t>Субвенція з державного бюджету місцевим бюджетам на здійснення заходів щодо соціально-економічного розвитку окремих територій</t>
  </si>
  <si>
    <t>0111210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</si>
  <si>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</si>
  <si>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</si>
  <si>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Будівництво об'єктів житлово-комунального господарства</t>
  </si>
  <si>
    <t>Будівництво установ та закладів соціальної сфери</t>
  </si>
  <si>
    <t>0611210</t>
  </si>
  <si>
    <t>0613060</t>
  </si>
  <si>
    <t>3060</t>
  </si>
  <si>
    <t>Оздоровлення громадян, які постраждали внаслідок Чорнобильської катастрофи</t>
  </si>
  <si>
    <t>1017363</t>
  </si>
  <si>
    <t>Капітальний ремонт ФП с.Перга за адресою: вул.Геологів, 5, с.Перга, Олевського району, Житомирської області</t>
  </si>
  <si>
    <t>41034500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</si>
  <si>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</si>
  <si>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41051400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</si>
  <si>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</si>
  <si>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0117322</t>
  </si>
  <si>
    <t>7322</t>
  </si>
  <si>
    <t>Будівництво медичних установ та закладів</t>
  </si>
  <si>
    <t>0117540</t>
  </si>
  <si>
    <t>7540</t>
  </si>
  <si>
    <t>0460</t>
  </si>
  <si>
    <t>Реалізація заходів, спрямованих на підвищення доступності широкосмугового доступу до Інтернету в сільській місцевості</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</si>
  <si>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</si>
  <si>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</si>
  <si>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</si>
  <si>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</si>
  <si>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</si>
  <si>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</si>
  <si>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 xml:space="preserve">на закупівлю засобів навчання та обладнання (крім комп»ютерного) </t>
  </si>
  <si>
    <t>на закупівлю сучасних меблів</t>
  </si>
  <si>
    <t xml:space="preserve">на закупівлю комп»ютерного обладнання </t>
  </si>
  <si>
    <t>3718710</t>
  </si>
  <si>
    <t xml:space="preserve">Капітальний ремонт частини приміщення з влаштуванням санвузлів  Поясківської філії І-ІІ ступенів Опорного навчального закладу біотехнічного ліцею "Радовель" Олевської міської ради, вул.Шкільна, буд,5, с.Пояски, Коростенського району, Житомирської області </t>
  </si>
  <si>
    <t>б/р</t>
  </si>
  <si>
    <t>70,000,0 - зал. Б-ту розвитку, 30 000,0 - передача</t>
  </si>
  <si>
    <t>Капітальний ремонт системи опалення адмінприміщення міської ради по вул.С-Миколаївська, 4, м.Олевськ, Коростенського району, Житомирської області</t>
  </si>
  <si>
    <t xml:space="preserve">                 Інші субвенції з  бюджету міської територіальної громади  на 2021 рік</t>
  </si>
  <si>
    <t>3719770</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</si>
  <si>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</si>
  <si>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 xml:space="preserve">Співфінансування  на придбання ноутбуків закладам загальної середньої освіти Олевської територіальної громади </t>
  </si>
  <si>
    <t>2.2</t>
  </si>
  <si>
    <t>проведення супервізії</t>
  </si>
  <si>
    <t>підвищення кваліфікації вчителів, які забезпечують здобуття учнями 5-11(12) класів загальної середньої освіти</t>
  </si>
  <si>
    <t xml:space="preserve">                                                                                                                                                                                                                                                                                                                                                                                                                                                                                                                                                                                                                                                                                                                                                                                                                                                                                                                                                                                                                                                                                                                                                                                                                                                                                                                                                                                                                                                                                                                                                                                                                                                                                                                                                                                                                                                                                                                                                                                                                                                                                                                                                                                                                                                                                                                                                                                                                                                                                                                                                                                                                                                                                                                                                                                                                                                                                                                                                                                                                                                                                                                                                                                                                                                                                                                                                                                                                                                                                                                                                                                                                                                                                                                                                                                                                                                                                                                                                                                                                                                                                                                                                                                                                                                                                                                                                                                                                                                                                                                                                                                                                                                                                                                                                                                                                                                                                                                                                                                                                                                                                                                                                                                                                                                                                                                                                                                                                                                                                                                                                                                                                                                                                                                                                                                                                                                                                                                                                                                                                                                                                                                                                                                                                                                                                                                                                                                                                                                                                                                                                                                                                                                                                                                                                                                                                                                                                                                                                                                                                                                                                                                                                                                                                                                                                                                                                                                                                                                                                                                                                                                                                                                                                                                                                                                                                                                                                                                                                                                                                                                                                                                                                                                                                                                                                                                                                                                                                                                                                                                                                                                                                                                                                                                                                                                                                                                                                                                                                                                                                                                                                                                                                                                                                                                                                                                                                                                                                                                                                                                                                                                                                                                                                                                                                                                                                                                                                                                                                                                                                                                                                                                                                                                                                                                                                                                                                                                                                                                                                                                                                                                                                                                                                                                                                                                                                                                                                                                                                                                                                                                                                                                                                                                                                                                                                                                                                                                                                                                                                                                                                                                                                                                                                                                                                                                                                         </t>
  </si>
  <si>
    <t>13031000</t>
  </si>
  <si>
    <t>Рентна плата за користування надрами для видобування бурштину</t>
  </si>
  <si>
    <t>18011100</t>
  </si>
  <si>
    <t>Транспортний податок з юридичних осіб</t>
  </si>
  <si>
    <t>21000000</t>
  </si>
  <si>
    <t>Доходи від власності та підприємницької діяльності  </t>
  </si>
  <si>
    <t>21050000</t>
  </si>
  <si>
    <t>Плата за розміщення тимчасово вільних коштів місцевих бюджетів </t>
  </si>
  <si>
    <t>41035500</t>
  </si>
  <si>
    <t>41035600</t>
  </si>
  <si>
    <t>0113124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</si>
  <si>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</si>
  <si>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</si>
  <si>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0116012</t>
  </si>
  <si>
    <t>6012</t>
  </si>
  <si>
    <t>Забезпечення діяльності з виробництва, транспортування, постачання теплової енергії</t>
  </si>
  <si>
    <t>0611171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</si>
  <si>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</si>
  <si>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</si>
  <si>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0617321</t>
  </si>
  <si>
    <t>0617363</t>
  </si>
  <si>
    <t>9770</t>
  </si>
  <si>
    <t>Капітальний ремонт покрівлі комунального некомерційного підприємства “Олевська центральна лікарня” Олевської міської ради, будівлі Клініко-діагностичної лабораторії за адресою: провулок Промисловий, 2 у м. Олевськ Житомирської області. Коригування</t>
  </si>
  <si>
    <t>Реконструкція майнового комплексу стадіону "Колос" по вул.Промислова, 8-а в м.Олевськ, Житомирська область" (коригування)</t>
  </si>
  <si>
    <t>Капітальний ремонт покрівлі Кишинської ЗОШ І-ІІІ ст. по вул. Житомирська,63 в с. Кишин Коростенського району, Житомирської області</t>
  </si>
  <si>
    <t>Капітальний ремонт даху Олевської ЗОШ №2 І-ІІІ ступенів по вул.Шкільна, 1 в м.Олевськ Коростенського району Житомирської області</t>
  </si>
  <si>
    <t>Капітальний ремонт будівлі Жубровицької ЗОШ І-ІІІ ступенів с.Жубровичі, Олевського району Житоитомирської області (вул.Шевченка, 13, с.Жубровичі)</t>
  </si>
  <si>
    <t xml:space="preserve"> Виготовлення проектно-кошторисної документації по об"єкту "Капітальний ремонт частини приміщення Кишинського стаціонарного відділення для постійного проживання Територіального центру соціального обслуговування (надання соціальних послуг) з влаштуванням притулку для осіб, які постраждали від домашнього насильства за ознакою статі по вул.Житомирська, 55а в с.Кишин Коростенського району Житомирської області"</t>
  </si>
  <si>
    <t>Програма запобігання, протидії домашньому насильству та торгівлі людьми на 2021 рік</t>
  </si>
  <si>
    <t>Рішення міської ради від 02.04.2021 №213</t>
  </si>
  <si>
    <t>Капітальний ремонт частини приміщення Кишинського стаціонарного відділення для постійного проживання Територіального центру соціального обслуговування (надання соціальних послуг) з влаштуванням притулку для осіб, які постраждали від домашнього насильства за ознакою статі по вул.Житомирська, 55а в с.Кишин Коростенського району Житомирської області</t>
  </si>
  <si>
    <t>Капітальний ремонт котельні Лопатицької ЗОШ І-ІІІ ступенів по вул..Гагаріна, 50, с.Лопатичі, Олевського району, Житомирської області</t>
  </si>
  <si>
    <t>Додаток №4.3</t>
  </si>
  <si>
    <t>Програма соціальної підтримки внутрішньо переміщених осіб з тимчасово окупованої території, районів проведення антитерористичної операції та операцій об"єднаних сил на території Олевської ОТГ та військовослужбовців, працівників Збройних Сил України, Національної гвардії України, Служби безпеки України, інших силових структур громади, що брали участь у актитерористичній операції та операції об"єднаних сил на 2020-2022 роки</t>
  </si>
  <si>
    <t>призовники</t>
  </si>
  <si>
    <t>Капітальний ремонт системи опалення будівлі та встановлення блочної котельні Юрівської ЗОШ І-ІІ ступенів вул.Шкільна с.Юрове</t>
  </si>
  <si>
    <t>0113221</t>
  </si>
  <si>
    <t>3221</t>
  </si>
  <si>
    <t>1060</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</si>
  <si>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</si>
  <si>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0118220</t>
  </si>
  <si>
    <t>8220</t>
  </si>
  <si>
    <t>Заходи та роботи з мобілізаційної підготовки місцевого значення</t>
  </si>
  <si>
    <t>41050400</t>
  </si>
  <si>
    <t>Субвенція з місцевого бюджету на виплату грошової компенсації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</si>
  <si>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КНП "Олевська ЦЛ ОМР"  для обстеження води на бактеріологічні та хімічні показники в КДЛ смт.Нові Білокоровичі</t>
  </si>
  <si>
    <t xml:space="preserve">Програма «Призовна дільниця» на 2021 рік </t>
  </si>
  <si>
    <t>Рішення міської ради від 09.09.2021 №521</t>
  </si>
  <si>
    <t>Коростенському РУ ГУ ДСНС України в Житомирській області для придбання речового майна особовому складу управління</t>
  </si>
  <si>
    <t>Співфінансування придбання шкільного автобуса для Лопатицької загальноосвітньої школи І-ІІІ ступенів</t>
  </si>
  <si>
    <t>до рішення ХІІ сесії Олевської міської ради VІІІ скликання  від 07.10.2021 року № 558</t>
  </si>
  <si>
    <t>до рішення ХІІІ сесії Олевської міської ради VІІІ скликання  від  07.10.2021 року №558</t>
  </si>
  <si>
    <t>до рішення ХІІІ сесії Олевської міської ради VІІІ скликання  від 07.10.2021 року №558</t>
  </si>
  <si>
    <t>до рішення ХІІІ сесії Олевської міської ради VІІІ скликання  від 07.10.2021 року № 558</t>
  </si>
  <si>
    <t>Субвенція з державного бюджету місцевим бюджетам на реалізацію програми «Спроможна школа кращих результатів»</t>
  </si>
  <si>
    <t>41050900</t>
  </si>
  <si>
    <t>Субвенція з місцевого бюджету на проектні, будівельно- 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</si>
  <si>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0611172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</si>
  <si>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</si>
  <si>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</si>
  <si>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0916083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</si>
  <si>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</si>
  <si>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</si>
  <si>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</si>
  <si>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Коригування  проектно-кошторисної документації та експертного звіту на «Капітальний ремонт даху Олевської ЗОШ №2 І-ІІІ ступенів по вул. Шкільна,1 в м. Олевську Коростенського району Житомирської обл.</t>
  </si>
  <si>
    <t>Коригування проектно-кошторисної документації та експертного звіту на «Капітальний ремонт будівлі Жубровицької ЗОШ І-ІІІ ст. с. Жубровичі, Олевського району Житомирської обл. по вул Шевченка13, с.Жубровичі</t>
  </si>
  <si>
    <t>Капітальний ремонт будівлі Жубровицької ЗОШ І-ІІІ ст. с. Жубровичі, Олевського району Житомирської обл.(вул. Шевченка,13, с. Жубровичі)</t>
  </si>
</sst>
</file>

<file path=xl/styles.xml><?xml version="1.0" encoding="utf-8"?>
<styleSheet xmlns="http://schemas.openxmlformats.org/spreadsheetml/2006/main">
  <numFmts count="2">
    <numFmt numFmtId="171" formatCode="_-* #,##0.00_р_._-;\-* #,##0.00_р_._-;_-* &quot;-&quot;??_р_._-;_-@_-"/>
    <numFmt numFmtId="200" formatCode="#,##0.0"/>
  </numFmts>
  <fonts count="60">
    <font>
      <sz val="10"/>
      <name val="Times New Roman"/>
      <charset val="204"/>
    </font>
    <font>
      <sz val="10"/>
      <name val="Times New Roman"/>
      <family val="1"/>
      <charset val="204"/>
    </font>
    <font>
      <sz val="8"/>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b/>
      <sz val="16"/>
      <name val="Times New Roman"/>
      <family val="1"/>
      <charset val="204"/>
    </font>
    <font>
      <sz val="11"/>
      <name val="Times New Roman"/>
      <family val="1"/>
      <charset val="204"/>
    </font>
    <font>
      <sz val="9"/>
      <color indexed="8"/>
      <name val="Times New Roman"/>
      <family val="1"/>
      <charset val="204"/>
    </font>
    <font>
      <sz val="14"/>
      <name val="Times New Roman"/>
      <family val="1"/>
      <charset val="204"/>
    </font>
    <font>
      <b/>
      <sz val="18"/>
      <name val="Times New Roman"/>
      <family val="1"/>
      <charset val="204"/>
    </font>
    <font>
      <sz val="10"/>
      <color indexed="8"/>
      <name val="Arial"/>
      <family val="2"/>
      <charset val="204"/>
    </font>
    <font>
      <b/>
      <sz val="14"/>
      <color indexed="8"/>
      <name val="Times New Roman"/>
      <family val="1"/>
      <charset val="204"/>
    </font>
    <font>
      <sz val="14"/>
      <color indexed="8"/>
      <name val="Times New Roman"/>
      <family val="1"/>
      <charset val="204"/>
    </font>
    <font>
      <sz val="16"/>
      <name val="Times New Roman"/>
      <family val="1"/>
      <charset val="204"/>
    </font>
    <font>
      <sz val="8"/>
      <name val="Arial Cyr"/>
      <charset val="204"/>
    </font>
    <font>
      <sz val="16"/>
      <name val="Arial Cyr"/>
      <charset val="204"/>
    </font>
    <font>
      <i/>
      <sz val="16"/>
      <name val="Times New Roman"/>
      <family val="1"/>
      <charset val="204"/>
    </font>
    <font>
      <sz val="14"/>
      <name val="Arial Cyr"/>
      <family val="2"/>
      <charset val="204"/>
    </font>
    <font>
      <sz val="16"/>
      <color indexed="8"/>
      <name val="Times New Roman"/>
      <family val="1"/>
      <charset val="204"/>
    </font>
    <font>
      <b/>
      <sz val="16"/>
      <color indexed="8"/>
      <name val="Times New Roman"/>
      <family val="1"/>
      <charset val="204"/>
    </font>
    <font>
      <sz val="12"/>
      <name val="Arial Cyr"/>
      <family val="2"/>
      <charset val="204"/>
    </font>
    <font>
      <sz val="8"/>
      <name val="Times New Roman"/>
      <family val="1"/>
      <charset val="204"/>
    </font>
    <font>
      <sz val="12"/>
      <name val="Arial Cyr"/>
      <charset val="204"/>
    </font>
    <font>
      <sz val="11"/>
      <name val="Arial Cyr"/>
      <family val="2"/>
      <charset val="204"/>
    </font>
    <font>
      <sz val="18"/>
      <color indexed="8"/>
      <name val="Times New Roman"/>
      <family val="1"/>
      <charset val="204"/>
    </font>
    <font>
      <b/>
      <u/>
      <sz val="16"/>
      <name val="Times New Roman"/>
      <family val="1"/>
      <charset val="204"/>
    </font>
    <font>
      <sz val="10"/>
      <color indexed="10"/>
      <name val="Arial Cyr"/>
      <charset val="204"/>
    </font>
    <font>
      <sz val="13"/>
      <name val="Times New Roman"/>
      <family val="1"/>
      <charset val="204"/>
    </font>
    <font>
      <sz val="14"/>
      <color indexed="10"/>
      <name val="Times New Roman"/>
      <family val="1"/>
      <charset val="204"/>
    </font>
    <font>
      <b/>
      <sz val="14"/>
      <color indexed="10"/>
      <name val="Times New Roman"/>
      <family val="1"/>
      <charset val="204"/>
    </font>
    <font>
      <b/>
      <sz val="12"/>
      <color indexed="10"/>
      <name val="Times New Roman"/>
      <family val="1"/>
      <charset val="204"/>
    </font>
    <font>
      <b/>
      <i/>
      <sz val="12"/>
      <color indexed="8"/>
      <name val="Times New Roman"/>
      <family val="1"/>
    </font>
    <font>
      <sz val="12"/>
      <color indexed="8"/>
      <name val="Times New Roman"/>
      <family val="1"/>
    </font>
    <font>
      <b/>
      <sz val="16"/>
      <name val="Arial Cyr"/>
      <charset val="204"/>
    </font>
    <font>
      <sz val="14"/>
      <name val="Arial Cyr"/>
      <charset val="204"/>
    </font>
    <font>
      <sz val="14"/>
      <name val="Times New Roman"/>
      <family val="1"/>
      <charset val="204"/>
    </font>
    <font>
      <sz val="12"/>
      <color indexed="8"/>
      <name val="Times New Roman"/>
      <family val="1"/>
      <charset val="204"/>
    </font>
    <font>
      <sz val="12"/>
      <name val="Times New Roman"/>
      <family val="1"/>
      <charset val="204"/>
    </font>
    <font>
      <b/>
      <sz val="12"/>
      <color indexed="8"/>
      <name val="Times New Roman"/>
      <family val="1"/>
      <charset val="204"/>
    </font>
    <font>
      <sz val="14"/>
      <color indexed="8"/>
      <name val="Times New Roman"/>
      <family val="1"/>
      <charset val="204"/>
    </font>
    <font>
      <b/>
      <sz val="14"/>
      <color indexed="8"/>
      <name val="Times New Roman"/>
      <family val="1"/>
      <charset val="204"/>
    </font>
    <font>
      <b/>
      <sz val="12"/>
      <color indexed="8"/>
      <name val="Times New Roman"/>
      <family val="1"/>
      <charset val="204"/>
    </font>
    <font>
      <b/>
      <sz val="10"/>
      <name val="Times New Roman"/>
      <family val="1"/>
      <charset val="204"/>
    </font>
    <font>
      <sz val="10"/>
      <color theme="1"/>
      <name val="Calibri"/>
      <family val="2"/>
      <charset val="204"/>
      <scheme val="minor"/>
    </font>
    <font>
      <sz val="11"/>
      <color theme="1"/>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top/>
      <bottom style="medium">
        <color indexed="64"/>
      </bottom>
      <diagonal/>
    </border>
  </borders>
  <cellStyleXfs count="6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5" fillId="0" borderId="0"/>
    <xf numFmtId="0" fontId="16" fillId="0" borderId="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6" fillId="22" borderId="2" applyNumberFormat="0" applyAlignment="0" applyProtection="0"/>
    <xf numFmtId="0" fontId="11" fillId="22" borderId="1"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25" fillId="0" borderId="0">
      <alignment vertical="top"/>
    </xf>
    <xf numFmtId="0" fontId="8" fillId="0" borderId="3" applyNumberFormat="0" applyFill="0" applyAlignment="0" applyProtection="0"/>
    <xf numFmtId="0" fontId="12" fillId="13" borderId="0" applyNumberFormat="0" applyBorder="0" applyAlignment="0" applyProtection="0"/>
    <xf numFmtId="0" fontId="59" fillId="0" borderId="0"/>
    <xf numFmtId="0" fontId="58" fillId="0" borderId="0"/>
    <xf numFmtId="0" fontId="15" fillId="0" borderId="0"/>
    <xf numFmtId="0" fontId="16" fillId="0" borderId="0"/>
    <xf numFmtId="0" fontId="15" fillId="0" borderId="0"/>
    <xf numFmtId="0" fontId="15" fillId="0" borderId="0"/>
    <xf numFmtId="0" fontId="15" fillId="0" borderId="0"/>
    <xf numFmtId="0" fontId="16" fillId="0" borderId="0"/>
    <xf numFmtId="0" fontId="16" fillId="0" borderId="0"/>
    <xf numFmtId="0" fontId="5" fillId="3" borderId="0" applyNumberFormat="0" applyBorder="0" applyAlignment="0" applyProtection="0"/>
    <xf numFmtId="0" fontId="7" fillId="0" borderId="0" applyNumberFormat="0" applyFill="0" applyBorder="0" applyAlignment="0" applyProtection="0"/>
    <xf numFmtId="0" fontId="10" fillId="10" borderId="4" applyNumberFormat="0" applyFont="0" applyAlignment="0" applyProtection="0"/>
    <xf numFmtId="0" fontId="14" fillId="0" borderId="0"/>
    <xf numFmtId="171" fontId="15" fillId="0" borderId="0" applyFont="0" applyFill="0" applyBorder="0" applyAlignment="0" applyProtection="0"/>
    <xf numFmtId="0" fontId="4" fillId="4" borderId="0" applyNumberFormat="0" applyBorder="0" applyAlignment="0" applyProtection="0"/>
  </cellStyleXfs>
  <cellXfs count="525">
    <xf numFmtId="0" fontId="0" fillId="0" borderId="0" xfId="0"/>
    <xf numFmtId="0" fontId="1" fillId="0" borderId="0" xfId="0" applyNumberFormat="1" applyFont="1" applyFill="1" applyAlignment="1" applyProtection="1"/>
    <xf numFmtId="0" fontId="3" fillId="0" borderId="0" xfId="0" applyNumberFormat="1" applyFont="1" applyFill="1" applyBorder="1" applyAlignment="1" applyProtection="1">
      <alignment horizontal="center" vertical="top"/>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0" fontId="19" fillId="0" borderId="0" xfId="0" applyFont="1" applyBorder="1" applyAlignment="1">
      <alignment horizontal="justify" vertical="center" wrapText="1"/>
    </xf>
    <xf numFmtId="200" fontId="22" fillId="0" borderId="0" xfId="0" applyNumberFormat="1" applyFont="1" applyBorder="1" applyAlignment="1">
      <alignment vertical="justify"/>
    </xf>
    <xf numFmtId="0" fontId="23" fillId="0" borderId="0" xfId="55" applyFont="1" applyAlignment="1"/>
    <xf numFmtId="0" fontId="30" fillId="0" borderId="0" xfId="55" applyFont="1"/>
    <xf numFmtId="0" fontId="28" fillId="0" borderId="0" xfId="55" applyFont="1" applyAlignment="1"/>
    <xf numFmtId="0" fontId="30" fillId="0" borderId="0" xfId="55" applyFont="1" applyFill="1"/>
    <xf numFmtId="0" fontId="30" fillId="0" borderId="0" xfId="55" applyFont="1" applyAlignment="1">
      <alignment horizontal="right"/>
    </xf>
    <xf numFmtId="0" fontId="28" fillId="0" borderId="5" xfId="55" applyFont="1" applyBorder="1" applyAlignment="1">
      <alignment horizontal="center" vertical="center" wrapText="1"/>
    </xf>
    <xf numFmtId="0" fontId="28" fillId="0" borderId="5" xfId="55" applyFont="1" applyFill="1" applyBorder="1" applyAlignment="1">
      <alignment horizontal="center" vertical="center" wrapText="1"/>
    </xf>
    <xf numFmtId="0" fontId="23" fillId="0" borderId="0" xfId="0" applyFont="1"/>
    <xf numFmtId="0" fontId="34" fillId="0" borderId="5" xfId="0" quotePrefix="1" applyFont="1" applyFill="1" applyBorder="1" applyAlignment="1">
      <alignment horizontal="center" vertical="center" wrapText="1"/>
    </xf>
    <xf numFmtId="2" fontId="34" fillId="0" borderId="5" xfId="0" quotePrefix="1" applyNumberFormat="1" applyFont="1" applyFill="1" applyBorder="1" applyAlignment="1">
      <alignment horizontal="center" vertical="center" wrapText="1"/>
    </xf>
    <xf numFmtId="0" fontId="28" fillId="0" borderId="5" xfId="0" quotePrefix="1" applyFont="1" applyFill="1" applyBorder="1" applyAlignment="1">
      <alignment horizontal="center" vertical="center" wrapText="1"/>
    </xf>
    <xf numFmtId="2" fontId="28" fillId="0" borderId="5" xfId="0" quotePrefix="1" applyNumberFormat="1" applyFont="1" applyFill="1" applyBorder="1" applyAlignment="1">
      <alignment horizontal="center" vertical="center" wrapText="1"/>
    </xf>
    <xf numFmtId="0" fontId="32" fillId="0" borderId="0" xfId="0" applyFont="1"/>
    <xf numFmtId="0" fontId="23" fillId="0" borderId="0" xfId="0" applyFont="1" applyAlignment="1">
      <alignment horizontal="right"/>
    </xf>
    <xf numFmtId="0" fontId="23" fillId="0" borderId="0" xfId="55" applyFont="1" applyFill="1" applyAlignment="1"/>
    <xf numFmtId="0" fontId="28" fillId="0" borderId="0" xfId="55" applyFont="1" applyFill="1" applyAlignment="1"/>
    <xf numFmtId="0" fontId="18" fillId="0" borderId="6" xfId="0" applyFont="1" applyFill="1" applyBorder="1" applyAlignment="1">
      <alignment horizontal="center" vertical="center" wrapText="1"/>
    </xf>
    <xf numFmtId="0" fontId="34" fillId="0" borderId="5" xfId="52" quotePrefix="1" applyFont="1" applyFill="1" applyBorder="1" applyAlignment="1">
      <alignment horizontal="center" vertical="center" wrapText="1"/>
    </xf>
    <xf numFmtId="0" fontId="34" fillId="0" borderId="5" xfId="52" applyFont="1" applyFill="1" applyBorder="1" applyAlignment="1">
      <alignment horizontal="center" vertical="center" wrapText="1"/>
    </xf>
    <xf numFmtId="2" fontId="34" fillId="0" borderId="5" xfId="52" applyNumberFormat="1" applyFont="1" applyFill="1" applyBorder="1" applyAlignment="1">
      <alignment horizontal="center" vertical="center" wrapText="1"/>
    </xf>
    <xf numFmtId="0" fontId="18" fillId="0" borderId="5" xfId="0" applyFont="1" applyBorder="1"/>
    <xf numFmtId="0" fontId="18" fillId="0" borderId="5" xfId="0" applyFont="1" applyBorder="1" applyAlignment="1">
      <alignment wrapText="1"/>
    </xf>
    <xf numFmtId="0" fontId="13" fillId="0" borderId="5" xfId="0" applyFont="1" applyBorder="1"/>
    <xf numFmtId="49" fontId="18" fillId="0" borderId="6" xfId="0" applyNumberFormat="1" applyFont="1" applyFill="1" applyBorder="1" applyAlignment="1">
      <alignment horizontal="center" vertical="center" wrapText="1"/>
    </xf>
    <xf numFmtId="0" fontId="18" fillId="0" borderId="5" xfId="0" applyFont="1" applyFill="1" applyBorder="1" applyAlignment="1">
      <alignment horizontal="center" vertical="top" wrapText="1"/>
    </xf>
    <xf numFmtId="49" fontId="35" fillId="0" borderId="5" xfId="0" applyNumberFormat="1" applyFont="1" applyFill="1" applyBorder="1" applyAlignment="1">
      <alignment horizontal="center" vertical="top"/>
    </xf>
    <xf numFmtId="0" fontId="35" fillId="0" borderId="5" xfId="0" applyFont="1" applyFill="1" applyBorder="1" applyAlignment="1">
      <alignment horizontal="center" vertical="top"/>
    </xf>
    <xf numFmtId="0" fontId="18" fillId="0" borderId="7" xfId="0" applyFont="1" applyFill="1" applyBorder="1" applyAlignment="1">
      <alignment horizontal="center" vertical="top" wrapText="1"/>
    </xf>
    <xf numFmtId="0" fontId="30" fillId="0" borderId="0" xfId="55" applyFont="1" applyAlignment="1">
      <alignment horizontal="left"/>
    </xf>
    <xf numFmtId="4" fontId="30" fillId="0" borderId="0" xfId="55" applyNumberFormat="1" applyFont="1"/>
    <xf numFmtId="0" fontId="20" fillId="0" borderId="0" xfId="55" applyFont="1" applyAlignment="1">
      <alignment horizontal="center"/>
    </xf>
    <xf numFmtId="0" fontId="23" fillId="0" borderId="0" xfId="55" applyFont="1" applyAlignment="1">
      <alignment horizontal="left" wrapText="1"/>
    </xf>
    <xf numFmtId="0" fontId="23" fillId="0" borderId="0" xfId="0" applyFont="1" applyAlignment="1">
      <alignment horizontal="center" vertical="center"/>
    </xf>
    <xf numFmtId="0" fontId="3" fillId="0" borderId="0" xfId="0" applyFont="1" applyAlignment="1">
      <alignment horizontal="center" vertical="center" wrapText="1"/>
    </xf>
    <xf numFmtId="0" fontId="3" fillId="0" borderId="0" xfId="0" applyNumberFormat="1" applyFont="1" applyFill="1" applyBorder="1" applyAlignment="1" applyProtection="1">
      <alignment horizontal="center" vertical="top" wrapText="1"/>
    </xf>
    <xf numFmtId="0" fontId="21" fillId="0" borderId="0" xfId="0" applyNumberFormat="1" applyFont="1" applyFill="1" applyAlignment="1" applyProtection="1">
      <alignment vertical="center" wrapText="1"/>
    </xf>
    <xf numFmtId="0" fontId="0" fillId="0" borderId="0" xfId="0" applyFill="1" applyAlignment="1"/>
    <xf numFmtId="0" fontId="18" fillId="0" borderId="0" xfId="0" applyNumberFormat="1" applyFont="1" applyFill="1" applyAlignment="1" applyProtection="1"/>
    <xf numFmtId="0" fontId="18" fillId="0" borderId="0" xfId="0" applyFont="1" applyFill="1"/>
    <xf numFmtId="0" fontId="1" fillId="0" borderId="0" xfId="0" applyFont="1" applyFill="1"/>
    <xf numFmtId="0" fontId="3" fillId="0" borderId="8" xfId="0" applyNumberFormat="1" applyFont="1" applyFill="1" applyBorder="1" applyAlignment="1" applyProtection="1">
      <alignment horizontal="center"/>
    </xf>
    <xf numFmtId="0" fontId="1" fillId="0" borderId="8" xfId="0" applyFont="1" applyFill="1" applyBorder="1" applyAlignment="1">
      <alignment horizontal="center"/>
    </xf>
    <xf numFmtId="0" fontId="1" fillId="0" borderId="0" xfId="0" applyFont="1" applyFill="1" applyBorder="1" applyAlignment="1">
      <alignment horizontal="center"/>
    </xf>
    <xf numFmtId="0" fontId="2" fillId="0" borderId="8" xfId="0" applyNumberFormat="1" applyFont="1" applyFill="1" applyBorder="1" applyAlignment="1" applyProtection="1">
      <alignment horizontal="right" vertical="center"/>
    </xf>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4" fontId="33" fillId="0" borderId="5" xfId="48" applyNumberFormat="1" applyFont="1" applyFill="1" applyBorder="1" applyAlignment="1">
      <alignment horizontal="left" vertical="center" wrapText="1"/>
    </xf>
    <xf numFmtId="0" fontId="1" fillId="0" borderId="0" xfId="0" applyFont="1" applyFill="1" applyBorder="1"/>
    <xf numFmtId="200" fontId="39" fillId="0" borderId="0" xfId="0" applyNumberFormat="1" applyFont="1" applyBorder="1" applyAlignment="1">
      <alignment vertical="justify"/>
    </xf>
    <xf numFmtId="0" fontId="1" fillId="0" borderId="0" xfId="0" applyFont="1" applyAlignment="1">
      <alignment horizontal="left" vertical="center" wrapText="1"/>
    </xf>
    <xf numFmtId="0" fontId="1" fillId="0" borderId="0" xfId="0" applyNumberFormat="1" applyFont="1" applyFill="1" applyBorder="1" applyAlignment="1" applyProtection="1">
      <alignment horizontal="left" vertical="center" wrapText="1"/>
    </xf>
    <xf numFmtId="0" fontId="1" fillId="2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0" fontId="18" fillId="0" borderId="0" xfId="0" applyNumberFormat="1" applyFont="1" applyFill="1" applyAlignment="1" applyProtection="1">
      <alignment vertical="top"/>
    </xf>
    <xf numFmtId="0" fontId="18" fillId="0" borderId="0" xfId="0" applyNumberFormat="1" applyFont="1" applyFill="1" applyAlignment="1" applyProtection="1">
      <alignment vertical="center" wrapText="1"/>
    </xf>
    <xf numFmtId="49" fontId="20" fillId="0" borderId="0" xfId="55" applyNumberFormat="1" applyFont="1" applyBorder="1" applyAlignment="1"/>
    <xf numFmtId="49" fontId="40" fillId="0" borderId="0" xfId="55" applyNumberFormat="1" applyFont="1" applyBorder="1" applyAlignment="1"/>
    <xf numFmtId="0" fontId="38" fillId="0" borderId="9" xfId="0" applyFont="1" applyBorder="1" applyAlignment="1">
      <alignment vertical="center"/>
    </xf>
    <xf numFmtId="0" fontId="41" fillId="0" borderId="0" xfId="55" applyFont="1" applyAlignment="1">
      <alignment wrapText="1"/>
    </xf>
    <xf numFmtId="0" fontId="15" fillId="0" borderId="0" xfId="56"/>
    <xf numFmtId="0" fontId="16" fillId="0" borderId="0" xfId="56" applyFont="1"/>
    <xf numFmtId="0" fontId="20" fillId="0" borderId="0" xfId="56" applyFont="1" applyFill="1" applyAlignment="1">
      <alignment horizontal="center" wrapText="1"/>
    </xf>
    <xf numFmtId="0" fontId="42" fillId="0" borderId="0" xfId="56" applyFont="1" applyAlignment="1">
      <alignment horizontal="center"/>
    </xf>
    <xf numFmtId="0" fontId="24" fillId="0" borderId="0" xfId="56" applyFont="1" applyBorder="1" applyAlignment="1">
      <alignment horizontal="center"/>
    </xf>
    <xf numFmtId="0" fontId="23" fillId="0" borderId="0" xfId="56" applyFont="1" applyAlignment="1">
      <alignment horizontal="right"/>
    </xf>
    <xf numFmtId="0" fontId="18" fillId="0" borderId="10" xfId="56" applyFont="1" applyBorder="1" applyAlignment="1">
      <alignment horizontal="center" vertical="top" wrapText="1"/>
    </xf>
    <xf numFmtId="0" fontId="18" fillId="0" borderId="5" xfId="56" applyFont="1" applyBorder="1" applyAlignment="1">
      <alignment horizontal="center" vertical="top" wrapText="1"/>
    </xf>
    <xf numFmtId="0" fontId="23" fillId="0" borderId="0" xfId="56" applyFont="1"/>
    <xf numFmtId="0" fontId="18" fillId="0" borderId="0" xfId="56" applyFont="1" applyBorder="1" applyAlignment="1">
      <alignment horizontal="center" vertical="top" wrapText="1"/>
    </xf>
    <xf numFmtId="3" fontId="23" fillId="0" borderId="0" xfId="56" applyNumberFormat="1" applyFont="1"/>
    <xf numFmtId="3" fontId="23" fillId="0" borderId="0" xfId="56" applyNumberFormat="1" applyFont="1" applyFill="1"/>
    <xf numFmtId="0" fontId="23" fillId="0" borderId="0" xfId="56" applyFont="1" applyFill="1"/>
    <xf numFmtId="3" fontId="13" fillId="0" borderId="10" xfId="56" applyNumberFormat="1" applyFont="1" applyBorder="1" applyAlignment="1">
      <alignment wrapText="1"/>
    </xf>
    <xf numFmtId="3" fontId="13" fillId="0" borderId="5" xfId="56" applyNumberFormat="1" applyFont="1" applyBorder="1" applyAlignment="1">
      <alignment wrapText="1"/>
    </xf>
    <xf numFmtId="0" fontId="3" fillId="0" borderId="0" xfId="56" applyFont="1" applyFill="1"/>
    <xf numFmtId="0" fontId="3" fillId="0" borderId="0" xfId="56" applyFont="1"/>
    <xf numFmtId="3" fontId="13" fillId="0" borderId="0" xfId="56" applyNumberFormat="1" applyFont="1" applyBorder="1" applyAlignment="1">
      <alignment wrapText="1"/>
    </xf>
    <xf numFmtId="1" fontId="23" fillId="0" borderId="0" xfId="56" applyNumberFormat="1" applyFont="1"/>
    <xf numFmtId="0" fontId="23" fillId="0" borderId="0" xfId="56" applyFont="1" applyBorder="1" applyAlignment="1">
      <alignment horizontal="center"/>
    </xf>
    <xf numFmtId="3" fontId="3" fillId="0" borderId="5" xfId="56" applyNumberFormat="1" applyFont="1" applyBorder="1" applyAlignment="1">
      <alignment wrapText="1"/>
    </xf>
    <xf numFmtId="0" fontId="43" fillId="0" borderId="0" xfId="56" applyFont="1"/>
    <xf numFmtId="1" fontId="43" fillId="0" borderId="0" xfId="56" applyNumberFormat="1" applyFont="1"/>
    <xf numFmtId="0" fontId="44" fillId="0" borderId="0" xfId="56" applyFont="1"/>
    <xf numFmtId="3" fontId="44" fillId="0" borderId="0" xfId="56" applyNumberFormat="1" applyFont="1"/>
    <xf numFmtId="49" fontId="3" fillId="0" borderId="8" xfId="55" applyNumberFormat="1" applyFont="1" applyBorder="1" applyAlignment="1"/>
    <xf numFmtId="0" fontId="23" fillId="0" borderId="11" xfId="55" applyFont="1" applyBorder="1" applyAlignment="1">
      <alignment vertical="justify"/>
    </xf>
    <xf numFmtId="49" fontId="3" fillId="0" borderId="8" xfId="55" applyNumberFormat="1" applyFont="1" applyBorder="1" applyAlignment="1">
      <alignment horizontal="right"/>
    </xf>
    <xf numFmtId="0" fontId="23" fillId="0" borderId="11" xfId="55" applyFont="1" applyBorder="1" applyAlignment="1">
      <alignment horizontal="right" vertical="justify"/>
    </xf>
    <xf numFmtId="0" fontId="30" fillId="0" borderId="0" xfId="55" applyFont="1" applyAlignment="1">
      <alignment horizontal="center"/>
    </xf>
    <xf numFmtId="0" fontId="18" fillId="0" borderId="5" xfId="0" applyFont="1" applyFill="1" applyBorder="1"/>
    <xf numFmtId="3" fontId="45" fillId="0" borderId="5" xfId="56"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23" fillId="0" borderId="0" xfId="0" applyFont="1" applyBorder="1" applyAlignment="1">
      <alignment horizontal="left" vertical="center" wrapText="1"/>
    </xf>
    <xf numFmtId="0" fontId="3" fillId="0" borderId="0" xfId="0" applyFont="1" applyFill="1" applyAlignment="1">
      <alignment horizontal="center" vertical="center" wrapText="1"/>
    </xf>
    <xf numFmtId="0" fontId="13" fillId="0" borderId="5" xfId="0" applyFont="1" applyFill="1" applyBorder="1"/>
    <xf numFmtId="0" fontId="18" fillId="0" borderId="5" xfId="56" applyFont="1" applyFill="1" applyBorder="1" applyAlignment="1">
      <alignment horizontal="left" vertical="center" wrapText="1"/>
    </xf>
    <xf numFmtId="3" fontId="0" fillId="0" borderId="0" xfId="0" applyNumberFormat="1"/>
    <xf numFmtId="0" fontId="23" fillId="0" borderId="0" xfId="0" applyFont="1" applyFill="1" applyAlignment="1">
      <alignment horizontal="center" vertical="center" wrapText="1"/>
    </xf>
    <xf numFmtId="0" fontId="48" fillId="0" borderId="0" xfId="55" applyFont="1"/>
    <xf numFmtId="200" fontId="27"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49" fillId="0" borderId="0" xfId="55" applyFont="1"/>
    <xf numFmtId="0" fontId="28" fillId="0" borderId="0" xfId="0" applyNumberFormat="1" applyFont="1" applyFill="1" applyAlignment="1" applyProtection="1"/>
    <xf numFmtId="0" fontId="28" fillId="0" borderId="0" xfId="0" applyNumberFormat="1" applyFont="1" applyFill="1" applyAlignment="1" applyProtection="1">
      <alignment vertical="top"/>
    </xf>
    <xf numFmtId="0" fontId="28" fillId="0" borderId="0" xfId="0" applyFont="1" applyFill="1"/>
    <xf numFmtId="0" fontId="28" fillId="0" borderId="0" xfId="0" applyNumberFormat="1" applyFont="1" applyFill="1" applyAlignment="1" applyProtection="1">
      <alignment horizontal="left" vertical="top"/>
    </xf>
    <xf numFmtId="0" fontId="28" fillId="0" borderId="0" xfId="0" applyNumberFormat="1" applyFont="1" applyFill="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0" fontId="20" fillId="0" borderId="8" xfId="0" applyNumberFormat="1" applyFont="1" applyFill="1" applyBorder="1" applyAlignment="1" applyProtection="1">
      <alignment horizontal="center"/>
    </xf>
    <xf numFmtId="0" fontId="28" fillId="0" borderId="8" xfId="0" applyFont="1" applyFill="1" applyBorder="1" applyAlignment="1">
      <alignment horizontal="center"/>
    </xf>
    <xf numFmtId="0" fontId="20" fillId="0" borderId="8" xfId="0" applyNumberFormat="1" applyFont="1" applyFill="1" applyBorder="1" applyAlignment="1" applyProtection="1">
      <alignment horizontal="center" vertical="top"/>
    </xf>
    <xf numFmtId="0" fontId="20" fillId="0" borderId="0" xfId="0" applyNumberFormat="1" applyFont="1" applyFill="1" applyAlignment="1" applyProtection="1">
      <alignment horizontal="center"/>
    </xf>
    <xf numFmtId="0" fontId="28" fillId="0" borderId="0" xfId="0" applyFont="1" applyFill="1" applyAlignment="1">
      <alignment horizontal="center"/>
    </xf>
    <xf numFmtId="0" fontId="28" fillId="0" borderId="8" xfId="0" applyNumberFormat="1" applyFont="1" applyFill="1" applyBorder="1" applyAlignment="1" applyProtection="1">
      <alignment horizontal="right" vertical="center"/>
    </xf>
    <xf numFmtId="0" fontId="28" fillId="0" borderId="12" xfId="0" applyNumberFormat="1" applyFont="1" applyFill="1" applyBorder="1" applyAlignment="1" applyProtection="1"/>
    <xf numFmtId="0" fontId="28" fillId="0" borderId="13" xfId="0" applyNumberFormat="1" applyFont="1" applyFill="1" applyBorder="1" applyAlignment="1" applyProtection="1"/>
    <xf numFmtId="0" fontId="28" fillId="0" borderId="14" xfId="0" applyNumberFormat="1" applyFont="1" applyFill="1" applyBorder="1" applyAlignment="1" applyProtection="1"/>
    <xf numFmtId="0" fontId="28" fillId="0" borderId="0" xfId="0" applyNumberFormat="1" applyFont="1" applyFill="1" applyBorder="1" applyAlignment="1" applyProtection="1"/>
    <xf numFmtId="0" fontId="28" fillId="0" borderId="6"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28" fillId="0" borderId="0" xfId="0" applyNumberFormat="1" applyFont="1" applyFill="1" applyAlignment="1" applyProtection="1">
      <alignment vertical="center"/>
    </xf>
    <xf numFmtId="0" fontId="34" fillId="0" borderId="5" xfId="0" applyFont="1" applyFill="1" applyBorder="1" applyAlignment="1">
      <alignment horizontal="center" vertical="center" wrapText="1"/>
    </xf>
    <xf numFmtId="2" fontId="34" fillId="0" borderId="5" xfId="0" applyNumberFormat="1" applyFont="1" applyFill="1" applyBorder="1" applyAlignment="1">
      <alignment horizontal="center" vertical="center" wrapText="1"/>
    </xf>
    <xf numFmtId="0" fontId="28" fillId="0" borderId="0" xfId="0" applyFont="1" applyFill="1" applyAlignment="1">
      <alignment vertical="center"/>
    </xf>
    <xf numFmtId="49" fontId="28" fillId="0" borderId="5" xfId="0" quotePrefix="1" applyNumberFormat="1" applyFont="1" applyFill="1" applyBorder="1" applyAlignment="1">
      <alignment horizontal="center" vertical="center" wrapText="1"/>
    </xf>
    <xf numFmtId="1" fontId="23" fillId="0" borderId="0" xfId="56" applyNumberFormat="1" applyFont="1" applyFill="1"/>
    <xf numFmtId="0" fontId="28" fillId="0" borderId="0" xfId="55" applyFont="1" applyFill="1" applyAlignment="1">
      <alignment horizontal="left"/>
    </xf>
    <xf numFmtId="0" fontId="28" fillId="0" borderId="0" xfId="55" applyFont="1" applyFill="1"/>
    <xf numFmtId="0" fontId="46" fillId="0" borderId="5" xfId="0" applyFont="1" applyFill="1" applyBorder="1" applyAlignment="1">
      <alignment horizontal="right" vertical="top" wrapText="1"/>
    </xf>
    <xf numFmtId="0" fontId="46" fillId="0" borderId="5" xfId="0" applyFont="1" applyFill="1" applyBorder="1" applyAlignment="1">
      <alignment vertical="top" wrapText="1"/>
    </xf>
    <xf numFmtId="0" fontId="18" fillId="0" borderId="5" xfId="0" applyFont="1" applyFill="1" applyBorder="1" applyAlignment="1">
      <alignment wrapText="1"/>
    </xf>
    <xf numFmtId="0" fontId="13" fillId="0" borderId="5" xfId="0" applyFont="1" applyFill="1" applyBorder="1" applyAlignment="1">
      <alignment vertical="top"/>
    </xf>
    <xf numFmtId="0" fontId="13" fillId="0" borderId="5" xfId="0" applyFont="1" applyFill="1" applyBorder="1" applyAlignment="1">
      <alignment wrapText="1"/>
    </xf>
    <xf numFmtId="200" fontId="22" fillId="0" borderId="0" xfId="0" applyNumberFormat="1" applyFont="1" applyFill="1" applyBorder="1" applyAlignment="1">
      <alignment vertical="justify"/>
    </xf>
    <xf numFmtId="0" fontId="23" fillId="0" borderId="0" xfId="0" applyFont="1" applyFill="1" applyBorder="1" applyAlignment="1">
      <alignment horizontal="left" vertical="center" wrapText="1"/>
    </xf>
    <xf numFmtId="4" fontId="33" fillId="0" borderId="5" xfId="48" applyNumberFormat="1" applyFont="1" applyFill="1" applyBorder="1" applyAlignment="1">
      <alignment horizontal="center" vertical="center" wrapText="1"/>
    </xf>
    <xf numFmtId="0" fontId="28" fillId="0" borderId="5" xfId="57" quotePrefix="1" applyFont="1" applyFill="1" applyBorder="1" applyAlignment="1">
      <alignment horizontal="center" vertical="center" wrapText="1"/>
    </xf>
    <xf numFmtId="2" fontId="28" fillId="0" borderId="5" xfId="57" quotePrefix="1" applyNumberFormat="1" applyFont="1" applyFill="1" applyBorder="1" applyAlignment="1">
      <alignment horizontal="center" vertical="center" wrapText="1"/>
    </xf>
    <xf numFmtId="2" fontId="28" fillId="0" borderId="5" xfId="57" applyNumberFormat="1" applyFont="1" applyFill="1" applyBorder="1" applyAlignment="1">
      <alignment horizontal="center" vertical="center" wrapText="1"/>
    </xf>
    <xf numFmtId="0" fontId="33" fillId="0" borderId="5" xfId="0" quotePrefix="1" applyFont="1" applyFill="1" applyBorder="1" applyAlignment="1">
      <alignment horizontal="center" vertical="center" wrapText="1"/>
    </xf>
    <xf numFmtId="0" fontId="33" fillId="0" borderId="5" xfId="52" quotePrefix="1" applyFont="1" applyFill="1" applyBorder="1" applyAlignment="1">
      <alignment horizontal="center" vertical="center" wrapText="1"/>
    </xf>
    <xf numFmtId="2" fontId="33" fillId="0" borderId="5" xfId="52" quotePrefix="1" applyNumberFormat="1" applyFont="1" applyFill="1" applyBorder="1" applyAlignment="1">
      <alignment horizontal="center" vertical="center" wrapText="1"/>
    </xf>
    <xf numFmtId="49" fontId="28" fillId="0" borderId="5" xfId="0" applyNumberFormat="1" applyFont="1" applyFill="1" applyBorder="1" applyAlignment="1">
      <alignment horizontal="center" vertical="center" wrapText="1"/>
    </xf>
    <xf numFmtId="2" fontId="28" fillId="0" borderId="5" xfId="0" applyNumberFormat="1" applyFont="1" applyFill="1" applyBorder="1" applyAlignment="1">
      <alignment horizontal="center" vertical="center" wrapText="1"/>
    </xf>
    <xf numFmtId="0" fontId="1" fillId="0" borderId="0" xfId="0" applyFont="1"/>
    <xf numFmtId="0" fontId="48" fillId="0" borderId="0" xfId="55" applyFont="1" applyFill="1"/>
    <xf numFmtId="3" fontId="30" fillId="0" borderId="0" xfId="55" applyNumberFormat="1" applyFont="1"/>
    <xf numFmtId="0" fontId="51" fillId="0" borderId="0" xfId="0" applyFont="1" applyAlignment="1">
      <alignment horizontal="left" indent="15"/>
    </xf>
    <xf numFmtId="0" fontId="52" fillId="0" borderId="0" xfId="0" applyFont="1" applyFill="1" applyAlignment="1">
      <alignment wrapText="1"/>
    </xf>
    <xf numFmtId="0" fontId="52" fillId="0" borderId="0" xfId="0" applyFont="1"/>
    <xf numFmtId="0" fontId="52" fillId="0" borderId="0" xfId="55" applyFont="1" applyFill="1" applyAlignment="1">
      <alignment wrapText="1"/>
    </xf>
    <xf numFmtId="0" fontId="52" fillId="0" borderId="0" xfId="0" applyFont="1" applyAlignment="1"/>
    <xf numFmtId="0" fontId="51" fillId="0" borderId="0" xfId="0" applyFont="1" applyAlignment="1">
      <alignment horizontal="center"/>
    </xf>
    <xf numFmtId="0" fontId="52" fillId="0" borderId="0" xfId="0" applyFont="1" applyAlignment="1">
      <alignment horizontal="center"/>
    </xf>
    <xf numFmtId="0" fontId="52" fillId="0" borderId="15" xfId="0" applyFont="1" applyBorder="1" applyAlignment="1"/>
    <xf numFmtId="0" fontId="51" fillId="0" borderId="0" xfId="0" applyFont="1"/>
    <xf numFmtId="0" fontId="51" fillId="0" borderId="0" xfId="0" applyFont="1" applyAlignment="1">
      <alignment horizontal="right"/>
    </xf>
    <xf numFmtId="0" fontId="52" fillId="0" borderId="0" xfId="0" applyFont="1" applyAlignment="1">
      <alignment horizontal="right"/>
    </xf>
    <xf numFmtId="0" fontId="51" fillId="0" borderId="0" xfId="0" applyFont="1" applyAlignment="1">
      <alignment horizontal="right" indent="4"/>
    </xf>
    <xf numFmtId="0" fontId="51" fillId="0" borderId="0" xfId="0" applyFont="1" applyAlignment="1">
      <alignment wrapText="1"/>
    </xf>
    <xf numFmtId="0" fontId="53" fillId="0" borderId="0" xfId="0" applyFont="1" applyAlignment="1">
      <alignment horizontal="justify"/>
    </xf>
    <xf numFmtId="49" fontId="54" fillId="0" borderId="8" xfId="0" applyNumberFormat="1" applyFont="1" applyBorder="1" applyAlignment="1"/>
    <xf numFmtId="0" fontId="55" fillId="0" borderId="0" xfId="0" applyFont="1" applyAlignment="1">
      <alignment horizontal="left" indent="5"/>
    </xf>
    <xf numFmtId="200" fontId="33" fillId="0" borderId="5" xfId="48" applyNumberFormat="1" applyFont="1" applyFill="1" applyBorder="1" applyAlignment="1">
      <alignment horizontal="left" vertical="center" wrapText="1"/>
    </xf>
    <xf numFmtId="200" fontId="33" fillId="0" borderId="5" xfId="0" applyNumberFormat="1" applyFont="1" applyFill="1" applyBorder="1" applyAlignment="1">
      <alignment horizontal="left" vertical="center" wrapText="1"/>
    </xf>
    <xf numFmtId="200" fontId="28" fillId="0" borderId="5" xfId="48" applyNumberFormat="1" applyFont="1" applyFill="1" applyBorder="1" applyAlignment="1">
      <alignment horizontal="left" vertical="center" wrapText="1"/>
    </xf>
    <xf numFmtId="0" fontId="13" fillId="23" borderId="5" xfId="20" applyFont="1" applyFill="1" applyBorder="1" applyAlignment="1">
      <alignment horizontal="center" vertical="center" wrapText="1"/>
    </xf>
    <xf numFmtId="0" fontId="51" fillId="0" borderId="5" xfId="0" applyFont="1" applyBorder="1" applyAlignment="1">
      <alignment horizontal="center" vertical="top" wrapText="1"/>
    </xf>
    <xf numFmtId="49" fontId="51" fillId="0" borderId="5" xfId="0" applyNumberFormat="1" applyFont="1" applyBorder="1" applyAlignment="1">
      <alignment horizontal="center" vertical="top" wrapText="1"/>
    </xf>
    <xf numFmtId="0" fontId="18" fillId="0" borderId="0" xfId="0" applyFont="1" applyAlignment="1">
      <alignment horizontal="right"/>
    </xf>
    <xf numFmtId="4" fontId="18" fillId="0" borderId="5" xfId="56" applyNumberFormat="1" applyFont="1" applyFill="1" applyBorder="1" applyAlignment="1">
      <alignment horizontal="center" vertical="center" wrapText="1"/>
    </xf>
    <xf numFmtId="4" fontId="18" fillId="0" borderId="5" xfId="58" applyNumberFormat="1" applyFont="1" applyFill="1" applyBorder="1" applyAlignment="1">
      <alignment horizontal="center" vertical="center" wrapText="1"/>
    </xf>
    <xf numFmtId="4" fontId="13" fillId="0" borderId="5" xfId="56"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4" fontId="18" fillId="0" borderId="5" xfId="0" applyNumberFormat="1" applyFont="1" applyFill="1" applyBorder="1"/>
    <xf numFmtId="4" fontId="13" fillId="0" borderId="5" xfId="0" applyNumberFormat="1" applyFont="1" applyFill="1" applyBorder="1"/>
    <xf numFmtId="4" fontId="56" fillId="0" borderId="7" xfId="0" applyNumberFormat="1" applyFont="1" applyFill="1" applyBorder="1" applyAlignment="1">
      <alignment horizontal="center" vertical="top" wrapText="1"/>
    </xf>
    <xf numFmtId="4" fontId="56" fillId="0" borderId="7" xfId="0" applyNumberFormat="1" applyFont="1" applyBorder="1" applyAlignment="1">
      <alignment horizontal="center" vertical="top" wrapText="1"/>
    </xf>
    <xf numFmtId="4" fontId="51" fillId="0" borderId="7" xfId="0" applyNumberFormat="1" applyFont="1" applyBorder="1" applyAlignment="1">
      <alignment horizontal="center" vertical="top" wrapText="1"/>
    </xf>
    <xf numFmtId="4" fontId="51" fillId="0" borderId="5" xfId="0" applyNumberFormat="1" applyFont="1" applyBorder="1" applyAlignment="1">
      <alignment horizontal="center" vertical="top" wrapText="1"/>
    </xf>
    <xf numFmtId="4" fontId="52" fillId="0" borderId="5" xfId="0" applyNumberFormat="1" applyFont="1" applyBorder="1"/>
    <xf numFmtId="4" fontId="3" fillId="0" borderId="5" xfId="0" applyNumberFormat="1" applyFont="1" applyFill="1" applyBorder="1" applyAlignment="1">
      <alignment horizontal="center" vertical="center" wrapText="1"/>
    </xf>
    <xf numFmtId="4" fontId="23" fillId="0" borderId="5" xfId="0" applyNumberFormat="1" applyFont="1" applyFill="1" applyBorder="1" applyAlignment="1">
      <alignment horizontal="center" vertical="center" wrapText="1"/>
    </xf>
    <xf numFmtId="4" fontId="33" fillId="0" borderId="7" xfId="48" applyNumberFormat="1" applyFont="1" applyFill="1" applyBorder="1" applyAlignment="1">
      <alignment horizontal="center" vertical="center" wrapText="1"/>
    </xf>
    <xf numFmtId="4" fontId="28" fillId="0" borderId="5" xfId="0" applyNumberFormat="1" applyFont="1" applyFill="1" applyBorder="1" applyAlignment="1">
      <alignment horizontal="center" vertical="center" wrapText="1"/>
    </xf>
    <xf numFmtId="0" fontId="34" fillId="0" borderId="16" xfId="0" applyFont="1" applyBorder="1" applyAlignment="1" applyProtection="1">
      <alignment horizontal="center" vertical="center" wrapText="1"/>
    </xf>
    <xf numFmtId="4" fontId="34" fillId="0" borderId="16" xfId="0" applyNumberFormat="1"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4" fontId="26" fillId="0" borderId="16" xfId="0" applyNumberFormat="1"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4" fontId="27" fillId="0" borderId="16" xfId="0" applyNumberFormat="1" applyFont="1" applyBorder="1" applyAlignment="1" applyProtection="1">
      <alignment horizontal="center" vertical="center" wrapText="1"/>
    </xf>
    <xf numFmtId="4" fontId="13" fillId="0" borderId="0" xfId="56" applyNumberFormat="1" applyFont="1" applyFill="1" applyBorder="1" applyAlignment="1">
      <alignment horizontal="center" vertical="center" wrapText="1"/>
    </xf>
    <xf numFmtId="3" fontId="45" fillId="0" borderId="0" xfId="56" applyNumberFormat="1" applyFont="1" applyFill="1" applyBorder="1" applyAlignment="1">
      <alignment horizontal="center" vertical="center" wrapText="1"/>
    </xf>
    <xf numFmtId="0" fontId="13" fillId="0" borderId="0" xfId="56" applyFont="1" applyFill="1" applyBorder="1" applyAlignment="1"/>
    <xf numFmtId="0" fontId="13" fillId="0" borderId="5" xfId="56" applyFont="1" applyFill="1" applyBorder="1" applyAlignment="1"/>
    <xf numFmtId="4" fontId="27" fillId="0" borderId="0" xfId="0" applyNumberFormat="1" applyFont="1" applyFill="1" applyBorder="1" applyAlignment="1" applyProtection="1">
      <alignment horizontal="center" vertical="center" wrapText="1"/>
    </xf>
    <xf numFmtId="200" fontId="28" fillId="0" borderId="5" xfId="48" applyNumberFormat="1" applyFont="1" applyFill="1" applyBorder="1" applyAlignment="1">
      <alignment horizontal="center" vertical="center" wrapText="1"/>
    </xf>
    <xf numFmtId="4" fontId="20" fillId="0" borderId="5" xfId="0" applyNumberFormat="1" applyFont="1" applyFill="1" applyBorder="1" applyAlignment="1" applyProtection="1">
      <alignment horizontal="center" vertical="center" wrapText="1"/>
    </xf>
    <xf numFmtId="4" fontId="34" fillId="0" borderId="5" xfId="48"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34" fillId="0" borderId="5" xfId="0" quotePrefix="1" applyNumberFormat="1" applyFont="1" applyFill="1" applyBorder="1" applyAlignment="1">
      <alignment horizontal="center" vertical="center" wrapText="1"/>
    </xf>
    <xf numFmtId="49" fontId="20" fillId="0" borderId="5" xfId="0" quotePrefix="1" applyNumberFormat="1" applyFont="1" applyFill="1" applyBorder="1" applyAlignment="1">
      <alignment horizontal="center" vertical="center" wrapText="1"/>
    </xf>
    <xf numFmtId="2" fontId="20" fillId="0" borderId="5" xfId="0" applyNumberFormat="1" applyFont="1" applyFill="1" applyBorder="1" applyAlignment="1">
      <alignment horizontal="center" vertical="center" wrapText="1"/>
    </xf>
    <xf numFmtId="200" fontId="34" fillId="0" borderId="5" xfId="48" applyNumberFormat="1" applyFont="1" applyFill="1" applyBorder="1" applyAlignment="1">
      <alignment horizontal="left" vertical="center" wrapText="1"/>
    </xf>
    <xf numFmtId="4" fontId="34" fillId="0" borderId="5" xfId="48" applyNumberFormat="1" applyFont="1" applyFill="1" applyBorder="1" applyAlignment="1">
      <alignment horizontal="left" vertical="center" wrapText="1"/>
    </xf>
    <xf numFmtId="0" fontId="18" fillId="0" borderId="5" xfId="0" applyFont="1" applyFill="1" applyBorder="1" applyAlignment="1">
      <alignment horizontal="center" vertical="center" wrapText="1"/>
    </xf>
    <xf numFmtId="0" fontId="47" fillId="0" borderId="5" xfId="0" applyFont="1" applyFill="1" applyBorder="1" applyAlignment="1">
      <alignment horizontal="right" vertical="top" wrapText="1"/>
    </xf>
    <xf numFmtId="0" fontId="47" fillId="0" borderId="5" xfId="0" applyFont="1" applyFill="1" applyBorder="1" applyAlignment="1">
      <alignment vertical="top" wrapText="1"/>
    </xf>
    <xf numFmtId="49" fontId="51" fillId="0" borderId="5" xfId="0" applyNumberFormat="1" applyFont="1" applyFill="1" applyBorder="1" applyAlignment="1">
      <alignment horizontal="center" vertical="top" wrapText="1"/>
    </xf>
    <xf numFmtId="4" fontId="51" fillId="0" borderId="5" xfId="0" applyNumberFormat="1" applyFont="1" applyFill="1" applyBorder="1" applyAlignment="1">
      <alignment horizontal="center" vertical="top" wrapText="1"/>
    </xf>
    <xf numFmtId="0" fontId="27" fillId="0" borderId="16" xfId="0" applyFont="1" applyFill="1" applyBorder="1" applyAlignment="1" applyProtection="1">
      <alignment horizontal="center" vertical="center" wrapText="1"/>
    </xf>
    <xf numFmtId="4" fontId="27" fillId="0" borderId="16" xfId="0" applyNumberFormat="1" applyFont="1" applyFill="1" applyBorder="1" applyAlignment="1" applyProtection="1">
      <alignment horizontal="center" vertical="center" wrapText="1"/>
    </xf>
    <xf numFmtId="4" fontId="26" fillId="0" borderId="16" xfId="0" applyNumberFormat="1" applyFont="1" applyFill="1" applyBorder="1" applyAlignment="1" applyProtection="1">
      <alignment horizontal="center" vertical="center" wrapText="1"/>
    </xf>
    <xf numFmtId="0" fontId="28" fillId="0" borderId="5" xfId="0" applyFont="1" applyFill="1" applyBorder="1" applyAlignment="1">
      <alignment horizontal="left" vertical="center" wrapText="1" shrinkToFit="1"/>
    </xf>
    <xf numFmtId="49" fontId="33" fillId="0" borderId="5" xfId="0" applyNumberFormat="1" applyFont="1" applyFill="1" applyBorder="1" applyAlignment="1">
      <alignment horizontal="center" vertical="center" wrapText="1"/>
    </xf>
    <xf numFmtId="0" fontId="33" fillId="0" borderId="17" xfId="0" applyFont="1" applyFill="1" applyBorder="1" applyAlignment="1" applyProtection="1">
      <alignment horizontal="center" vertical="center" wrapText="1"/>
    </xf>
    <xf numFmtId="0" fontId="34" fillId="0" borderId="16" xfId="0" applyFont="1" applyFill="1" applyBorder="1" applyAlignment="1" applyProtection="1">
      <alignment horizontal="center" vertical="center" wrapText="1"/>
    </xf>
    <xf numFmtId="0" fontId="23" fillId="0" borderId="5" xfId="0" applyFont="1" applyFill="1" applyBorder="1" applyAlignment="1">
      <alignment horizontal="left" vertical="center" wrapText="1" shrinkToFit="1"/>
    </xf>
    <xf numFmtId="0" fontId="23" fillId="0" borderId="0" xfId="0" applyFont="1" applyFill="1" applyAlignment="1">
      <alignment horizontal="left" vertical="center" wrapText="1"/>
    </xf>
    <xf numFmtId="4" fontId="51" fillId="0" borderId="7" xfId="0" applyNumberFormat="1" applyFont="1" applyFill="1" applyBorder="1" applyAlignment="1">
      <alignment horizontal="center" vertical="top" wrapText="1"/>
    </xf>
    <xf numFmtId="0" fontId="26" fillId="0" borderId="0" xfId="0" applyFont="1" applyBorder="1" applyAlignment="1" applyProtection="1">
      <alignment horizontal="center" vertical="center" wrapText="1"/>
    </xf>
    <xf numFmtId="4" fontId="26" fillId="0" borderId="0" xfId="0" applyNumberFormat="1" applyFont="1" applyBorder="1" applyAlignment="1" applyProtection="1">
      <alignment horizontal="center" vertical="center" wrapText="1"/>
    </xf>
    <xf numFmtId="0" fontId="23" fillId="0" borderId="0" xfId="55" applyFont="1" applyAlignment="1">
      <alignment horizontal="left"/>
    </xf>
    <xf numFmtId="0" fontId="23" fillId="0" borderId="0" xfId="55" applyFont="1"/>
    <xf numFmtId="49" fontId="51" fillId="0" borderId="5" xfId="0" applyNumberFormat="1" applyFont="1" applyFill="1" applyBorder="1" applyAlignment="1">
      <alignment horizontal="center" vertical="center" wrapText="1"/>
    </xf>
    <xf numFmtId="4" fontId="51" fillId="0" borderId="5" xfId="0" applyNumberFormat="1" applyFont="1" applyFill="1" applyBorder="1" applyAlignment="1">
      <alignment horizontal="center" vertical="center" wrapText="1"/>
    </xf>
    <xf numFmtId="0" fontId="51" fillId="0" borderId="5" xfId="0" applyFont="1" applyFill="1" applyBorder="1" applyAlignment="1">
      <alignment horizontal="center" vertical="top" wrapText="1"/>
    </xf>
    <xf numFmtId="4" fontId="56" fillId="0" borderId="5" xfId="0" applyNumberFormat="1" applyFont="1" applyFill="1" applyBorder="1" applyAlignment="1">
      <alignment horizontal="center" vertical="center" wrapText="1"/>
    </xf>
    <xf numFmtId="0" fontId="56" fillId="0" borderId="5" xfId="0" applyFont="1" applyFill="1" applyBorder="1" applyAlignment="1">
      <alignment horizontal="center" vertical="top" wrapText="1"/>
    </xf>
    <xf numFmtId="4" fontId="53" fillId="0" borderId="5"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0" fontId="0" fillId="0" borderId="0" xfId="0" applyFill="1"/>
    <xf numFmtId="4" fontId="23" fillId="0" borderId="7"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23" fillId="0" borderId="5" xfId="0" applyNumberFormat="1" applyFont="1" applyBorder="1" applyAlignment="1">
      <alignment horizontal="center" vertical="center" wrapText="1"/>
    </xf>
    <xf numFmtId="0" fontId="2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3" fillId="0" borderId="5" xfId="0" applyNumberFormat="1" applyFont="1" applyBorder="1" applyAlignment="1">
      <alignment horizontal="center" vertical="center" wrapText="1"/>
    </xf>
    <xf numFmtId="4" fontId="23" fillId="0" borderId="5" xfId="0" applyNumberFormat="1" applyFont="1" applyBorder="1" applyAlignment="1">
      <alignment horizontal="center" vertical="center" wrapText="1"/>
    </xf>
    <xf numFmtId="49" fontId="23" fillId="0" borderId="5" xfId="0" applyNumberFormat="1" applyFont="1" applyFill="1" applyBorder="1" applyAlignment="1">
      <alignment horizontal="center" vertical="center" wrapText="1"/>
    </xf>
    <xf numFmtId="0" fontId="57" fillId="0"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200" fontId="34" fillId="0" borderId="5" xfId="48" applyNumberFormat="1" applyFont="1" applyFill="1" applyBorder="1" applyAlignment="1">
      <alignment horizontal="center" vertical="center" wrapText="1"/>
    </xf>
    <xf numFmtId="4" fontId="20" fillId="0" borderId="5" xfId="48" applyNumberFormat="1" applyFont="1" applyFill="1" applyBorder="1" applyAlignment="1">
      <alignment horizontal="center" vertical="center" wrapText="1"/>
    </xf>
    <xf numFmtId="0" fontId="56" fillId="0" borderId="0" xfId="0" applyFont="1" applyFill="1" applyBorder="1" applyAlignment="1">
      <alignment horizontal="center" vertical="top" wrapText="1"/>
    </xf>
    <xf numFmtId="0" fontId="56" fillId="0" borderId="0" xfId="0" applyFont="1" applyFill="1" applyBorder="1" applyAlignment="1">
      <alignment horizontal="left" wrapText="1"/>
    </xf>
    <xf numFmtId="4" fontId="56" fillId="0" borderId="0" xfId="0" applyNumberFormat="1" applyFont="1" applyFill="1" applyBorder="1" applyAlignment="1">
      <alignment horizontal="center" vertical="center" wrapText="1"/>
    </xf>
    <xf numFmtId="0" fontId="52" fillId="0" borderId="0" xfId="0" applyFont="1" applyFill="1" applyBorder="1"/>
    <xf numFmtId="4" fontId="27" fillId="0" borderId="18" xfId="0" applyNumberFormat="1" applyFont="1" applyFill="1" applyBorder="1" applyAlignment="1" applyProtection="1">
      <alignment horizontal="center" vertical="center" wrapText="1"/>
    </xf>
    <xf numFmtId="0" fontId="0" fillId="0" borderId="0" xfId="0" applyFill="1" applyBorder="1"/>
    <xf numFmtId="0" fontId="18" fillId="0" borderId="5" xfId="56" applyFont="1" applyFill="1" applyBorder="1" applyAlignment="1">
      <alignment horizontal="center" vertical="center" wrapText="1"/>
    </xf>
    <xf numFmtId="0" fontId="18" fillId="0" borderId="5" xfId="56" applyFont="1" applyFill="1" applyBorder="1" applyAlignment="1">
      <alignment horizontal="center" vertical="top" wrapText="1"/>
    </xf>
    <xf numFmtId="49" fontId="53" fillId="24" borderId="5" xfId="0" applyNumberFormat="1" applyFont="1" applyFill="1" applyBorder="1" applyAlignment="1">
      <alignment horizontal="center" vertical="top" wrapText="1"/>
    </xf>
    <xf numFmtId="4" fontId="53" fillId="24" borderId="5" xfId="0" applyNumberFormat="1" applyFont="1" applyFill="1" applyBorder="1" applyAlignment="1">
      <alignment horizontal="center" vertical="top" wrapText="1"/>
    </xf>
    <xf numFmtId="0" fontId="1" fillId="24" borderId="5" xfId="0" applyFont="1" applyFill="1" applyBorder="1" applyAlignment="1">
      <alignment horizontal="center" vertical="top" wrapText="1"/>
    </xf>
    <xf numFmtId="4" fontId="53" fillId="24" borderId="7" xfId="0" applyNumberFormat="1" applyFont="1" applyFill="1" applyBorder="1" applyAlignment="1">
      <alignment horizontal="center" vertical="top" wrapText="1"/>
    </xf>
    <xf numFmtId="0" fontId="13" fillId="24" borderId="5" xfId="20" applyFont="1" applyFill="1" applyBorder="1" applyAlignment="1">
      <alignment horizontal="center" vertical="center" wrapText="1"/>
    </xf>
    <xf numFmtId="4" fontId="56" fillId="24" borderId="7" xfId="0" applyNumberFormat="1" applyFont="1" applyFill="1" applyBorder="1" applyAlignment="1">
      <alignment horizontal="center" vertical="top" wrapText="1"/>
    </xf>
    <xf numFmtId="0" fontId="13" fillId="24" borderId="6" xfId="20" applyFont="1" applyFill="1" applyBorder="1" applyAlignment="1">
      <alignment horizontal="center" vertical="center" wrapText="1"/>
    </xf>
    <xf numFmtId="4" fontId="56" fillId="24" borderId="14" xfId="0" applyNumberFormat="1" applyFont="1" applyFill="1" applyBorder="1" applyAlignment="1">
      <alignment horizontal="center" vertical="top" wrapText="1"/>
    </xf>
    <xf numFmtId="0" fontId="18" fillId="0" borderId="5" xfId="0" applyFont="1" applyFill="1" applyBorder="1" applyAlignment="1">
      <alignment vertical="top" wrapText="1"/>
    </xf>
    <xf numFmtId="3" fontId="18" fillId="0" borderId="19" xfId="59" applyNumberFormat="1" applyFont="1" applyFill="1" applyBorder="1" applyAlignment="1">
      <alignment horizontal="right" vertical="top" wrapText="1"/>
    </xf>
    <xf numFmtId="3" fontId="18" fillId="0" borderId="5" xfId="59" applyNumberFormat="1" applyFont="1" applyFill="1" applyBorder="1" applyAlignment="1">
      <alignment horizontal="right" vertical="top" wrapText="1"/>
    </xf>
    <xf numFmtId="3" fontId="18" fillId="0" borderId="5" xfId="0" applyNumberFormat="1" applyFont="1" applyFill="1" applyBorder="1" applyAlignment="1">
      <alignment horizontal="right" vertical="top" wrapText="1"/>
    </xf>
    <xf numFmtId="4" fontId="53" fillId="24" borderId="5" xfId="0" applyNumberFormat="1" applyFont="1" applyFill="1" applyBorder="1" applyAlignment="1">
      <alignment horizontal="center" vertical="center" wrapText="1"/>
    </xf>
    <xf numFmtId="4" fontId="52" fillId="0" borderId="5" xfId="0" applyNumberFormat="1" applyFont="1" applyFill="1" applyBorder="1" applyAlignment="1">
      <alignment horizontal="center" vertical="center" wrapText="1"/>
    </xf>
    <xf numFmtId="0" fontId="18" fillId="23" borderId="5" xfId="20" applyFont="1" applyFill="1" applyBorder="1" applyAlignment="1">
      <alignment horizontal="center" vertical="center" wrapText="1"/>
    </xf>
    <xf numFmtId="4" fontId="53" fillId="0" borderId="7" xfId="0" applyNumberFormat="1" applyFont="1" applyBorder="1" applyAlignment="1">
      <alignment horizontal="center" vertical="top" wrapText="1"/>
    </xf>
    <xf numFmtId="49" fontId="33" fillId="0" borderId="5" xfId="0" quotePrefix="1" applyNumberFormat="1" applyFont="1" applyFill="1" applyBorder="1" applyAlignment="1">
      <alignment horizontal="center" vertical="center" wrapText="1"/>
    </xf>
    <xf numFmtId="2" fontId="33" fillId="0" borderId="5" xfId="0" quotePrefix="1" applyNumberFormat="1" applyFont="1" applyFill="1" applyBorder="1" applyAlignment="1">
      <alignment horizontal="center" vertical="center" wrapText="1"/>
    </xf>
    <xf numFmtId="0" fontId="33" fillId="0" borderId="16" xfId="0" applyFont="1" applyFill="1" applyBorder="1" applyAlignment="1" applyProtection="1">
      <alignment horizontal="center" vertical="center" wrapText="1"/>
    </xf>
    <xf numFmtId="0" fontId="13" fillId="0" borderId="5" xfId="0" applyFont="1" applyFill="1" applyBorder="1" applyAlignment="1">
      <alignment horizontal="center" vertical="center" wrapText="1"/>
    </xf>
    <xf numFmtId="4" fontId="13" fillId="0" borderId="5" xfId="58" applyNumberFormat="1" applyFont="1" applyFill="1" applyBorder="1" applyAlignment="1">
      <alignment horizontal="center" vertical="center" wrapText="1"/>
    </xf>
    <xf numFmtId="0" fontId="18" fillId="0" borderId="5" xfId="63" applyFont="1" applyFill="1" applyBorder="1" applyAlignment="1">
      <alignment horizontal="left" vertical="center" wrapText="1"/>
    </xf>
    <xf numFmtId="3" fontId="18" fillId="0" borderId="5" xfId="59" applyNumberFormat="1" applyFont="1" applyFill="1" applyBorder="1" applyAlignment="1">
      <alignment vertical="center" wrapText="1"/>
    </xf>
    <xf numFmtId="3" fontId="18" fillId="0" borderId="5" xfId="0" applyNumberFormat="1" applyFont="1" applyFill="1" applyBorder="1" applyAlignment="1">
      <alignment vertical="center"/>
    </xf>
    <xf numFmtId="4" fontId="18" fillId="0" borderId="5" xfId="0" applyNumberFormat="1" applyFont="1" applyFill="1" applyBorder="1" applyAlignment="1">
      <alignment vertical="top" wrapText="1"/>
    </xf>
    <xf numFmtId="3" fontId="18" fillId="0" borderId="5" xfId="59" applyNumberFormat="1" applyFont="1" applyFill="1" applyBorder="1" applyAlignment="1">
      <alignment horizontal="right" vertical="center" wrapText="1"/>
    </xf>
    <xf numFmtId="3" fontId="18" fillId="0" borderId="5" xfId="0" applyNumberFormat="1" applyFont="1" applyFill="1" applyBorder="1" applyAlignment="1">
      <alignment horizontal="right" vertical="center"/>
    </xf>
    <xf numFmtId="200" fontId="18" fillId="0" borderId="5" xfId="59" applyNumberFormat="1" applyFont="1" applyFill="1" applyBorder="1" applyAlignment="1">
      <alignment horizontal="center" vertical="center" wrapText="1"/>
    </xf>
    <xf numFmtId="200" fontId="18" fillId="0" borderId="5" xfId="0" applyNumberFormat="1" applyFont="1" applyFill="1" applyBorder="1" applyAlignment="1">
      <alignment horizontal="center" vertical="center"/>
    </xf>
    <xf numFmtId="4" fontId="18" fillId="0" borderId="5" xfId="0" applyNumberFormat="1" applyFont="1" applyFill="1" applyBorder="1" applyAlignment="1">
      <alignment horizontal="right" vertical="center" wrapText="1"/>
    </xf>
    <xf numFmtId="4" fontId="18" fillId="0" borderId="5" xfId="0" applyNumberFormat="1" applyFont="1" applyFill="1" applyBorder="1" applyAlignment="1">
      <alignment horizontal="right" vertical="top" wrapText="1"/>
    </xf>
    <xf numFmtId="0" fontId="18" fillId="0" borderId="5" xfId="0" applyFont="1" applyFill="1" applyBorder="1" applyAlignment="1">
      <alignment horizontal="left" vertical="top" wrapText="1"/>
    </xf>
    <xf numFmtId="3" fontId="18" fillId="0" borderId="5" xfId="0" applyNumberFormat="1" applyFont="1" applyFill="1" applyBorder="1" applyAlignment="1">
      <alignment horizontal="center" vertical="center" wrapText="1"/>
    </xf>
    <xf numFmtId="3" fontId="18" fillId="0" borderId="5" xfId="59" applyNumberFormat="1" applyFont="1" applyFill="1" applyBorder="1" applyAlignment="1">
      <alignment horizontal="center" vertical="center" wrapText="1"/>
    </xf>
    <xf numFmtId="4" fontId="53" fillId="24" borderId="7" xfId="0" applyNumberFormat="1" applyFont="1" applyFill="1" applyBorder="1" applyAlignment="1">
      <alignment horizontal="center" vertical="center" wrapText="1"/>
    </xf>
    <xf numFmtId="0" fontId="28" fillId="25" borderId="0" xfId="0" applyNumberFormat="1" applyFont="1" applyFill="1" applyAlignment="1" applyProtection="1"/>
    <xf numFmtId="0" fontId="33" fillId="0" borderId="16" xfId="0" applyFont="1" applyBorder="1" applyAlignment="1" applyProtection="1">
      <alignment horizontal="center" vertical="center" wrapText="1"/>
    </xf>
    <xf numFmtId="4" fontId="33" fillId="0" borderId="16" xfId="0" applyNumberFormat="1" applyFont="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28" fillId="0" borderId="0" xfId="0" applyFont="1"/>
    <xf numFmtId="0" fontId="28" fillId="0" borderId="0" xfId="0" applyFont="1" applyAlignment="1">
      <alignment horizontal="center" vertical="center" wrapText="1"/>
    </xf>
    <xf numFmtId="49" fontId="27" fillId="0" borderId="16" xfId="0" applyNumberFormat="1" applyFont="1" applyFill="1" applyBorder="1" applyAlignment="1" applyProtection="1">
      <alignment horizontal="center" vertical="center" wrapText="1"/>
    </xf>
    <xf numFmtId="49" fontId="26" fillId="0" borderId="16" xfId="0" applyNumberFormat="1" applyFont="1" applyFill="1" applyBorder="1" applyAlignment="1" applyProtection="1">
      <alignment horizontal="center" vertical="center" wrapText="1"/>
    </xf>
    <xf numFmtId="0" fontId="18" fillId="0" borderId="5" xfId="20" applyFont="1" applyFill="1" applyBorder="1" applyAlignment="1">
      <alignment horizontal="center" vertical="center" wrapText="1"/>
    </xf>
    <xf numFmtId="0" fontId="51" fillId="0" borderId="0" xfId="0" applyFont="1" applyFill="1" applyAlignment="1">
      <alignment horizontal="justify"/>
    </xf>
    <xf numFmtId="0" fontId="52" fillId="0" borderId="0" xfId="0" applyFont="1" applyFill="1"/>
    <xf numFmtId="0" fontId="53" fillId="0" borderId="0" xfId="0" applyFont="1" applyFill="1"/>
    <xf numFmtId="0" fontId="51" fillId="0" borderId="0" xfId="0" applyFont="1" applyFill="1" applyAlignment="1">
      <alignment horizontal="right"/>
    </xf>
    <xf numFmtId="0" fontId="52" fillId="0" borderId="0" xfId="0" applyFont="1" applyFill="1" applyAlignment="1">
      <alignment horizontal="right"/>
    </xf>
    <xf numFmtId="0" fontId="51" fillId="0" borderId="20" xfId="0" applyFont="1" applyFill="1" applyBorder="1" applyAlignment="1">
      <alignment horizontal="center" vertical="top" wrapText="1"/>
    </xf>
    <xf numFmtId="0" fontId="51" fillId="0" borderId="21" xfId="0" applyFont="1" applyFill="1" applyBorder="1" applyAlignment="1">
      <alignment horizontal="center" vertical="top" wrapText="1"/>
    </xf>
    <xf numFmtId="0" fontId="51" fillId="0" borderId="22" xfId="0" applyFont="1" applyFill="1" applyBorder="1" applyAlignment="1">
      <alignment horizontal="center" vertical="top" wrapText="1"/>
    </xf>
    <xf numFmtId="0" fontId="51" fillId="0" borderId="23" xfId="0" applyFont="1" applyFill="1" applyBorder="1" applyAlignment="1">
      <alignment horizontal="center" vertical="top" wrapText="1"/>
    </xf>
    <xf numFmtId="0" fontId="53" fillId="0" borderId="5" xfId="0" applyFont="1" applyFill="1" applyBorder="1" applyAlignment="1">
      <alignment horizontal="center" vertical="top" wrapText="1"/>
    </xf>
    <xf numFmtId="0" fontId="53" fillId="24" borderId="5" xfId="0" applyFont="1" applyFill="1" applyBorder="1" applyAlignment="1">
      <alignment horizontal="center" vertical="top" wrapText="1"/>
    </xf>
    <xf numFmtId="49" fontId="27" fillId="0" borderId="8" xfId="0" applyNumberFormat="1" applyFont="1" applyBorder="1" applyAlignment="1"/>
    <xf numFmtId="0" fontId="23" fillId="0" borderId="15" xfId="0" applyFont="1" applyBorder="1" applyAlignment="1"/>
    <xf numFmtId="0" fontId="52" fillId="0" borderId="5" xfId="0" applyFont="1" applyBorder="1"/>
    <xf numFmtId="4" fontId="1" fillId="24" borderId="5" xfId="0" applyNumberFormat="1" applyFont="1" applyFill="1" applyBorder="1" applyAlignment="1">
      <alignment horizontal="center" vertical="center" wrapText="1"/>
    </xf>
    <xf numFmtId="0" fontId="2" fillId="24" borderId="5" xfId="0" applyFont="1" applyFill="1" applyBorder="1" applyAlignment="1">
      <alignment horizontal="center" vertical="center" wrapText="1"/>
    </xf>
    <xf numFmtId="200" fontId="28" fillId="0" borderId="24" xfId="48" applyNumberFormat="1" applyFont="1" applyFill="1" applyBorder="1" applyAlignment="1">
      <alignment horizontal="left" vertical="center" wrapText="1"/>
    </xf>
    <xf numFmtId="4" fontId="51" fillId="0" borderId="12" xfId="0" applyNumberFormat="1" applyFont="1" applyFill="1" applyBorder="1" applyAlignment="1">
      <alignment horizontal="center" vertical="top" wrapText="1"/>
    </xf>
    <xf numFmtId="49" fontId="53" fillId="24" borderId="24" xfId="0" applyNumberFormat="1" applyFont="1" applyFill="1" applyBorder="1" applyAlignment="1">
      <alignment horizontal="center" vertical="top" wrapText="1"/>
    </xf>
    <xf numFmtId="4" fontId="53" fillId="24" borderId="12" xfId="0" applyNumberFormat="1" applyFont="1" applyFill="1" applyBorder="1" applyAlignment="1">
      <alignment horizontal="center" vertical="top" wrapText="1"/>
    </xf>
    <xf numFmtId="49" fontId="53" fillId="24" borderId="24" xfId="0" applyNumberFormat="1" applyFont="1" applyFill="1" applyBorder="1" applyAlignment="1">
      <alignment horizontal="center" vertical="top" wrapText="1"/>
    </xf>
    <xf numFmtId="0" fontId="51" fillId="0" borderId="16" xfId="0" applyFont="1" applyBorder="1" applyAlignment="1" applyProtection="1">
      <alignment horizontal="center" vertical="center" wrapText="1"/>
    </xf>
    <xf numFmtId="4" fontId="13" fillId="24" borderId="5" xfId="0" applyNumberFormat="1" applyFont="1" applyFill="1" applyBorder="1" applyAlignment="1">
      <alignment horizontal="center" vertical="center" wrapText="1"/>
    </xf>
    <xf numFmtId="0" fontId="37" fillId="0" borderId="11" xfId="55" applyFont="1" applyBorder="1" applyAlignment="1">
      <alignment horizontal="center" vertical="justify"/>
    </xf>
    <xf numFmtId="0" fontId="23" fillId="0" borderId="0" xfId="55" applyFont="1" applyAlignment="1">
      <alignment horizontal="left" wrapText="1"/>
    </xf>
    <xf numFmtId="0" fontId="23" fillId="0" borderId="0" xfId="55" applyFont="1" applyFill="1" applyAlignment="1">
      <alignment horizontal="left" wrapText="1"/>
    </xf>
    <xf numFmtId="0" fontId="20" fillId="0" borderId="0" xfId="55" applyFont="1" applyAlignment="1">
      <alignment horizontal="center"/>
    </xf>
    <xf numFmtId="0" fontId="28" fillId="0" borderId="24" xfId="55" applyFont="1" applyFill="1" applyBorder="1" applyAlignment="1">
      <alignment horizontal="center" vertical="center" wrapText="1"/>
    </xf>
    <xf numFmtId="0" fontId="28" fillId="0" borderId="19" xfId="55" applyFont="1" applyFill="1" applyBorder="1" applyAlignment="1">
      <alignment horizontal="center" vertical="center" wrapText="1"/>
    </xf>
    <xf numFmtId="0" fontId="28" fillId="0" borderId="6" xfId="55" applyFont="1" applyFill="1" applyBorder="1" applyAlignment="1">
      <alignment horizontal="center" vertical="center" wrapText="1"/>
    </xf>
    <xf numFmtId="0" fontId="28" fillId="0" borderId="24" xfId="55" applyFont="1" applyBorder="1" applyAlignment="1">
      <alignment horizontal="center" vertical="center" wrapText="1"/>
    </xf>
    <xf numFmtId="0" fontId="28" fillId="0" borderId="19" xfId="55" applyFont="1" applyBorder="1" applyAlignment="1">
      <alignment horizontal="center" vertical="center" wrapText="1"/>
    </xf>
    <xf numFmtId="0" fontId="28" fillId="0" borderId="6" xfId="55" applyFont="1" applyBorder="1" applyAlignment="1">
      <alignment horizontal="center" vertical="center" wrapText="1"/>
    </xf>
    <xf numFmtId="0" fontId="28" fillId="0" borderId="7" xfId="55" applyFont="1" applyBorder="1" applyAlignment="1">
      <alignment horizontal="center" vertical="center" wrapText="1"/>
    </xf>
    <xf numFmtId="0" fontId="28" fillId="0" borderId="10" xfId="55" applyFont="1" applyBorder="1" applyAlignment="1">
      <alignment horizontal="center" vertical="center" wrapText="1"/>
    </xf>
    <xf numFmtId="49" fontId="20" fillId="0" borderId="8" xfId="55" applyNumberFormat="1" applyFont="1" applyBorder="1" applyAlignment="1">
      <alignment horizontal="center"/>
    </xf>
    <xf numFmtId="0" fontId="28" fillId="0" borderId="24" xfId="55" applyFont="1" applyBorder="1" applyAlignment="1">
      <alignment horizontal="left" vertical="center" wrapText="1"/>
    </xf>
    <xf numFmtId="0" fontId="28" fillId="0" borderId="19" xfId="55" applyFont="1" applyBorder="1" applyAlignment="1">
      <alignment horizontal="left" vertical="center" wrapText="1"/>
    </xf>
    <xf numFmtId="0" fontId="28" fillId="0" borderId="6" xfId="55" applyFont="1" applyBorder="1" applyAlignment="1">
      <alignment horizontal="left" vertical="center" wrapText="1"/>
    </xf>
    <xf numFmtId="0" fontId="20" fillId="0" borderId="0" xfId="56" applyFont="1" applyFill="1" applyAlignment="1">
      <alignment horizontal="center" wrapText="1"/>
    </xf>
    <xf numFmtId="0" fontId="18" fillId="0" borderId="5" xfId="56" applyFont="1" applyFill="1" applyBorder="1" applyAlignment="1">
      <alignment horizontal="center" vertical="center" wrapText="1"/>
    </xf>
    <xf numFmtId="0" fontId="18" fillId="0" borderId="7" xfId="56" applyFont="1" applyFill="1" applyBorder="1" applyAlignment="1">
      <alignment horizontal="center" vertical="center" wrapText="1"/>
    </xf>
    <xf numFmtId="0" fontId="18" fillId="0" borderId="7" xfId="0" applyFont="1" applyFill="1" applyBorder="1" applyAlignment="1">
      <alignment horizontal="center" vertical="center" wrapText="1"/>
    </xf>
    <xf numFmtId="0" fontId="23" fillId="0" borderId="0" xfId="0" applyFont="1" applyFill="1" applyAlignment="1">
      <alignment horizontal="center" vertical="center" wrapText="1"/>
    </xf>
    <xf numFmtId="0" fontId="0" fillId="0" borderId="0" xfId="0" applyFill="1" applyAlignment="1">
      <alignment horizontal="center" vertical="center" wrapText="1"/>
    </xf>
    <xf numFmtId="0" fontId="18" fillId="0" borderId="24" xfId="56" applyFont="1" applyFill="1" applyBorder="1" applyAlignment="1">
      <alignment horizontal="center" vertical="center" wrapText="1"/>
    </xf>
    <xf numFmtId="0" fontId="18" fillId="0" borderId="19" xfId="56" applyFont="1" applyFill="1" applyBorder="1" applyAlignment="1">
      <alignment horizontal="center" vertical="center" wrapText="1"/>
    </xf>
    <xf numFmtId="0" fontId="18" fillId="0" borderId="6" xfId="56" applyFont="1" applyFill="1" applyBorder="1" applyAlignment="1">
      <alignment horizontal="center" vertical="center" wrapText="1"/>
    </xf>
    <xf numFmtId="0" fontId="23" fillId="0" borderId="0" xfId="56" applyFont="1" applyFill="1" applyBorder="1" applyAlignment="1">
      <alignment horizontal="left" vertical="center" wrapText="1"/>
    </xf>
    <xf numFmtId="0" fontId="0" fillId="0" borderId="0" xfId="0" applyBorder="1" applyAlignment="1">
      <alignment horizontal="left"/>
    </xf>
    <xf numFmtId="0" fontId="23" fillId="0" borderId="0" xfId="0" applyFont="1" applyAlignment="1">
      <alignment horizontal="center" vertical="center"/>
    </xf>
    <xf numFmtId="0" fontId="37" fillId="0" borderId="8" xfId="55" applyFont="1" applyBorder="1" applyAlignment="1">
      <alignment vertical="justify"/>
    </xf>
    <xf numFmtId="0" fontId="28" fillId="0" borderId="24" xfId="0" applyNumberFormat="1" applyFont="1" applyFill="1" applyBorder="1" applyAlignment="1" applyProtection="1">
      <alignment horizontal="center" vertical="center" wrapText="1"/>
    </xf>
    <xf numFmtId="0" fontId="28" fillId="0" borderId="19"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wrapText="1"/>
    </xf>
    <xf numFmtId="0" fontId="28" fillId="0" borderId="10" xfId="0" applyNumberFormat="1" applyFont="1" applyFill="1" applyBorder="1" applyAlignment="1" applyProtection="1">
      <alignment horizontal="center" vertical="center" wrapText="1"/>
    </xf>
    <xf numFmtId="0" fontId="28" fillId="0" borderId="11" xfId="0" applyNumberFormat="1" applyFont="1" applyFill="1" applyBorder="1" applyAlignment="1" applyProtection="1">
      <alignment horizontal="center" vertical="center" wrapText="1"/>
    </xf>
    <xf numFmtId="0" fontId="31" fillId="0" borderId="24" xfId="0" applyNumberFormat="1" applyFont="1" applyFill="1" applyBorder="1" applyAlignment="1" applyProtection="1">
      <alignment horizontal="center" vertical="center" wrapText="1"/>
    </xf>
    <xf numFmtId="0" fontId="31" fillId="0" borderId="19"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49" fontId="20" fillId="0" borderId="8" xfId="55" applyNumberFormat="1" applyFont="1" applyFill="1" applyBorder="1" applyAlignment="1">
      <alignment horizontal="center"/>
    </xf>
    <xf numFmtId="0" fontId="20" fillId="0" borderId="8" xfId="55" applyFont="1" applyFill="1" applyBorder="1" applyAlignment="1">
      <alignment horizontal="center"/>
    </xf>
    <xf numFmtId="0" fontId="37" fillId="0" borderId="0" xfId="55" applyFont="1" applyFill="1" applyBorder="1" applyAlignment="1">
      <alignment horizontal="left" vertical="justify"/>
    </xf>
    <xf numFmtId="0" fontId="51" fillId="0" borderId="30" xfId="0" applyFont="1" applyFill="1" applyBorder="1" applyAlignment="1">
      <alignment horizontal="center" vertical="top" wrapText="1"/>
    </xf>
    <xf numFmtId="0" fontId="51" fillId="0" borderId="31" xfId="0" applyFont="1" applyFill="1" applyBorder="1" applyAlignment="1">
      <alignment horizontal="center" vertical="top" wrapText="1"/>
    </xf>
    <xf numFmtId="0" fontId="51" fillId="0" borderId="32" xfId="0" applyFont="1" applyFill="1" applyBorder="1" applyAlignment="1">
      <alignment horizontal="center" vertical="top" wrapText="1"/>
    </xf>
    <xf numFmtId="0" fontId="51" fillId="0" borderId="33" xfId="0" applyFont="1" applyFill="1" applyBorder="1" applyAlignment="1">
      <alignment horizontal="center" vertical="top" wrapText="1"/>
    </xf>
    <xf numFmtId="0" fontId="51" fillId="0" borderId="28" xfId="0" applyFont="1" applyFill="1" applyBorder="1" applyAlignment="1">
      <alignment horizontal="center" vertical="top" wrapText="1"/>
    </xf>
    <xf numFmtId="0" fontId="51" fillId="0" borderId="34" xfId="0" applyFont="1" applyFill="1" applyBorder="1" applyAlignment="1">
      <alignment horizontal="center" vertical="top" wrapText="1"/>
    </xf>
    <xf numFmtId="4" fontId="52" fillId="0" borderId="7" xfId="0" applyNumberFormat="1" applyFont="1" applyFill="1" applyBorder="1" applyAlignment="1">
      <alignment horizontal="center" vertical="center" wrapText="1"/>
    </xf>
    <xf numFmtId="4" fontId="52" fillId="0" borderId="11"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0" fontId="1" fillId="24" borderId="7"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56" fillId="0" borderId="5" xfId="0" applyFont="1" applyFill="1" applyBorder="1" applyAlignment="1">
      <alignment horizontal="left" wrapText="1"/>
    </xf>
    <xf numFmtId="0" fontId="51" fillId="0" borderId="20" xfId="0" applyFont="1" applyFill="1" applyBorder="1" applyAlignment="1">
      <alignment horizontal="center" vertical="top" wrapText="1"/>
    </xf>
    <xf numFmtId="0" fontId="51" fillId="0" borderId="21" xfId="0" applyFont="1" applyFill="1" applyBorder="1" applyAlignment="1">
      <alignment horizontal="center" vertical="top" wrapText="1"/>
    </xf>
    <xf numFmtId="0" fontId="52" fillId="0" borderId="7" xfId="0" applyFont="1" applyFill="1" applyBorder="1" applyAlignment="1"/>
    <xf numFmtId="0" fontId="52" fillId="0" borderId="11" xfId="0" applyFont="1" applyFill="1" applyBorder="1" applyAlignment="1"/>
    <xf numFmtId="0" fontId="0" fillId="0" borderId="10" xfId="0" applyBorder="1" applyAlignment="1"/>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5" xfId="0" applyBorder="1" applyAlignment="1"/>
    <xf numFmtId="0" fontId="0" fillId="0" borderId="1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6" xfId="0" applyBorder="1" applyAlignment="1"/>
    <xf numFmtId="0" fontId="51" fillId="0" borderId="5" xfId="0" applyFont="1" applyBorder="1" applyAlignment="1">
      <alignment horizontal="center" vertical="top" wrapText="1"/>
    </xf>
    <xf numFmtId="0" fontId="51" fillId="0" borderId="7" xfId="0" applyFont="1" applyFill="1" applyBorder="1" applyAlignment="1">
      <alignment horizontal="left" vertical="top" wrapText="1"/>
    </xf>
    <xf numFmtId="0" fontId="51" fillId="0" borderId="11" xfId="0" applyFont="1" applyFill="1" applyBorder="1" applyAlignment="1">
      <alignment horizontal="left" vertical="top" wrapText="1"/>
    </xf>
    <xf numFmtId="0" fontId="51" fillId="0" borderId="10" xfId="0" applyFont="1" applyFill="1" applyBorder="1" applyAlignment="1">
      <alignment horizontal="left" vertical="top" wrapText="1"/>
    </xf>
    <xf numFmtId="4" fontId="1" fillId="24" borderId="24" xfId="0" applyNumberFormat="1" applyFont="1" applyFill="1" applyBorder="1" applyAlignment="1">
      <alignment horizontal="center" vertical="center" wrapText="1"/>
    </xf>
    <xf numFmtId="0" fontId="0" fillId="24" borderId="6" xfId="0" applyFill="1" applyBorder="1" applyAlignment="1">
      <alignment horizontal="center" vertical="center" wrapText="1"/>
    </xf>
    <xf numFmtId="0" fontId="13" fillId="24" borderId="7" xfId="20" applyFont="1" applyFill="1" applyBorder="1" applyAlignment="1">
      <alignment horizontal="left" vertical="center" wrapText="1"/>
    </xf>
    <xf numFmtId="0" fontId="57" fillId="24" borderId="11" xfId="0" applyFont="1" applyFill="1" applyBorder="1" applyAlignment="1">
      <alignment wrapText="1"/>
    </xf>
    <xf numFmtId="0" fontId="57" fillId="24" borderId="10" xfId="0" applyFont="1" applyFill="1" applyBorder="1" applyAlignment="1">
      <alignment wrapText="1"/>
    </xf>
    <xf numFmtId="0" fontId="52" fillId="0" borderId="0" xfId="0" applyFont="1" applyFill="1" applyAlignment="1">
      <alignment horizontal="left" wrapText="1"/>
    </xf>
    <xf numFmtId="0" fontId="50" fillId="0" borderId="0" xfId="0" applyFont="1" applyAlignment="1">
      <alignment horizontal="center"/>
    </xf>
    <xf numFmtId="0" fontId="51" fillId="0" borderId="5" xfId="0" applyFont="1" applyFill="1" applyBorder="1" applyAlignment="1">
      <alignment horizontal="left" vertical="top" wrapText="1"/>
    </xf>
    <xf numFmtId="0" fontId="53" fillId="24" borderId="5" xfId="0" applyFont="1" applyFill="1" applyBorder="1" applyAlignment="1">
      <alignment horizontal="left" vertical="top" wrapText="1"/>
    </xf>
    <xf numFmtId="0" fontId="18" fillId="0" borderId="0" xfId="55" applyFont="1" applyFill="1" applyAlignment="1">
      <alignment horizontal="left" wrapText="1"/>
    </xf>
    <xf numFmtId="0" fontId="18" fillId="0" borderId="5" xfId="20" applyFont="1" applyFill="1" applyBorder="1" applyAlignment="1">
      <alignment horizontal="left" vertical="center" wrapText="1"/>
    </xf>
    <xf numFmtId="0" fontId="18" fillId="0" borderId="5" xfId="0" applyFont="1" applyFill="1" applyBorder="1" applyAlignment="1">
      <alignment wrapText="1"/>
    </xf>
    <xf numFmtId="0" fontId="53" fillId="24" borderId="5" xfId="0" applyFont="1" applyFill="1" applyBorder="1" applyAlignment="1">
      <alignment horizontal="center" vertical="center" wrapText="1"/>
    </xf>
    <xf numFmtId="0" fontId="57" fillId="24" borderId="5" xfId="0" applyFont="1" applyFill="1" applyBorder="1" applyAlignment="1">
      <alignment horizontal="center" vertical="center" wrapText="1"/>
    </xf>
    <xf numFmtId="0" fontId="52" fillId="0" borderId="12" xfId="0" applyFont="1" applyBorder="1" applyAlignment="1">
      <alignment horizontal="center" vertical="center" wrapText="1"/>
    </xf>
    <xf numFmtId="0" fontId="0" fillId="0" borderId="15" xfId="0" applyBorder="1" applyAlignment="1"/>
    <xf numFmtId="0" fontId="0" fillId="0" borderId="13" xfId="0" applyBorder="1" applyAlignment="1"/>
    <xf numFmtId="0" fontId="0" fillId="0" borderId="0" xfId="0" applyAlignment="1"/>
    <xf numFmtId="0" fontId="0" fillId="0" borderId="27" xfId="0" applyBorder="1" applyAlignment="1"/>
    <xf numFmtId="0" fontId="0" fillId="0" borderId="0" xfId="0" applyBorder="1" applyAlignment="1"/>
    <xf numFmtId="0" fontId="0" fillId="0" borderId="14" xfId="0" applyBorder="1" applyAlignment="1"/>
    <xf numFmtId="0" fontId="0" fillId="0" borderId="8" xfId="0" applyBorder="1" applyAlignment="1"/>
    <xf numFmtId="0" fontId="0" fillId="0" borderId="10" xfId="0" applyFill="1" applyBorder="1" applyAlignment="1">
      <alignment horizontal="center" vertical="center" wrapText="1"/>
    </xf>
    <xf numFmtId="0" fontId="51" fillId="0" borderId="0" xfId="0" applyFont="1" applyAlignment="1">
      <alignment horizontal="left"/>
    </xf>
    <xf numFmtId="0" fontId="51" fillId="0" borderId="5" xfId="0" applyFont="1" applyFill="1" applyBorder="1" applyAlignment="1">
      <alignment horizontal="center" vertical="top" wrapText="1"/>
    </xf>
    <xf numFmtId="0" fontId="53" fillId="0" borderId="5" xfId="0" applyFont="1" applyFill="1" applyBorder="1" applyAlignment="1">
      <alignment horizontal="center" vertical="top" wrapText="1"/>
    </xf>
    <xf numFmtId="0" fontId="53" fillId="0" borderId="5" xfId="0" applyFont="1" applyFill="1" applyBorder="1" applyAlignment="1">
      <alignment horizontal="left" vertical="top" wrapText="1"/>
    </xf>
    <xf numFmtId="0" fontId="51" fillId="0" borderId="5" xfId="0" applyFont="1" applyFill="1" applyBorder="1" applyAlignment="1">
      <alignment horizontal="center" vertical="center" wrapText="1"/>
    </xf>
    <xf numFmtId="0" fontId="51" fillId="0" borderId="5" xfId="0" applyFont="1" applyBorder="1" applyAlignment="1">
      <alignment horizontal="left" vertical="top" wrapText="1"/>
    </xf>
    <xf numFmtId="0" fontId="51" fillId="0" borderId="29" xfId="0" applyFont="1" applyFill="1" applyBorder="1" applyAlignment="1">
      <alignment horizontal="center" vertical="top" wrapText="1"/>
    </xf>
    <xf numFmtId="0" fontId="51" fillId="0" borderId="7"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3" fillId="24" borderId="7" xfId="0" applyFont="1" applyFill="1" applyBorder="1" applyAlignment="1">
      <alignment horizontal="left" vertical="top" wrapText="1"/>
    </xf>
    <xf numFmtId="0" fontId="53" fillId="24" borderId="11" xfId="0" applyFont="1" applyFill="1" applyBorder="1" applyAlignment="1">
      <alignment horizontal="left" vertical="top" wrapText="1"/>
    </xf>
    <xf numFmtId="0" fontId="53" fillId="24" borderId="10" xfId="0" applyFont="1" applyFill="1" applyBorder="1" applyAlignment="1">
      <alignment horizontal="left" vertical="top" wrapText="1"/>
    </xf>
    <xf numFmtId="0" fontId="56" fillId="0" borderId="5" xfId="0" applyFont="1" applyFill="1" applyBorder="1" applyAlignment="1">
      <alignment horizontal="center" wrapText="1"/>
    </xf>
    <xf numFmtId="0" fontId="13" fillId="24" borderId="6" xfId="20" applyFont="1" applyFill="1" applyBorder="1" applyAlignment="1">
      <alignment horizontal="left" vertical="center" wrapText="1"/>
    </xf>
    <xf numFmtId="0" fontId="13" fillId="24" borderId="6" xfId="0" applyFont="1" applyFill="1" applyBorder="1" applyAlignment="1">
      <alignment wrapText="1"/>
    </xf>
    <xf numFmtId="0" fontId="13" fillId="24" borderId="5" xfId="20" applyFont="1" applyFill="1" applyBorder="1" applyAlignment="1">
      <alignment horizontal="left" vertical="center" wrapText="1"/>
    </xf>
    <xf numFmtId="0" fontId="13" fillId="24" borderId="5" xfId="0" applyFont="1" applyFill="1" applyBorder="1" applyAlignment="1">
      <alignment wrapText="1"/>
    </xf>
    <xf numFmtId="0" fontId="18" fillId="23" borderId="5" xfId="20" applyFont="1" applyFill="1" applyBorder="1" applyAlignment="1">
      <alignment horizontal="left" vertical="center" wrapText="1"/>
    </xf>
    <xf numFmtId="0" fontId="18" fillId="0" borderId="5" xfId="0" applyFont="1" applyBorder="1" applyAlignment="1">
      <alignment wrapText="1"/>
    </xf>
    <xf numFmtId="0" fontId="57" fillId="0" borderId="11" xfId="0" applyFont="1" applyBorder="1" applyAlignment="1">
      <alignment wrapText="1"/>
    </xf>
    <xf numFmtId="0" fontId="57" fillId="0" borderId="10" xfId="0" applyFont="1" applyBorder="1" applyAlignment="1">
      <alignment wrapText="1"/>
    </xf>
    <xf numFmtId="0" fontId="56" fillId="0" borderId="7"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49" fontId="53" fillId="24" borderId="24" xfId="0" applyNumberFormat="1" applyFont="1" applyFill="1" applyBorder="1" applyAlignment="1">
      <alignment horizontal="center" vertical="top" wrapText="1"/>
    </xf>
    <xf numFmtId="49" fontId="53" fillId="24" borderId="6" xfId="0" applyNumberFormat="1" applyFont="1" applyFill="1" applyBorder="1" applyAlignment="1">
      <alignment horizontal="center" vertical="top" wrapText="1"/>
    </xf>
    <xf numFmtId="0" fontId="53" fillId="24" borderId="12" xfId="0" applyFont="1" applyFill="1" applyBorder="1" applyAlignment="1">
      <alignment horizontal="left" vertical="top" wrapText="1"/>
    </xf>
    <xf numFmtId="0" fontId="53" fillId="24" borderId="15" xfId="0" applyFont="1" applyFill="1" applyBorder="1" applyAlignment="1">
      <alignment horizontal="left" vertical="top" wrapText="1"/>
    </xf>
    <xf numFmtId="0" fontId="53" fillId="24" borderId="25" xfId="0" applyFont="1" applyFill="1" applyBorder="1" applyAlignment="1">
      <alignment horizontal="left" vertical="top" wrapText="1"/>
    </xf>
    <xf numFmtId="0" fontId="0" fillId="24" borderId="14" xfId="0" applyFill="1" applyBorder="1" applyAlignment="1">
      <alignment horizontal="left" vertical="top" wrapText="1"/>
    </xf>
    <xf numFmtId="0" fontId="0" fillId="24" borderId="8" xfId="0" applyFill="1" applyBorder="1" applyAlignment="1">
      <alignment horizontal="left" vertical="top" wrapText="1"/>
    </xf>
    <xf numFmtId="0" fontId="0" fillId="24" borderId="26" xfId="0" applyFill="1" applyBorder="1" applyAlignment="1">
      <alignment horizontal="left" vertical="top" wrapText="1"/>
    </xf>
    <xf numFmtId="0" fontId="57" fillId="24" borderId="11" xfId="0" applyFont="1" applyFill="1" applyBorder="1" applyAlignment="1">
      <alignment horizontal="left" vertical="top" wrapText="1"/>
    </xf>
    <xf numFmtId="0" fontId="57" fillId="24" borderId="10" xfId="0" applyFont="1" applyFill="1" applyBorder="1" applyAlignment="1">
      <alignment horizontal="left" vertical="top" wrapText="1"/>
    </xf>
    <xf numFmtId="49" fontId="53" fillId="24" borderId="24" xfId="0" applyNumberFormat="1" applyFont="1" applyFill="1" applyBorder="1" applyAlignment="1">
      <alignment horizontal="center" vertical="center" wrapText="1"/>
    </xf>
    <xf numFmtId="49" fontId="53" fillId="24" borderId="6" xfId="0" applyNumberFormat="1" applyFont="1" applyFill="1" applyBorder="1" applyAlignment="1">
      <alignment horizontal="center" vertical="center" wrapText="1"/>
    </xf>
    <xf numFmtId="4" fontId="53" fillId="24" borderId="24" xfId="0" applyNumberFormat="1" applyFont="1" applyFill="1" applyBorder="1" applyAlignment="1">
      <alignment horizontal="center" vertical="top" wrapText="1"/>
    </xf>
    <xf numFmtId="4" fontId="53" fillId="24" borderId="6" xfId="0" applyNumberFormat="1" applyFont="1" applyFill="1" applyBorder="1" applyAlignment="1">
      <alignment horizontal="center" vertical="top"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8"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11"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11" xfId="0" applyFont="1" applyBorder="1" applyAlignment="1">
      <alignment horizontal="center" vertical="center" wrapText="1"/>
    </xf>
    <xf numFmtId="0" fontId="0" fillId="0" borderId="11" xfId="0" applyBorder="1" applyAlignment="1">
      <alignment horizontal="center" vertical="center" wrapText="1"/>
    </xf>
    <xf numFmtId="0" fontId="1" fillId="24" borderId="7" xfId="0" applyFont="1" applyFill="1" applyBorder="1" applyAlignment="1">
      <alignment horizontal="center" vertical="top" wrapText="1"/>
    </xf>
    <xf numFmtId="0" fontId="1" fillId="24" borderId="11" xfId="0" applyFont="1" applyFill="1" applyBorder="1" applyAlignment="1">
      <alignment horizontal="center" vertical="top" wrapText="1"/>
    </xf>
    <xf numFmtId="0" fontId="1" fillId="24" borderId="10" xfId="0" applyFont="1" applyFill="1" applyBorder="1" applyAlignment="1">
      <alignment horizontal="center" vertical="top"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4" fontId="53" fillId="24" borderId="24" xfId="0" applyNumberFormat="1" applyFont="1" applyFill="1" applyBorder="1" applyAlignment="1">
      <alignment horizontal="center" vertical="center" wrapText="1"/>
    </xf>
    <xf numFmtId="4" fontId="53" fillId="24" borderId="6" xfId="0" applyNumberFormat="1" applyFont="1" applyFill="1" applyBorder="1" applyAlignment="1">
      <alignment horizontal="center" vertical="center" wrapText="1"/>
    </xf>
    <xf numFmtId="0" fontId="53" fillId="24" borderId="12" xfId="0" applyFont="1" applyFill="1" applyBorder="1" applyAlignment="1">
      <alignment horizontal="center" vertical="center" wrapText="1"/>
    </xf>
    <xf numFmtId="0" fontId="53" fillId="24" borderId="15" xfId="0" applyFont="1" applyFill="1" applyBorder="1" applyAlignment="1">
      <alignment horizontal="center" vertical="center" wrapText="1"/>
    </xf>
    <xf numFmtId="0" fontId="53" fillId="24" borderId="25" xfId="0" applyFont="1" applyFill="1" applyBorder="1" applyAlignment="1">
      <alignment horizontal="center" vertical="center" wrapText="1"/>
    </xf>
    <xf numFmtId="0" fontId="53" fillId="24" borderId="14" xfId="0" applyFont="1" applyFill="1" applyBorder="1" applyAlignment="1">
      <alignment horizontal="center" vertical="center" wrapText="1"/>
    </xf>
    <xf numFmtId="0" fontId="53" fillId="24" borderId="8" xfId="0" applyFont="1" applyFill="1" applyBorder="1" applyAlignment="1">
      <alignment horizontal="center" vertical="center" wrapText="1"/>
    </xf>
    <xf numFmtId="0" fontId="53" fillId="24" borderId="26"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18" fillId="24" borderId="11" xfId="0" applyFont="1" applyFill="1" applyBorder="1" applyAlignment="1">
      <alignment horizontal="center" vertical="center" wrapText="1"/>
    </xf>
    <xf numFmtId="0" fontId="53" fillId="24" borderId="7" xfId="0" applyFont="1" applyFill="1" applyBorder="1" applyAlignment="1">
      <alignment horizontal="center" vertical="center" wrapText="1"/>
    </xf>
    <xf numFmtId="0" fontId="53" fillId="24" borderId="10" xfId="0" applyFont="1" applyFill="1" applyBorder="1" applyAlignment="1">
      <alignment horizontal="center" vertical="center" wrapText="1"/>
    </xf>
    <xf numFmtId="4" fontId="52" fillId="0" borderId="7" xfId="0" applyNumberFormat="1" applyFont="1" applyBorder="1" applyAlignment="1"/>
    <xf numFmtId="4" fontId="52" fillId="24" borderId="12" xfId="0" applyNumberFormat="1" applyFont="1" applyFill="1" applyBorder="1" applyAlignment="1">
      <alignment horizontal="center" vertical="center" wrapText="1"/>
    </xf>
    <xf numFmtId="0" fontId="0" fillId="24" borderId="15"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8"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8" fillId="23" borderId="0" xfId="0" applyFont="1" applyFill="1" applyAlignment="1">
      <alignment horizontal="right"/>
    </xf>
    <xf numFmtId="0" fontId="0" fillId="0" borderId="0" xfId="0" applyAlignment="1">
      <alignment horizontal="right"/>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23" fillId="0" borderId="24" xfId="0" applyFont="1" applyFill="1" applyBorder="1" applyAlignment="1">
      <alignment horizontal="center" vertical="top" wrapText="1"/>
    </xf>
    <xf numFmtId="0" fontId="23" fillId="0" borderId="6" xfId="0" applyFont="1" applyFill="1" applyBorder="1" applyAlignment="1">
      <alignment horizontal="center" vertical="top" wrapText="1"/>
    </xf>
    <xf numFmtId="49" fontId="3" fillId="0" borderId="35" xfId="0" applyNumberFormat="1" applyFont="1" applyBorder="1" applyAlignment="1">
      <alignment horizontal="center" vertical="center" wrapText="1"/>
    </xf>
    <xf numFmtId="0" fontId="3" fillId="0" borderId="35" xfId="0" applyFont="1" applyBorder="1" applyAlignment="1">
      <alignment horizontal="center" vertical="center" wrapText="1"/>
    </xf>
    <xf numFmtId="49" fontId="18" fillId="0" borderId="24"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6" xfId="0" applyFont="1" applyFill="1" applyBorder="1" applyAlignment="1">
      <alignment horizontal="center" vertical="top" wrapText="1"/>
    </xf>
    <xf numFmtId="0" fontId="28" fillId="0" borderId="13" xfId="0" applyFont="1" applyFill="1" applyBorder="1" applyAlignment="1">
      <alignment horizontal="center" vertical="center" wrapText="1"/>
    </xf>
    <xf numFmtId="0" fontId="28" fillId="0" borderId="0" xfId="0" applyFont="1" applyFill="1" applyAlignment="1">
      <alignment horizontal="center" vertical="center" wrapText="1"/>
    </xf>
    <xf numFmtId="0" fontId="23" fillId="0" borderId="0" xfId="55" applyFont="1" applyFill="1" applyAlignment="1">
      <alignment horizontal="left" vertical="center" wrapText="1"/>
    </xf>
    <xf numFmtId="0" fontId="18" fillId="0" borderId="7" xfId="0" applyFont="1" applyFill="1" applyBorder="1" applyAlignment="1">
      <alignment horizontal="center" vertical="top" wrapText="1"/>
    </xf>
    <xf numFmtId="0" fontId="2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18" fillId="0" borderId="5" xfId="0" applyFont="1" applyFill="1" applyBorder="1" applyAlignment="1">
      <alignment horizontal="center" vertical="top" wrapText="1"/>
    </xf>
    <xf numFmtId="0" fontId="18" fillId="0" borderId="12"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3" fillId="0" borderId="0" xfId="0" applyFont="1" applyFill="1" applyBorder="1" applyAlignment="1">
      <alignment horizontal="center" vertical="center" wrapText="1"/>
    </xf>
    <xf numFmtId="0" fontId="38" fillId="0" borderId="9" xfId="0" applyFont="1" applyBorder="1" applyAlignment="1">
      <alignment horizontal="center" vertical="center"/>
    </xf>
  </cellXfs>
  <cellStyles count="66">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Normal_Доходи" xfId="20"/>
    <cellStyle name="Акцент1" xfId="21"/>
    <cellStyle name="Акцент2" xfId="22"/>
    <cellStyle name="Акцент3" xfId="23"/>
    <cellStyle name="Акцент4" xfId="24"/>
    <cellStyle name="Акцент5" xfId="25"/>
    <cellStyle name="Акцент6"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11" xfId="51"/>
    <cellStyle name="Обычный 12" xfId="52"/>
    <cellStyle name="Обычный 2" xfId="53"/>
    <cellStyle name="Обычный 3" xfId="54"/>
    <cellStyle name="Обычный_14_dod 1 - 31.12.15" xfId="55"/>
    <cellStyle name="Обычный_dodатки_2016березень" xfId="56"/>
    <cellStyle name="Обычный_дод.3" xfId="57"/>
    <cellStyle name="Обычный_Сеся15.08.08" xfId="58"/>
    <cellStyle name="Обычный_Сеся15.08.08 2" xfId="59"/>
    <cellStyle name="Плохой" xfId="60"/>
    <cellStyle name="Пояснение" xfId="61"/>
    <cellStyle name="Примечание" xfId="62"/>
    <cellStyle name="Стиль 1" xfId="63"/>
    <cellStyle name="Финансовый 2" xfId="64"/>
    <cellStyle name="Хороший" xfId="65"/>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107"/>
  <sheetViews>
    <sheetView view="pageBreakPreview" topLeftCell="A40" zoomScale="75" zoomScaleNormal="100" zoomScaleSheetLayoutView="83" workbookViewId="0">
      <selection activeCell="C96" sqref="C96"/>
    </sheetView>
  </sheetViews>
  <sheetFormatPr defaultColWidth="8.83203125" defaultRowHeight="20.25"/>
  <cols>
    <col min="1" max="1" width="19.33203125" style="96" customWidth="1"/>
    <col min="2" max="2" width="72.33203125" style="35" customWidth="1"/>
    <col min="3" max="3" width="38.1640625" style="8" customWidth="1"/>
    <col min="4" max="4" width="34.5" style="8" customWidth="1"/>
    <col min="5" max="5" width="37.83203125" style="8" customWidth="1"/>
    <col min="6" max="6" width="35" style="8" customWidth="1"/>
    <col min="7" max="7" width="12.1640625" style="8" customWidth="1"/>
    <col min="8" max="8" width="35.6640625" style="8" customWidth="1"/>
    <col min="9" max="16384" width="8.83203125" style="8"/>
  </cols>
  <sheetData>
    <row r="1" spans="1:7">
      <c r="D1" s="7" t="s">
        <v>25</v>
      </c>
      <c r="E1" s="9"/>
      <c r="F1" s="9"/>
    </row>
    <row r="2" spans="1:7" ht="41.25" customHeight="1">
      <c r="B2" s="75"/>
      <c r="D2" s="333" t="s">
        <v>696</v>
      </c>
      <c r="E2" s="333"/>
      <c r="F2" s="333"/>
    </row>
    <row r="3" spans="1:7" ht="38.450000000000003" customHeight="1">
      <c r="D3" s="332" t="s">
        <v>348</v>
      </c>
      <c r="E3" s="332"/>
      <c r="F3" s="332"/>
    </row>
    <row r="4" spans="1:7">
      <c r="A4" s="334" t="s">
        <v>350</v>
      </c>
      <c r="B4" s="334"/>
      <c r="C4" s="334"/>
      <c r="D4" s="334"/>
      <c r="E4" s="334"/>
      <c r="F4" s="334"/>
    </row>
    <row r="5" spans="1:7">
      <c r="A5" s="37"/>
      <c r="B5" s="37"/>
      <c r="C5" s="37"/>
      <c r="D5" s="37"/>
      <c r="E5" s="37"/>
      <c r="F5" s="37"/>
    </row>
    <row r="6" spans="1:7">
      <c r="A6" s="343" t="s">
        <v>134</v>
      </c>
      <c r="B6" s="343"/>
      <c r="C6" s="37"/>
      <c r="D6" s="37"/>
      <c r="E6" s="37"/>
      <c r="F6" s="37"/>
    </row>
    <row r="7" spans="1:7" ht="33" customHeight="1">
      <c r="A7" s="331" t="s">
        <v>206</v>
      </c>
      <c r="B7" s="331"/>
      <c r="C7" s="10"/>
      <c r="F7" s="11" t="s">
        <v>26</v>
      </c>
    </row>
    <row r="8" spans="1:7">
      <c r="A8" s="338" t="s">
        <v>217</v>
      </c>
      <c r="B8" s="344" t="s">
        <v>199</v>
      </c>
      <c r="C8" s="335" t="s">
        <v>210</v>
      </c>
      <c r="D8" s="338" t="s">
        <v>220</v>
      </c>
      <c r="E8" s="341" t="s">
        <v>221</v>
      </c>
      <c r="F8" s="342"/>
    </row>
    <row r="9" spans="1:7">
      <c r="A9" s="339"/>
      <c r="B9" s="345"/>
      <c r="C9" s="336"/>
      <c r="D9" s="339"/>
      <c r="E9" s="338" t="s">
        <v>210</v>
      </c>
      <c r="F9" s="338" t="s">
        <v>212</v>
      </c>
    </row>
    <row r="10" spans="1:7">
      <c r="A10" s="340"/>
      <c r="B10" s="346"/>
      <c r="C10" s="337"/>
      <c r="D10" s="340"/>
      <c r="E10" s="340"/>
      <c r="F10" s="340"/>
    </row>
    <row r="11" spans="1:7">
      <c r="A11" s="12">
        <v>1</v>
      </c>
      <c r="B11" s="12">
        <v>2</v>
      </c>
      <c r="C11" s="13">
        <v>3</v>
      </c>
      <c r="D11" s="12">
        <v>4</v>
      </c>
      <c r="E11" s="12">
        <v>5</v>
      </c>
      <c r="F11" s="12">
        <v>6</v>
      </c>
    </row>
    <row r="12" spans="1:7" ht="30" customHeight="1">
      <c r="A12" s="196" t="s">
        <v>375</v>
      </c>
      <c r="B12" s="196" t="s">
        <v>27</v>
      </c>
      <c r="C12" s="197">
        <v>131454700</v>
      </c>
      <c r="D12" s="197">
        <v>131399700</v>
      </c>
      <c r="E12" s="197">
        <v>55000</v>
      </c>
      <c r="F12" s="197">
        <v>0</v>
      </c>
      <c r="G12" s="10"/>
    </row>
    <row r="13" spans="1:7" ht="48.6" customHeight="1">
      <c r="A13" s="196" t="s">
        <v>376</v>
      </c>
      <c r="B13" s="196" t="s">
        <v>28</v>
      </c>
      <c r="C13" s="197">
        <v>64261700</v>
      </c>
      <c r="D13" s="197">
        <v>64261700</v>
      </c>
      <c r="E13" s="197">
        <v>0</v>
      </c>
      <c r="F13" s="197">
        <v>0</v>
      </c>
      <c r="G13" s="10"/>
    </row>
    <row r="14" spans="1:7" ht="32.450000000000003" customHeight="1">
      <c r="A14" s="196" t="s">
        <v>377</v>
      </c>
      <c r="B14" s="196" t="s">
        <v>29</v>
      </c>
      <c r="C14" s="197">
        <v>64260700</v>
      </c>
      <c r="D14" s="197">
        <v>64260700</v>
      </c>
      <c r="E14" s="197">
        <v>0</v>
      </c>
      <c r="F14" s="197">
        <v>0</v>
      </c>
      <c r="G14" s="10"/>
    </row>
    <row r="15" spans="1:7" ht="65.45" customHeight="1">
      <c r="A15" s="198" t="s">
        <v>378</v>
      </c>
      <c r="B15" s="198" t="s">
        <v>30</v>
      </c>
      <c r="C15" s="199">
        <v>56149700</v>
      </c>
      <c r="D15" s="199">
        <v>56149700</v>
      </c>
      <c r="E15" s="199">
        <v>0</v>
      </c>
      <c r="F15" s="199">
        <v>0</v>
      </c>
      <c r="G15" s="10"/>
    </row>
    <row r="16" spans="1:7" ht="105" customHeight="1">
      <c r="A16" s="198" t="s">
        <v>379</v>
      </c>
      <c r="B16" s="198" t="s">
        <v>31</v>
      </c>
      <c r="C16" s="199">
        <v>3100000</v>
      </c>
      <c r="D16" s="199">
        <v>3100000</v>
      </c>
      <c r="E16" s="199">
        <v>0</v>
      </c>
      <c r="F16" s="199">
        <v>0</v>
      </c>
      <c r="G16" s="10"/>
    </row>
    <row r="17" spans="1:7" ht="74.099999999999994" customHeight="1">
      <c r="A17" s="198" t="s">
        <v>380</v>
      </c>
      <c r="B17" s="198" t="s">
        <v>32</v>
      </c>
      <c r="C17" s="199">
        <v>4590000</v>
      </c>
      <c r="D17" s="199">
        <v>4590000</v>
      </c>
      <c r="E17" s="199">
        <v>0</v>
      </c>
      <c r="F17" s="199">
        <v>0</v>
      </c>
      <c r="G17" s="10"/>
    </row>
    <row r="18" spans="1:7" ht="62.1" customHeight="1">
      <c r="A18" s="198" t="s">
        <v>381</v>
      </c>
      <c r="B18" s="198" t="s">
        <v>33</v>
      </c>
      <c r="C18" s="199">
        <v>421000</v>
      </c>
      <c r="D18" s="199">
        <v>421000</v>
      </c>
      <c r="E18" s="199">
        <v>0</v>
      </c>
      <c r="F18" s="199">
        <v>0</v>
      </c>
      <c r="G18" s="10"/>
    </row>
    <row r="19" spans="1:7" ht="32.450000000000003" customHeight="1">
      <c r="A19" s="196" t="s">
        <v>382</v>
      </c>
      <c r="B19" s="196" t="s">
        <v>34</v>
      </c>
      <c r="C19" s="197">
        <v>1000</v>
      </c>
      <c r="D19" s="197">
        <v>1000</v>
      </c>
      <c r="E19" s="197">
        <v>0</v>
      </c>
      <c r="F19" s="197">
        <v>0</v>
      </c>
      <c r="G19" s="10"/>
    </row>
    <row r="20" spans="1:7" ht="46.5" customHeight="1">
      <c r="A20" s="198" t="s">
        <v>383</v>
      </c>
      <c r="B20" s="198" t="s">
        <v>35</v>
      </c>
      <c r="C20" s="199">
        <v>1000</v>
      </c>
      <c r="D20" s="199">
        <v>1000</v>
      </c>
      <c r="E20" s="199">
        <v>0</v>
      </c>
      <c r="F20" s="199">
        <v>0</v>
      </c>
      <c r="G20" s="10"/>
    </row>
    <row r="21" spans="1:7" ht="58.5" customHeight="1">
      <c r="A21" s="196" t="s">
        <v>384</v>
      </c>
      <c r="B21" s="196" t="s">
        <v>36</v>
      </c>
      <c r="C21" s="197">
        <v>27417753</v>
      </c>
      <c r="D21" s="197">
        <v>27417753</v>
      </c>
      <c r="E21" s="197">
        <v>0</v>
      </c>
      <c r="F21" s="197">
        <v>0</v>
      </c>
      <c r="G21" s="10"/>
    </row>
    <row r="22" spans="1:7" ht="53.45" customHeight="1">
      <c r="A22" s="196" t="s">
        <v>385</v>
      </c>
      <c r="B22" s="196" t="s">
        <v>37</v>
      </c>
      <c r="C22" s="197">
        <v>27385000</v>
      </c>
      <c r="D22" s="197">
        <v>27385000</v>
      </c>
      <c r="E22" s="197">
        <v>0</v>
      </c>
      <c r="F22" s="197">
        <v>0</v>
      </c>
      <c r="G22" s="10"/>
    </row>
    <row r="23" spans="1:7" ht="83.1" customHeight="1">
      <c r="A23" s="198" t="s">
        <v>386</v>
      </c>
      <c r="B23" s="198" t="s">
        <v>387</v>
      </c>
      <c r="C23" s="199">
        <v>8585000</v>
      </c>
      <c r="D23" s="199">
        <v>8585000</v>
      </c>
      <c r="E23" s="199">
        <v>0</v>
      </c>
      <c r="F23" s="199">
        <v>0</v>
      </c>
      <c r="G23" s="10"/>
    </row>
    <row r="24" spans="1:7" ht="105.95" customHeight="1">
      <c r="A24" s="198" t="s">
        <v>388</v>
      </c>
      <c r="B24" s="198" t="s">
        <v>38</v>
      </c>
      <c r="C24" s="199">
        <v>18800000</v>
      </c>
      <c r="D24" s="199">
        <v>18800000</v>
      </c>
      <c r="E24" s="199">
        <v>0</v>
      </c>
      <c r="F24" s="199">
        <v>0</v>
      </c>
      <c r="G24" s="10"/>
    </row>
    <row r="25" spans="1:7" s="106" customFormat="1" ht="47.1" customHeight="1">
      <c r="A25" s="196" t="s">
        <v>389</v>
      </c>
      <c r="B25" s="196" t="s">
        <v>344</v>
      </c>
      <c r="C25" s="197">
        <v>32753</v>
      </c>
      <c r="D25" s="197">
        <v>32753</v>
      </c>
      <c r="E25" s="197">
        <v>0</v>
      </c>
      <c r="F25" s="197">
        <v>0</v>
      </c>
      <c r="G25" s="154"/>
    </row>
    <row r="26" spans="1:7" ht="66.95" customHeight="1">
      <c r="A26" s="198" t="s">
        <v>390</v>
      </c>
      <c r="B26" s="198" t="s">
        <v>391</v>
      </c>
      <c r="C26" s="199">
        <v>5500</v>
      </c>
      <c r="D26" s="199">
        <v>5500</v>
      </c>
      <c r="E26" s="199">
        <v>0</v>
      </c>
      <c r="F26" s="199">
        <v>0</v>
      </c>
      <c r="G26" s="10"/>
    </row>
    <row r="27" spans="1:7" ht="48.95" customHeight="1">
      <c r="A27" s="198" t="s">
        <v>644</v>
      </c>
      <c r="B27" s="198" t="s">
        <v>645</v>
      </c>
      <c r="C27" s="199">
        <v>27253</v>
      </c>
      <c r="D27" s="199">
        <v>27253</v>
      </c>
      <c r="E27" s="199">
        <v>0</v>
      </c>
      <c r="F27" s="199">
        <v>0</v>
      </c>
      <c r="G27" s="10"/>
    </row>
    <row r="28" spans="1:7" ht="53.45" customHeight="1">
      <c r="A28" s="196" t="s">
        <v>392</v>
      </c>
      <c r="B28" s="196" t="s">
        <v>39</v>
      </c>
      <c r="C28" s="197">
        <v>5530000</v>
      </c>
      <c r="D28" s="197">
        <v>5530000</v>
      </c>
      <c r="E28" s="197">
        <v>0</v>
      </c>
      <c r="F28" s="197">
        <v>0</v>
      </c>
      <c r="G28" s="10"/>
    </row>
    <row r="29" spans="1:7" ht="47.45" customHeight="1">
      <c r="A29" s="196" t="s">
        <v>393</v>
      </c>
      <c r="B29" s="196" t="s">
        <v>292</v>
      </c>
      <c r="C29" s="197">
        <v>930000</v>
      </c>
      <c r="D29" s="197">
        <v>930000</v>
      </c>
      <c r="E29" s="197">
        <v>0</v>
      </c>
      <c r="F29" s="197">
        <v>0</v>
      </c>
      <c r="G29" s="10"/>
    </row>
    <row r="30" spans="1:7" ht="42.95" customHeight="1">
      <c r="A30" s="198" t="s">
        <v>394</v>
      </c>
      <c r="B30" s="198" t="s">
        <v>293</v>
      </c>
      <c r="C30" s="199">
        <v>930000</v>
      </c>
      <c r="D30" s="199">
        <v>930000</v>
      </c>
      <c r="E30" s="199">
        <v>0</v>
      </c>
      <c r="F30" s="199">
        <v>0</v>
      </c>
      <c r="G30" s="10"/>
    </row>
    <row r="31" spans="1:7" ht="60.6" customHeight="1">
      <c r="A31" s="196" t="s">
        <v>395</v>
      </c>
      <c r="B31" s="196" t="s">
        <v>396</v>
      </c>
      <c r="C31" s="197">
        <v>3400000</v>
      </c>
      <c r="D31" s="197">
        <v>3400000</v>
      </c>
      <c r="E31" s="197">
        <v>0</v>
      </c>
      <c r="F31" s="197">
        <v>0</v>
      </c>
      <c r="G31" s="10"/>
    </row>
    <row r="32" spans="1:7" ht="40.5" customHeight="1">
      <c r="A32" s="198" t="s">
        <v>397</v>
      </c>
      <c r="B32" s="198" t="s">
        <v>293</v>
      </c>
      <c r="C32" s="199">
        <v>3400000</v>
      </c>
      <c r="D32" s="199">
        <v>3400000</v>
      </c>
      <c r="E32" s="199">
        <v>0</v>
      </c>
      <c r="F32" s="199">
        <v>0</v>
      </c>
      <c r="G32" s="10"/>
    </row>
    <row r="33" spans="1:7" ht="68.45" customHeight="1">
      <c r="A33" s="196" t="s">
        <v>398</v>
      </c>
      <c r="B33" s="196" t="s">
        <v>399</v>
      </c>
      <c r="C33" s="197">
        <v>1200000</v>
      </c>
      <c r="D33" s="197">
        <v>1200000</v>
      </c>
      <c r="E33" s="197">
        <v>0</v>
      </c>
      <c r="F33" s="197">
        <v>0</v>
      </c>
      <c r="G33" s="10"/>
    </row>
    <row r="34" spans="1:7" ht="74.099999999999994" customHeight="1">
      <c r="A34" s="196" t="s">
        <v>400</v>
      </c>
      <c r="B34" s="196" t="s">
        <v>345</v>
      </c>
      <c r="C34" s="197">
        <v>34190247</v>
      </c>
      <c r="D34" s="197">
        <v>34190247</v>
      </c>
      <c r="E34" s="197">
        <v>0</v>
      </c>
      <c r="F34" s="197">
        <v>0</v>
      </c>
      <c r="G34" s="10"/>
    </row>
    <row r="35" spans="1:7" ht="39.6" customHeight="1">
      <c r="A35" s="196" t="s">
        <v>401</v>
      </c>
      <c r="B35" s="196" t="s">
        <v>40</v>
      </c>
      <c r="C35" s="197">
        <v>14487347</v>
      </c>
      <c r="D35" s="197">
        <v>14487347</v>
      </c>
      <c r="E35" s="197">
        <v>0</v>
      </c>
      <c r="F35" s="197">
        <v>0</v>
      </c>
      <c r="G35" s="10"/>
    </row>
    <row r="36" spans="1:7" ht="84.95" customHeight="1">
      <c r="A36" s="198" t="s">
        <v>402</v>
      </c>
      <c r="B36" s="198" t="s">
        <v>69</v>
      </c>
      <c r="C36" s="199">
        <v>65600</v>
      </c>
      <c r="D36" s="199">
        <v>65600</v>
      </c>
      <c r="E36" s="199">
        <v>0</v>
      </c>
      <c r="F36" s="199">
        <v>0</v>
      </c>
      <c r="G36" s="10"/>
    </row>
    <row r="37" spans="1:7" ht="86.1" customHeight="1">
      <c r="A37" s="198" t="s">
        <v>403</v>
      </c>
      <c r="B37" s="198" t="s">
        <v>70</v>
      </c>
      <c r="C37" s="199">
        <v>160000</v>
      </c>
      <c r="D37" s="199">
        <v>160000</v>
      </c>
      <c r="E37" s="199">
        <v>0</v>
      </c>
      <c r="F37" s="199">
        <v>0</v>
      </c>
      <c r="G37" s="10"/>
    </row>
    <row r="38" spans="1:7" ht="83.45" customHeight="1">
      <c r="A38" s="198" t="s">
        <v>404</v>
      </c>
      <c r="B38" s="198" t="s">
        <v>201</v>
      </c>
      <c r="C38" s="199">
        <v>300000</v>
      </c>
      <c r="D38" s="199">
        <v>300000</v>
      </c>
      <c r="E38" s="199">
        <v>0</v>
      </c>
      <c r="F38" s="199">
        <v>0</v>
      </c>
      <c r="G38" s="10"/>
    </row>
    <row r="39" spans="1:7" ht="80.45" customHeight="1">
      <c r="A39" s="198" t="s">
        <v>405</v>
      </c>
      <c r="B39" s="198" t="s">
        <v>406</v>
      </c>
      <c r="C39" s="199">
        <v>800000</v>
      </c>
      <c r="D39" s="199">
        <v>800000</v>
      </c>
      <c r="E39" s="199">
        <v>0</v>
      </c>
      <c r="F39" s="199">
        <v>0</v>
      </c>
      <c r="G39" s="10"/>
    </row>
    <row r="40" spans="1:7" ht="33.950000000000003" customHeight="1">
      <c r="A40" s="198" t="s">
        <v>407</v>
      </c>
      <c r="B40" s="198" t="s">
        <v>408</v>
      </c>
      <c r="C40" s="199">
        <v>7008287</v>
      </c>
      <c r="D40" s="199">
        <v>7008287</v>
      </c>
      <c r="E40" s="199">
        <v>0</v>
      </c>
      <c r="F40" s="199">
        <v>0</v>
      </c>
      <c r="G40" s="10"/>
    </row>
    <row r="41" spans="1:7" ht="35.450000000000003" customHeight="1">
      <c r="A41" s="198" t="s">
        <v>409</v>
      </c>
      <c r="B41" s="198" t="s">
        <v>410</v>
      </c>
      <c r="C41" s="199">
        <v>5200000</v>
      </c>
      <c r="D41" s="199">
        <v>5200000</v>
      </c>
      <c r="E41" s="199">
        <v>0</v>
      </c>
      <c r="F41" s="199">
        <v>0</v>
      </c>
      <c r="G41" s="10"/>
    </row>
    <row r="42" spans="1:7" ht="35.450000000000003" customHeight="1">
      <c r="A42" s="198" t="s">
        <v>411</v>
      </c>
      <c r="B42" s="198" t="s">
        <v>412</v>
      </c>
      <c r="C42" s="199">
        <v>5000</v>
      </c>
      <c r="D42" s="199">
        <v>5000</v>
      </c>
      <c r="E42" s="199">
        <v>0</v>
      </c>
      <c r="F42" s="199">
        <v>0</v>
      </c>
      <c r="G42" s="10"/>
    </row>
    <row r="43" spans="1:7" ht="35.450000000000003" customHeight="1">
      <c r="A43" s="198" t="s">
        <v>413</v>
      </c>
      <c r="B43" s="198" t="s">
        <v>414</v>
      </c>
      <c r="C43" s="199">
        <v>925000</v>
      </c>
      <c r="D43" s="199">
        <v>925000</v>
      </c>
      <c r="E43" s="199">
        <v>0</v>
      </c>
      <c r="F43" s="199">
        <v>0</v>
      </c>
      <c r="G43" s="10"/>
    </row>
    <row r="44" spans="1:7" ht="43.5" customHeight="1">
      <c r="A44" s="198" t="s">
        <v>646</v>
      </c>
      <c r="B44" s="198" t="s">
        <v>647</v>
      </c>
      <c r="C44" s="199">
        <v>23460</v>
      </c>
      <c r="D44" s="199">
        <v>23460</v>
      </c>
      <c r="E44" s="199">
        <v>0</v>
      </c>
      <c r="F44" s="199">
        <v>0</v>
      </c>
      <c r="G44" s="10"/>
    </row>
    <row r="45" spans="1:7" ht="38.1" customHeight="1">
      <c r="A45" s="196" t="s">
        <v>415</v>
      </c>
      <c r="B45" s="196" t="s">
        <v>71</v>
      </c>
      <c r="C45" s="197">
        <v>2900</v>
      </c>
      <c r="D45" s="197">
        <v>2900</v>
      </c>
      <c r="E45" s="197">
        <v>0</v>
      </c>
      <c r="F45" s="197">
        <v>0</v>
      </c>
      <c r="G45" s="10"/>
    </row>
    <row r="46" spans="1:7" ht="49.5" customHeight="1">
      <c r="A46" s="198" t="s">
        <v>416</v>
      </c>
      <c r="B46" s="198" t="s">
        <v>72</v>
      </c>
      <c r="C46" s="199">
        <v>800</v>
      </c>
      <c r="D46" s="199">
        <v>800</v>
      </c>
      <c r="E46" s="199">
        <v>0</v>
      </c>
      <c r="F46" s="199">
        <v>0</v>
      </c>
      <c r="G46" s="10"/>
    </row>
    <row r="47" spans="1:7" ht="50.1" customHeight="1">
      <c r="A47" s="198" t="s">
        <v>417</v>
      </c>
      <c r="B47" s="198" t="s">
        <v>73</v>
      </c>
      <c r="C47" s="199">
        <v>2100</v>
      </c>
      <c r="D47" s="199">
        <v>2100</v>
      </c>
      <c r="E47" s="199">
        <v>0</v>
      </c>
      <c r="F47" s="199">
        <v>0</v>
      </c>
      <c r="G47" s="10"/>
    </row>
    <row r="48" spans="1:7" ht="31.5" customHeight="1">
      <c r="A48" s="196" t="s">
        <v>418</v>
      </c>
      <c r="B48" s="196" t="s">
        <v>41</v>
      </c>
      <c r="C48" s="197">
        <v>19700000</v>
      </c>
      <c r="D48" s="197">
        <v>19700000</v>
      </c>
      <c r="E48" s="197">
        <v>0</v>
      </c>
      <c r="F48" s="197">
        <v>0</v>
      </c>
      <c r="G48" s="10"/>
    </row>
    <row r="49" spans="1:7" ht="47.45" customHeight="1">
      <c r="A49" s="198" t="s">
        <v>419</v>
      </c>
      <c r="B49" s="198" t="s">
        <v>42</v>
      </c>
      <c r="C49" s="199">
        <v>3000000</v>
      </c>
      <c r="D49" s="199">
        <v>3000000</v>
      </c>
      <c r="E49" s="199">
        <v>0</v>
      </c>
      <c r="F49" s="199">
        <v>0</v>
      </c>
      <c r="G49" s="10"/>
    </row>
    <row r="50" spans="1:7" ht="44.1" customHeight="1">
      <c r="A50" s="198" t="s">
        <v>420</v>
      </c>
      <c r="B50" s="198" t="s">
        <v>43</v>
      </c>
      <c r="C50" s="199">
        <v>16000000</v>
      </c>
      <c r="D50" s="199">
        <v>16000000</v>
      </c>
      <c r="E50" s="199">
        <v>0</v>
      </c>
      <c r="F50" s="199">
        <v>0</v>
      </c>
      <c r="G50" s="10"/>
    </row>
    <row r="51" spans="1:7" ht="93.6" customHeight="1">
      <c r="A51" s="198" t="s">
        <v>421</v>
      </c>
      <c r="B51" s="198" t="s">
        <v>422</v>
      </c>
      <c r="C51" s="199">
        <v>700000</v>
      </c>
      <c r="D51" s="199">
        <v>700000</v>
      </c>
      <c r="E51" s="199">
        <v>0</v>
      </c>
      <c r="F51" s="199">
        <v>0</v>
      </c>
      <c r="G51" s="10"/>
    </row>
    <row r="52" spans="1:7" ht="38.450000000000003" customHeight="1">
      <c r="A52" s="196" t="s">
        <v>423</v>
      </c>
      <c r="B52" s="196" t="s">
        <v>203</v>
      </c>
      <c r="C52" s="197">
        <v>55000</v>
      </c>
      <c r="D52" s="197">
        <v>0</v>
      </c>
      <c r="E52" s="197">
        <v>55000</v>
      </c>
      <c r="F52" s="197">
        <v>0</v>
      </c>
      <c r="G52" s="10"/>
    </row>
    <row r="53" spans="1:7" ht="41.45" customHeight="1">
      <c r="A53" s="196" t="s">
        <v>424</v>
      </c>
      <c r="B53" s="196" t="s">
        <v>202</v>
      </c>
      <c r="C53" s="197">
        <v>55000</v>
      </c>
      <c r="D53" s="197">
        <v>0</v>
      </c>
      <c r="E53" s="197">
        <v>55000</v>
      </c>
      <c r="F53" s="197">
        <v>0</v>
      </c>
      <c r="G53" s="10"/>
    </row>
    <row r="54" spans="1:7" ht="90.95" customHeight="1">
      <c r="A54" s="198" t="s">
        <v>425</v>
      </c>
      <c r="B54" s="198" t="s">
        <v>236</v>
      </c>
      <c r="C54" s="199">
        <v>22000</v>
      </c>
      <c r="D54" s="199">
        <v>0</v>
      </c>
      <c r="E54" s="199">
        <v>22000</v>
      </c>
      <c r="F54" s="199">
        <v>0</v>
      </c>
      <c r="G54" s="10"/>
    </row>
    <row r="55" spans="1:7" ht="64.5" customHeight="1">
      <c r="A55" s="198" t="s">
        <v>426</v>
      </c>
      <c r="B55" s="198" t="s">
        <v>204</v>
      </c>
      <c r="C55" s="199">
        <v>1000</v>
      </c>
      <c r="D55" s="199">
        <v>0</v>
      </c>
      <c r="E55" s="199">
        <v>1000</v>
      </c>
      <c r="F55" s="199">
        <v>0</v>
      </c>
      <c r="G55" s="10"/>
    </row>
    <row r="56" spans="1:7" ht="72.95" customHeight="1">
      <c r="A56" s="198" t="s">
        <v>427</v>
      </c>
      <c r="B56" s="198" t="s">
        <v>205</v>
      </c>
      <c r="C56" s="199">
        <v>32000</v>
      </c>
      <c r="D56" s="199">
        <v>0</v>
      </c>
      <c r="E56" s="199">
        <v>32000</v>
      </c>
      <c r="F56" s="199">
        <v>0</v>
      </c>
      <c r="G56" s="10"/>
    </row>
    <row r="57" spans="1:7" ht="37.5" customHeight="1">
      <c r="A57" s="196" t="s">
        <v>428</v>
      </c>
      <c r="B57" s="196" t="s">
        <v>44</v>
      </c>
      <c r="C57" s="197">
        <v>4708700</v>
      </c>
      <c r="D57" s="197">
        <v>2179000</v>
      </c>
      <c r="E57" s="197">
        <v>2529700</v>
      </c>
      <c r="F57" s="197">
        <v>0</v>
      </c>
      <c r="G57" s="10"/>
    </row>
    <row r="58" spans="1:7" ht="53.1" customHeight="1">
      <c r="A58" s="196" t="s">
        <v>648</v>
      </c>
      <c r="B58" s="196" t="s">
        <v>649</v>
      </c>
      <c r="C58" s="197">
        <v>160000</v>
      </c>
      <c r="D58" s="197">
        <v>160000</v>
      </c>
      <c r="E58" s="197">
        <v>0</v>
      </c>
      <c r="F58" s="197">
        <v>0</v>
      </c>
      <c r="G58" s="10"/>
    </row>
    <row r="59" spans="1:7" ht="48" customHeight="1">
      <c r="A59" s="196" t="s">
        <v>650</v>
      </c>
      <c r="B59" s="196" t="s">
        <v>651</v>
      </c>
      <c r="C59" s="197">
        <v>160000</v>
      </c>
      <c r="D59" s="197">
        <v>160000</v>
      </c>
      <c r="E59" s="197">
        <v>0</v>
      </c>
      <c r="F59" s="197">
        <v>0</v>
      </c>
      <c r="G59" s="10"/>
    </row>
    <row r="60" spans="1:7" ht="57.95" customHeight="1">
      <c r="A60" s="196" t="s">
        <v>429</v>
      </c>
      <c r="B60" s="196" t="s">
        <v>45</v>
      </c>
      <c r="C60" s="197">
        <v>1982000</v>
      </c>
      <c r="D60" s="197">
        <v>1982000</v>
      </c>
      <c r="E60" s="197">
        <v>0</v>
      </c>
      <c r="F60" s="197">
        <v>0</v>
      </c>
      <c r="G60" s="10"/>
    </row>
    <row r="61" spans="1:7" ht="49.5" customHeight="1">
      <c r="A61" s="196" t="s">
        <v>430</v>
      </c>
      <c r="B61" s="196" t="s">
        <v>46</v>
      </c>
      <c r="C61" s="197">
        <v>1401000</v>
      </c>
      <c r="D61" s="197">
        <v>1401000</v>
      </c>
      <c r="E61" s="197">
        <v>0</v>
      </c>
      <c r="F61" s="197">
        <v>0</v>
      </c>
      <c r="G61" s="10"/>
    </row>
    <row r="62" spans="1:7" ht="80.45" customHeight="1">
      <c r="A62" s="198" t="s">
        <v>431</v>
      </c>
      <c r="B62" s="198" t="s">
        <v>432</v>
      </c>
      <c r="C62" s="199">
        <v>41000</v>
      </c>
      <c r="D62" s="199">
        <v>41000</v>
      </c>
      <c r="E62" s="199">
        <v>0</v>
      </c>
      <c r="F62" s="199">
        <v>0</v>
      </c>
      <c r="G62" s="10"/>
    </row>
    <row r="63" spans="1:7" ht="36.950000000000003" customHeight="1">
      <c r="A63" s="198" t="s">
        <v>433</v>
      </c>
      <c r="B63" s="198" t="s">
        <v>47</v>
      </c>
      <c r="C63" s="199">
        <v>840000</v>
      </c>
      <c r="D63" s="199">
        <v>840000</v>
      </c>
      <c r="E63" s="199">
        <v>0</v>
      </c>
      <c r="F63" s="199">
        <v>0</v>
      </c>
      <c r="G63" s="10"/>
    </row>
    <row r="64" spans="1:7" ht="63" customHeight="1">
      <c r="A64" s="198" t="s">
        <v>434</v>
      </c>
      <c r="B64" s="198" t="s">
        <v>74</v>
      </c>
      <c r="C64" s="199">
        <v>520000</v>
      </c>
      <c r="D64" s="199">
        <v>520000</v>
      </c>
      <c r="E64" s="199">
        <v>0</v>
      </c>
      <c r="F64" s="199">
        <v>0</v>
      </c>
      <c r="G64" s="10"/>
    </row>
    <row r="65" spans="1:8" ht="70.5" customHeight="1">
      <c r="A65" s="196" t="s">
        <v>435</v>
      </c>
      <c r="B65" s="196" t="s">
        <v>48</v>
      </c>
      <c r="C65" s="197">
        <v>550000</v>
      </c>
      <c r="D65" s="197">
        <v>550000</v>
      </c>
      <c r="E65" s="197">
        <v>0</v>
      </c>
      <c r="F65" s="197">
        <v>0</v>
      </c>
      <c r="G65" s="10"/>
    </row>
    <row r="66" spans="1:8" ht="69" customHeight="1">
      <c r="A66" s="198" t="s">
        <v>436</v>
      </c>
      <c r="B66" s="198" t="s">
        <v>598</v>
      </c>
      <c r="C66" s="199">
        <v>550000</v>
      </c>
      <c r="D66" s="199">
        <v>550000</v>
      </c>
      <c r="E66" s="199">
        <v>0</v>
      </c>
      <c r="F66" s="199">
        <v>0</v>
      </c>
      <c r="G66" s="10"/>
    </row>
    <row r="67" spans="1:8" ht="33.6" customHeight="1">
      <c r="A67" s="196" t="s">
        <v>437</v>
      </c>
      <c r="B67" s="196" t="s">
        <v>49</v>
      </c>
      <c r="C67" s="197">
        <v>31000</v>
      </c>
      <c r="D67" s="197">
        <v>31000</v>
      </c>
      <c r="E67" s="197">
        <v>0</v>
      </c>
      <c r="F67" s="197">
        <v>0</v>
      </c>
      <c r="G67" s="10"/>
    </row>
    <row r="68" spans="1:8" ht="87.95" customHeight="1">
      <c r="A68" s="198" t="s">
        <v>438</v>
      </c>
      <c r="B68" s="198" t="s">
        <v>50</v>
      </c>
      <c r="C68" s="199">
        <v>27000</v>
      </c>
      <c r="D68" s="199">
        <v>27000</v>
      </c>
      <c r="E68" s="199">
        <v>0</v>
      </c>
      <c r="F68" s="199">
        <v>0</v>
      </c>
      <c r="G68" s="10"/>
      <c r="H68" s="66"/>
    </row>
    <row r="69" spans="1:8" ht="74.099999999999994" customHeight="1">
      <c r="A69" s="198" t="s">
        <v>439</v>
      </c>
      <c r="B69" s="198" t="s">
        <v>51</v>
      </c>
      <c r="C69" s="199">
        <v>4000</v>
      </c>
      <c r="D69" s="199">
        <v>4000</v>
      </c>
      <c r="E69" s="199">
        <v>0</v>
      </c>
      <c r="F69" s="199">
        <v>0</v>
      </c>
      <c r="G69" s="10"/>
    </row>
    <row r="70" spans="1:8" ht="31.5" customHeight="1">
      <c r="A70" s="196" t="s">
        <v>440</v>
      </c>
      <c r="B70" s="196" t="s">
        <v>52</v>
      </c>
      <c r="C70" s="197">
        <v>37000</v>
      </c>
      <c r="D70" s="197">
        <v>37000</v>
      </c>
      <c r="E70" s="197">
        <v>0</v>
      </c>
      <c r="F70" s="197">
        <v>0</v>
      </c>
      <c r="G70" s="10"/>
    </row>
    <row r="71" spans="1:8" ht="36" customHeight="1">
      <c r="A71" s="196" t="s">
        <v>441</v>
      </c>
      <c r="B71" s="196" t="s">
        <v>53</v>
      </c>
      <c r="C71" s="197">
        <v>37000</v>
      </c>
      <c r="D71" s="197">
        <v>37000</v>
      </c>
      <c r="E71" s="197">
        <v>0</v>
      </c>
      <c r="F71" s="197">
        <v>0</v>
      </c>
      <c r="G71" s="10"/>
    </row>
    <row r="72" spans="1:8" ht="42" customHeight="1">
      <c r="A72" s="198" t="s">
        <v>442</v>
      </c>
      <c r="B72" s="198" t="s">
        <v>53</v>
      </c>
      <c r="C72" s="199">
        <v>37000</v>
      </c>
      <c r="D72" s="199">
        <v>37000</v>
      </c>
      <c r="E72" s="199">
        <v>0</v>
      </c>
      <c r="F72" s="199">
        <v>0</v>
      </c>
      <c r="G72" s="10"/>
    </row>
    <row r="73" spans="1:8" ht="44.45" customHeight="1">
      <c r="A73" s="196" t="s">
        <v>443</v>
      </c>
      <c r="B73" s="196" t="s">
        <v>54</v>
      </c>
      <c r="C73" s="197">
        <v>2529700</v>
      </c>
      <c r="D73" s="197">
        <v>0</v>
      </c>
      <c r="E73" s="197">
        <v>2529700</v>
      </c>
      <c r="F73" s="197">
        <v>0</v>
      </c>
      <c r="G73" s="10"/>
    </row>
    <row r="74" spans="1:8" ht="81" customHeight="1">
      <c r="A74" s="196" t="s">
        <v>444</v>
      </c>
      <c r="B74" s="196" t="s">
        <v>55</v>
      </c>
      <c r="C74" s="197">
        <v>2529700</v>
      </c>
      <c r="D74" s="197">
        <v>0</v>
      </c>
      <c r="E74" s="197">
        <v>2529700</v>
      </c>
      <c r="F74" s="197">
        <v>0</v>
      </c>
      <c r="G74" s="10"/>
    </row>
    <row r="75" spans="1:8" ht="44.45" customHeight="1">
      <c r="A75" s="198" t="s">
        <v>445</v>
      </c>
      <c r="B75" s="198" t="s">
        <v>56</v>
      </c>
      <c r="C75" s="199">
        <v>2440200</v>
      </c>
      <c r="D75" s="199">
        <v>0</v>
      </c>
      <c r="E75" s="199">
        <v>2440200</v>
      </c>
      <c r="F75" s="199">
        <v>0</v>
      </c>
      <c r="G75" s="10"/>
    </row>
    <row r="76" spans="1:8" ht="90.95" customHeight="1">
      <c r="A76" s="198" t="s">
        <v>446</v>
      </c>
      <c r="B76" s="198" t="s">
        <v>447</v>
      </c>
      <c r="C76" s="199">
        <v>89500</v>
      </c>
      <c r="D76" s="199">
        <v>0</v>
      </c>
      <c r="E76" s="199">
        <v>89500</v>
      </c>
      <c r="F76" s="199">
        <v>0</v>
      </c>
      <c r="G76" s="10"/>
    </row>
    <row r="77" spans="1:8" ht="36.950000000000003" customHeight="1">
      <c r="A77" s="196" t="s">
        <v>448</v>
      </c>
      <c r="B77" s="196" t="s">
        <v>75</v>
      </c>
      <c r="C77" s="197">
        <v>500000</v>
      </c>
      <c r="D77" s="197">
        <v>0</v>
      </c>
      <c r="E77" s="197">
        <v>500000</v>
      </c>
      <c r="F77" s="197">
        <v>500000</v>
      </c>
      <c r="G77" s="10"/>
    </row>
    <row r="78" spans="1:8" ht="39.950000000000003" customHeight="1">
      <c r="A78" s="196" t="s">
        <v>449</v>
      </c>
      <c r="B78" s="196" t="s">
        <v>189</v>
      </c>
      <c r="C78" s="197">
        <v>500000</v>
      </c>
      <c r="D78" s="197">
        <v>0</v>
      </c>
      <c r="E78" s="197">
        <v>500000</v>
      </c>
      <c r="F78" s="197">
        <v>500000</v>
      </c>
      <c r="G78" s="10"/>
    </row>
    <row r="79" spans="1:8" ht="33.950000000000003" customHeight="1">
      <c r="A79" s="196" t="s">
        <v>450</v>
      </c>
      <c r="B79" s="196" t="s">
        <v>190</v>
      </c>
      <c r="C79" s="197">
        <v>500000</v>
      </c>
      <c r="D79" s="197">
        <v>0</v>
      </c>
      <c r="E79" s="197">
        <v>500000</v>
      </c>
      <c r="F79" s="197">
        <v>500000</v>
      </c>
      <c r="G79" s="10"/>
    </row>
    <row r="80" spans="1:8" ht="93" customHeight="1">
      <c r="A80" s="198" t="s">
        <v>451</v>
      </c>
      <c r="B80" s="198" t="s">
        <v>191</v>
      </c>
      <c r="C80" s="199">
        <v>500000</v>
      </c>
      <c r="D80" s="199">
        <v>0</v>
      </c>
      <c r="E80" s="199">
        <v>500000</v>
      </c>
      <c r="F80" s="199">
        <v>500000</v>
      </c>
      <c r="G80" s="10"/>
    </row>
    <row r="81" spans="1:8" ht="50.1" customHeight="1">
      <c r="A81" s="196" t="s">
        <v>359</v>
      </c>
      <c r="B81" s="196" t="s">
        <v>452</v>
      </c>
      <c r="C81" s="197">
        <v>136663400</v>
      </c>
      <c r="D81" s="197">
        <v>133578700</v>
      </c>
      <c r="E81" s="197">
        <v>3084700</v>
      </c>
      <c r="F81" s="197">
        <v>500000</v>
      </c>
      <c r="G81" s="10"/>
    </row>
    <row r="82" spans="1:8" ht="35.1" customHeight="1">
      <c r="A82" s="196" t="s">
        <v>453</v>
      </c>
      <c r="B82" s="196" t="s">
        <v>57</v>
      </c>
      <c r="C82" s="197">
        <v>218463935</v>
      </c>
      <c r="D82" s="197">
        <v>213765280</v>
      </c>
      <c r="E82" s="197">
        <v>4698655</v>
      </c>
      <c r="F82" s="197">
        <v>3810655</v>
      </c>
      <c r="G82" s="10"/>
    </row>
    <row r="83" spans="1:8" ht="39.6" customHeight="1">
      <c r="A83" s="196" t="s">
        <v>454</v>
      </c>
      <c r="B83" s="196" t="s">
        <v>58</v>
      </c>
      <c r="C83" s="197">
        <v>218463935</v>
      </c>
      <c r="D83" s="197">
        <v>213765280</v>
      </c>
      <c r="E83" s="197">
        <v>4698655</v>
      </c>
      <c r="F83" s="197">
        <v>3810655</v>
      </c>
      <c r="G83" s="10"/>
    </row>
    <row r="84" spans="1:8" ht="56.1" customHeight="1">
      <c r="A84" s="196" t="s">
        <v>455</v>
      </c>
      <c r="B84" s="196" t="s">
        <v>161</v>
      </c>
      <c r="C84" s="197">
        <v>37093000</v>
      </c>
      <c r="D84" s="197">
        <v>37093000</v>
      </c>
      <c r="E84" s="197">
        <v>0</v>
      </c>
      <c r="F84" s="197">
        <v>0</v>
      </c>
      <c r="G84" s="10"/>
    </row>
    <row r="85" spans="1:8" ht="36.950000000000003" customHeight="1">
      <c r="A85" s="198" t="s">
        <v>456</v>
      </c>
      <c r="B85" s="198" t="s">
        <v>59</v>
      </c>
      <c r="C85" s="199">
        <v>37093000</v>
      </c>
      <c r="D85" s="199">
        <v>37093000</v>
      </c>
      <c r="E85" s="199">
        <v>0</v>
      </c>
      <c r="F85" s="199">
        <v>0</v>
      </c>
      <c r="G85" s="10"/>
    </row>
    <row r="86" spans="1:8" ht="54.6" customHeight="1">
      <c r="A86" s="196" t="s">
        <v>457</v>
      </c>
      <c r="B86" s="196" t="s">
        <v>458</v>
      </c>
      <c r="C86" s="197">
        <v>162144309</v>
      </c>
      <c r="D86" s="197">
        <v>162144309</v>
      </c>
      <c r="E86" s="197">
        <v>0</v>
      </c>
      <c r="F86" s="197">
        <v>0</v>
      </c>
      <c r="G86" s="10"/>
      <c r="H86" s="155"/>
    </row>
    <row r="87" spans="1:8" ht="59.1" customHeight="1">
      <c r="A87" s="198">
        <v>41032700</v>
      </c>
      <c r="B87" s="198" t="s">
        <v>698</v>
      </c>
      <c r="C87" s="199">
        <v>4593300</v>
      </c>
      <c r="D87" s="199">
        <v>4593300</v>
      </c>
      <c r="E87" s="199">
        <v>0</v>
      </c>
      <c r="F87" s="199">
        <v>0</v>
      </c>
      <c r="G87" s="10"/>
    </row>
    <row r="88" spans="1:8" ht="59.45" customHeight="1">
      <c r="A88" s="198" t="s">
        <v>459</v>
      </c>
      <c r="B88" s="198" t="s">
        <v>60</v>
      </c>
      <c r="C88" s="199">
        <v>143519200</v>
      </c>
      <c r="D88" s="199">
        <v>143519200</v>
      </c>
      <c r="E88" s="199">
        <v>0</v>
      </c>
      <c r="F88" s="199">
        <v>0</v>
      </c>
      <c r="G88" s="10"/>
    </row>
    <row r="89" spans="1:8" ht="75.95" customHeight="1">
      <c r="A89" s="198" t="s">
        <v>611</v>
      </c>
      <c r="B89" s="198" t="s">
        <v>599</v>
      </c>
      <c r="C89" s="199">
        <v>9100000</v>
      </c>
      <c r="D89" s="199">
        <v>9100000</v>
      </c>
      <c r="E89" s="199">
        <v>0</v>
      </c>
      <c r="F89" s="199">
        <v>0</v>
      </c>
      <c r="G89" s="10"/>
    </row>
    <row r="90" spans="1:8" ht="84.6" customHeight="1">
      <c r="A90" s="198" t="s">
        <v>652</v>
      </c>
      <c r="B90" s="198" t="s">
        <v>612</v>
      </c>
      <c r="C90" s="199">
        <v>1921700</v>
      </c>
      <c r="D90" s="199">
        <v>1921700</v>
      </c>
      <c r="E90" s="199">
        <v>0</v>
      </c>
      <c r="F90" s="199">
        <v>0</v>
      </c>
      <c r="G90" s="10"/>
    </row>
    <row r="91" spans="1:8" s="109" customFormat="1" ht="100.5" customHeight="1">
      <c r="A91" s="198" t="s">
        <v>653</v>
      </c>
      <c r="B91" s="198" t="s">
        <v>638</v>
      </c>
      <c r="C91" s="199">
        <v>3010109</v>
      </c>
      <c r="D91" s="199">
        <v>3010109</v>
      </c>
      <c r="E91" s="199">
        <v>0</v>
      </c>
      <c r="F91" s="199">
        <v>0</v>
      </c>
      <c r="G91" s="227"/>
    </row>
    <row r="92" spans="1:8" s="109" customFormat="1" ht="53.1" customHeight="1">
      <c r="A92" s="196" t="s">
        <v>256</v>
      </c>
      <c r="B92" s="196" t="s">
        <v>257</v>
      </c>
      <c r="C92" s="197">
        <v>3478755</v>
      </c>
      <c r="D92" s="197">
        <v>3478755</v>
      </c>
      <c r="E92" s="197">
        <v>0</v>
      </c>
      <c r="F92" s="197">
        <v>0</v>
      </c>
      <c r="G92" s="227"/>
    </row>
    <row r="93" spans="1:8" s="109" customFormat="1" ht="93.95" customHeight="1">
      <c r="A93" s="198" t="s">
        <v>258</v>
      </c>
      <c r="B93" s="198" t="s">
        <v>259</v>
      </c>
      <c r="C93" s="199">
        <v>3478755</v>
      </c>
      <c r="D93" s="199">
        <v>3478755</v>
      </c>
      <c r="E93" s="199">
        <v>0</v>
      </c>
      <c r="F93" s="199">
        <v>0</v>
      </c>
      <c r="G93" s="227"/>
    </row>
    <row r="94" spans="1:8" s="109" customFormat="1" ht="56.1" customHeight="1">
      <c r="A94" s="196" t="s">
        <v>260</v>
      </c>
      <c r="B94" s="196" t="s">
        <v>261</v>
      </c>
      <c r="C94" s="197">
        <v>15747871</v>
      </c>
      <c r="D94" s="197">
        <v>11049216</v>
      </c>
      <c r="E94" s="197">
        <v>4698655</v>
      </c>
      <c r="F94" s="197">
        <v>3810655</v>
      </c>
      <c r="G94" s="227"/>
    </row>
    <row r="95" spans="1:8" s="109" customFormat="1" ht="314.10000000000002" customHeight="1">
      <c r="A95" s="198" t="s">
        <v>687</v>
      </c>
      <c r="B95" s="198" t="s">
        <v>688</v>
      </c>
      <c r="C95" s="199">
        <v>894897</v>
      </c>
      <c r="D95" s="199">
        <v>894897</v>
      </c>
      <c r="E95" s="199">
        <v>0</v>
      </c>
      <c r="F95" s="199">
        <v>0</v>
      </c>
      <c r="G95" s="227"/>
    </row>
    <row r="96" spans="1:8" s="109" customFormat="1" ht="164.45" customHeight="1">
      <c r="A96" s="198">
        <v>41050900</v>
      </c>
      <c r="B96" s="198" t="s">
        <v>700</v>
      </c>
      <c r="C96" s="199">
        <v>1871347</v>
      </c>
      <c r="D96" s="199">
        <v>1871347</v>
      </c>
      <c r="E96" s="199">
        <v>0</v>
      </c>
      <c r="F96" s="199">
        <v>0</v>
      </c>
      <c r="G96" s="227"/>
    </row>
    <row r="97" spans="1:7" s="109" customFormat="1" ht="73.5" customHeight="1">
      <c r="A97" s="198" t="s">
        <v>262</v>
      </c>
      <c r="B97" s="198" t="s">
        <v>263</v>
      </c>
      <c r="C97" s="199">
        <v>1499000</v>
      </c>
      <c r="D97" s="199">
        <v>1499000</v>
      </c>
      <c r="E97" s="199">
        <v>0</v>
      </c>
      <c r="F97" s="199">
        <v>0</v>
      </c>
      <c r="G97" s="227"/>
    </row>
    <row r="98" spans="1:7" s="109" customFormat="1" ht="81.599999999999994" customHeight="1">
      <c r="A98" s="198" t="s">
        <v>264</v>
      </c>
      <c r="B98" s="198" t="s">
        <v>265</v>
      </c>
      <c r="C98" s="199">
        <v>844534</v>
      </c>
      <c r="D98" s="199">
        <v>844534</v>
      </c>
      <c r="E98" s="199">
        <v>0</v>
      </c>
      <c r="F98" s="199">
        <v>0</v>
      </c>
      <c r="G98" s="227"/>
    </row>
    <row r="99" spans="1:7" s="109" customFormat="1" ht="97.5" customHeight="1">
      <c r="A99" s="198" t="s">
        <v>613</v>
      </c>
      <c r="B99" s="198" t="s">
        <v>614</v>
      </c>
      <c r="C99" s="199">
        <v>2125012</v>
      </c>
      <c r="D99" s="199">
        <v>2125012</v>
      </c>
      <c r="E99" s="199">
        <v>0</v>
      </c>
      <c r="F99" s="199">
        <v>0</v>
      </c>
      <c r="G99" s="227"/>
    </row>
    <row r="100" spans="1:7" s="109" customFormat="1" ht="87.6" customHeight="1">
      <c r="A100" s="198" t="s">
        <v>594</v>
      </c>
      <c r="B100" s="198" t="s">
        <v>595</v>
      </c>
      <c r="C100" s="199">
        <v>121803</v>
      </c>
      <c r="D100" s="199">
        <v>121803</v>
      </c>
      <c r="E100" s="199">
        <v>0</v>
      </c>
      <c r="F100" s="199">
        <v>0</v>
      </c>
      <c r="G100" s="227"/>
    </row>
    <row r="101" spans="1:7" s="109" customFormat="1" ht="57" customHeight="1">
      <c r="A101" s="198" t="s">
        <v>596</v>
      </c>
      <c r="B101" s="198" t="s">
        <v>597</v>
      </c>
      <c r="C101" s="199">
        <v>888000</v>
      </c>
      <c r="D101" s="199">
        <v>0</v>
      </c>
      <c r="E101" s="199">
        <v>888000</v>
      </c>
      <c r="F101" s="199">
        <v>0</v>
      </c>
      <c r="G101" s="227"/>
    </row>
    <row r="102" spans="1:7" s="109" customFormat="1" ht="48.6" customHeight="1">
      <c r="A102" s="198" t="s">
        <v>266</v>
      </c>
      <c r="B102" s="198" t="s">
        <v>267</v>
      </c>
      <c r="C102" s="199">
        <v>6646278</v>
      </c>
      <c r="D102" s="199">
        <v>2835623</v>
      </c>
      <c r="E102" s="199">
        <v>3810655</v>
      </c>
      <c r="F102" s="199">
        <v>3810655</v>
      </c>
      <c r="G102" s="227"/>
    </row>
    <row r="103" spans="1:7" s="109" customFormat="1" ht="78.95" customHeight="1">
      <c r="A103" s="198" t="s">
        <v>268</v>
      </c>
      <c r="B103" s="198" t="s">
        <v>269</v>
      </c>
      <c r="C103" s="199">
        <v>857000</v>
      </c>
      <c r="D103" s="199">
        <v>857000</v>
      </c>
      <c r="E103" s="199">
        <v>0</v>
      </c>
      <c r="F103" s="199">
        <v>0</v>
      </c>
      <c r="G103" s="227"/>
    </row>
    <row r="104" spans="1:7" s="109" customFormat="1" ht="41.1" customHeight="1">
      <c r="A104" s="196" t="s">
        <v>214</v>
      </c>
      <c r="B104" s="196" t="s">
        <v>200</v>
      </c>
      <c r="C104" s="197">
        <v>355127335</v>
      </c>
      <c r="D104" s="197">
        <v>347343980</v>
      </c>
      <c r="E104" s="197">
        <v>7783355</v>
      </c>
      <c r="F104" s="197">
        <v>4310655</v>
      </c>
      <c r="G104" s="227"/>
    </row>
    <row r="105" spans="1:7" s="109" customFormat="1" ht="32.450000000000003" customHeight="1">
      <c r="A105" s="229"/>
      <c r="B105" s="229"/>
      <c r="C105" s="230"/>
      <c r="D105" s="230"/>
      <c r="E105" s="230"/>
      <c r="F105" s="230"/>
      <c r="G105" s="227"/>
    </row>
    <row r="106" spans="1:7">
      <c r="B106" s="231" t="s">
        <v>343</v>
      </c>
      <c r="C106" s="232"/>
      <c r="D106" s="232"/>
      <c r="E106" s="232" t="s">
        <v>342</v>
      </c>
    </row>
    <row r="107" spans="1:7">
      <c r="D107" s="36"/>
      <c r="E107" s="36"/>
      <c r="F107" s="36"/>
    </row>
  </sheetData>
  <mergeCells count="12">
    <mergeCell ref="A6:B6"/>
    <mergeCell ref="B8:B10"/>
    <mergeCell ref="A7:B7"/>
    <mergeCell ref="D3:F3"/>
    <mergeCell ref="D2:F2"/>
    <mergeCell ref="A4:F4"/>
    <mergeCell ref="C8:C10"/>
    <mergeCell ref="D8:D10"/>
    <mergeCell ref="E8:F8"/>
    <mergeCell ref="E9:E10"/>
    <mergeCell ref="F9:F10"/>
    <mergeCell ref="A8:A10"/>
  </mergeCells>
  <phoneticPr fontId="29" type="noConversion"/>
  <conditionalFormatting sqref="C12:C90 D12:F79">
    <cfRule type="cellIs" dxfId="0" priority="1" stopIfTrue="1" operator="equal">
      <formula>0</formula>
    </cfRule>
  </conditionalFormatting>
  <pageMargins left="1.1811023622047245" right="0.19685039370078741" top="0.19685039370078741" bottom="0.19685039370078741" header="0" footer="0"/>
  <pageSetup paperSize="9" scale="39" fitToHeight="3" orientation="portrait" r:id="rId1"/>
  <headerFooter alignWithMargins="0"/>
  <rowBreaks count="2" manualBreakCount="2">
    <brk id="56" max="6" man="1"/>
    <brk id="90" max="6" man="1"/>
  </rowBreaks>
  <colBreaks count="2" manualBreakCount="2">
    <brk id="5" max="103" man="1"/>
    <brk id="7" max="77" man="1"/>
  </colBreaks>
</worksheet>
</file>

<file path=xl/worksheets/sheet10.xml><?xml version="1.0" encoding="utf-8"?>
<worksheet xmlns="http://schemas.openxmlformats.org/spreadsheetml/2006/main" xmlns:r="http://schemas.openxmlformats.org/officeDocument/2006/relationships">
  <sheetPr>
    <tabColor indexed="45"/>
    <pageSetUpPr fitToPage="1"/>
  </sheetPr>
  <dimension ref="A1:Q65"/>
  <sheetViews>
    <sheetView tabSelected="1" view="pageBreakPreview" topLeftCell="B1" zoomScale="59" zoomScaleNormal="75" zoomScaleSheetLayoutView="59" workbookViewId="0">
      <selection activeCell="I9" sqref="I9:I10"/>
    </sheetView>
  </sheetViews>
  <sheetFormatPr defaultColWidth="9.1640625" defaultRowHeight="12.75"/>
  <cols>
    <col min="1" max="1" width="3.83203125" style="1" hidden="1" customWidth="1"/>
    <col min="2" max="2" width="16.5" style="1" customWidth="1"/>
    <col min="3" max="3" width="15.5" style="1" customWidth="1"/>
    <col min="4" max="4" width="17.83203125" style="1" customWidth="1"/>
    <col min="5" max="5" width="54" style="1" customWidth="1"/>
    <col min="6" max="6" width="47.1640625" style="1" customWidth="1"/>
    <col min="7" max="7" width="24.5" style="1" customWidth="1"/>
    <col min="8" max="8" width="23.83203125" style="1" customWidth="1"/>
    <col min="9" max="9" width="23.1640625" style="1" customWidth="1"/>
    <col min="10" max="10" width="21" style="46" customWidth="1"/>
    <col min="11" max="11" width="22.5" style="46" customWidth="1"/>
    <col min="12" max="12" width="12.1640625" style="46" customWidth="1"/>
    <col min="13" max="13" width="7.5" style="46" customWidth="1"/>
    <col min="14" max="15" width="9.1640625" style="46"/>
    <col min="16" max="16" width="18.5" style="46" customWidth="1"/>
    <col min="17" max="16384" width="9.1640625" style="46"/>
  </cols>
  <sheetData>
    <row r="1" spans="1:11" s="45" customFormat="1" ht="13.5" customHeight="1">
      <c r="A1" s="44"/>
      <c r="B1" s="61"/>
      <c r="C1" s="61"/>
      <c r="D1" s="61"/>
      <c r="E1" s="61"/>
      <c r="F1" s="61"/>
      <c r="G1" s="61"/>
      <c r="H1" s="61"/>
      <c r="I1" s="61"/>
      <c r="J1" s="45" t="s">
        <v>145</v>
      </c>
    </row>
    <row r="2" spans="1:11" s="45" customFormat="1" ht="52.5" customHeight="1">
      <c r="A2" s="44"/>
      <c r="B2" s="61"/>
      <c r="C2" s="61"/>
      <c r="D2" s="61"/>
      <c r="E2" s="61"/>
      <c r="F2" s="61"/>
      <c r="G2" s="61"/>
      <c r="H2" s="61"/>
      <c r="I2" s="516" t="s">
        <v>696</v>
      </c>
      <c r="J2" s="516"/>
      <c r="K2" s="516"/>
    </row>
    <row r="3" spans="1:11" s="45" customFormat="1" ht="38.25" customHeight="1">
      <c r="A3" s="44"/>
      <c r="B3" s="61"/>
      <c r="C3" s="61"/>
      <c r="D3" s="61"/>
      <c r="E3" s="61"/>
      <c r="F3" s="61"/>
      <c r="G3" s="61"/>
      <c r="H3" s="61"/>
      <c r="I3" s="332" t="s">
        <v>348</v>
      </c>
      <c r="J3" s="332"/>
      <c r="K3" s="332"/>
    </row>
    <row r="4" spans="1:11" ht="18" customHeight="1">
      <c r="G4" s="62"/>
      <c r="H4" s="62"/>
      <c r="I4" s="62"/>
    </row>
    <row r="5" spans="1:11" ht="33.75" customHeight="1">
      <c r="B5" s="518" t="s">
        <v>353</v>
      </c>
      <c r="C5" s="519"/>
      <c r="D5" s="519"/>
      <c r="E5" s="519"/>
      <c r="F5" s="519"/>
      <c r="G5" s="519"/>
      <c r="H5" s="519"/>
      <c r="I5" s="519"/>
    </row>
    <row r="6" spans="1:11" ht="19.5" thickBot="1">
      <c r="B6" s="508" t="s">
        <v>134</v>
      </c>
      <c r="C6" s="509"/>
      <c r="D6" s="509"/>
      <c r="E6" s="41"/>
      <c r="F6" s="41"/>
      <c r="G6" s="41"/>
      <c r="H6" s="41"/>
      <c r="I6" s="41"/>
    </row>
    <row r="7" spans="1:11" ht="18.75">
      <c r="B7" s="524" t="s">
        <v>173</v>
      </c>
      <c r="C7" s="524"/>
      <c r="D7" s="524"/>
      <c r="E7" s="41"/>
      <c r="F7" s="41"/>
      <c r="G7" s="41"/>
      <c r="H7" s="41"/>
      <c r="I7" s="41"/>
    </row>
    <row r="8" spans="1:11" ht="18.75">
      <c r="B8" s="47"/>
      <c r="C8" s="48"/>
      <c r="D8" s="48"/>
      <c r="E8" s="48"/>
      <c r="F8" s="49"/>
      <c r="G8" s="49"/>
      <c r="H8" s="2"/>
      <c r="I8" s="50" t="s">
        <v>23</v>
      </c>
    </row>
    <row r="9" spans="1:11" ht="51.75" customHeight="1">
      <c r="A9" s="51"/>
      <c r="B9" s="510" t="s">
        <v>170</v>
      </c>
      <c r="C9" s="510" t="s">
        <v>171</v>
      </c>
      <c r="D9" s="510" t="s">
        <v>192</v>
      </c>
      <c r="E9" s="512" t="s">
        <v>172</v>
      </c>
      <c r="F9" s="520" t="s">
        <v>193</v>
      </c>
      <c r="G9" s="521" t="s">
        <v>188</v>
      </c>
      <c r="H9" s="520" t="s">
        <v>210</v>
      </c>
      <c r="I9" s="517" t="s">
        <v>220</v>
      </c>
      <c r="J9" s="520" t="s">
        <v>221</v>
      </c>
      <c r="K9" s="520"/>
    </row>
    <row r="10" spans="1:11" s="53" customFormat="1" ht="58.5" customHeight="1">
      <c r="A10" s="52"/>
      <c r="B10" s="511"/>
      <c r="C10" s="511"/>
      <c r="D10" s="511"/>
      <c r="E10" s="513"/>
      <c r="F10" s="520"/>
      <c r="G10" s="522"/>
      <c r="H10" s="520"/>
      <c r="I10" s="517"/>
      <c r="J10" s="31" t="s">
        <v>211</v>
      </c>
      <c r="K10" s="31" t="s">
        <v>194</v>
      </c>
    </row>
    <row r="11" spans="1:11" ht="28.5" customHeight="1">
      <c r="B11" s="32" t="s">
        <v>195</v>
      </c>
      <c r="C11" s="32" t="s">
        <v>196</v>
      </c>
      <c r="D11" s="32" t="s">
        <v>197</v>
      </c>
      <c r="E11" s="33">
        <v>4</v>
      </c>
      <c r="F11" s="31">
        <v>5</v>
      </c>
      <c r="G11" s="34">
        <v>6</v>
      </c>
      <c r="H11" s="31">
        <v>7</v>
      </c>
      <c r="I11" s="34">
        <v>8</v>
      </c>
      <c r="J11" s="31">
        <v>9</v>
      </c>
      <c r="K11" s="31">
        <v>10</v>
      </c>
    </row>
    <row r="12" spans="1:11" ht="51" customHeight="1">
      <c r="B12" s="24" t="s">
        <v>3</v>
      </c>
      <c r="C12" s="25"/>
      <c r="D12" s="26"/>
      <c r="E12" s="26" t="s">
        <v>63</v>
      </c>
      <c r="F12" s="31"/>
      <c r="G12" s="34"/>
      <c r="H12" s="190">
        <f>H13</f>
        <v>13190584</v>
      </c>
      <c r="I12" s="190">
        <f>I13</f>
        <v>9137475</v>
      </c>
      <c r="J12" s="190">
        <f>J13</f>
        <v>4053109</v>
      </c>
      <c r="K12" s="190">
        <f>K13</f>
        <v>3010109</v>
      </c>
    </row>
    <row r="13" spans="1:11" ht="54" customHeight="1">
      <c r="B13" s="24" t="s">
        <v>1</v>
      </c>
      <c r="C13" s="25"/>
      <c r="D13" s="26"/>
      <c r="E13" s="26" t="s">
        <v>63</v>
      </c>
      <c r="F13" s="31"/>
      <c r="G13" s="34"/>
      <c r="H13" s="190">
        <f>H14+H15+H17+H18+H19+H22+H24+H30+H16+H23+H25+H29+H28+H26+H20+H21+H27</f>
        <v>13190584</v>
      </c>
      <c r="I13" s="190">
        <f>I14+I15+I17+I18+I19+I22+I24+I30+I16+I23+I25+I29+I28+I26+I20+I21+I27</f>
        <v>9137475</v>
      </c>
      <c r="J13" s="190">
        <f>J14+J15+J17+J18+J19+J22+J24+J30+J16+J23+J25+J29+J28+J26+J20+J21+J27</f>
        <v>4053109</v>
      </c>
      <c r="K13" s="190">
        <f>K14+K15+K17+K18+K19+K22+K24+K30+K16+K23+K25+K29+K28+K26+K20+K21+K27</f>
        <v>3010109</v>
      </c>
    </row>
    <row r="14" spans="1:11" ht="144" customHeight="1">
      <c r="B14" s="149" t="s">
        <v>76</v>
      </c>
      <c r="C14" s="149" t="s">
        <v>77</v>
      </c>
      <c r="D14" s="150" t="s">
        <v>78</v>
      </c>
      <c r="E14" s="150" t="s">
        <v>79</v>
      </c>
      <c r="F14" s="172" t="s">
        <v>248</v>
      </c>
      <c r="G14" s="54" t="s">
        <v>249</v>
      </c>
      <c r="H14" s="191">
        <v>2518205</v>
      </c>
      <c r="I14" s="241">
        <v>2518205</v>
      </c>
      <c r="J14" s="191"/>
      <c r="K14" s="191"/>
    </row>
    <row r="15" spans="1:11" ht="107.45" customHeight="1">
      <c r="B15" s="280" t="s">
        <v>92</v>
      </c>
      <c r="C15" s="148">
        <v>2111</v>
      </c>
      <c r="D15" s="281" t="s">
        <v>119</v>
      </c>
      <c r="E15" s="281" t="s">
        <v>91</v>
      </c>
      <c r="F15" s="173" t="s">
        <v>250</v>
      </c>
      <c r="G15" s="54" t="s">
        <v>251</v>
      </c>
      <c r="H15" s="144">
        <v>2326420</v>
      </c>
      <c r="I15" s="192">
        <v>2226420</v>
      </c>
      <c r="J15" s="193">
        <v>100000</v>
      </c>
      <c r="K15" s="193">
        <v>100000</v>
      </c>
    </row>
    <row r="16" spans="1:11" ht="132" customHeight="1">
      <c r="B16" s="151" t="s">
        <v>275</v>
      </c>
      <c r="C16" s="151" t="s">
        <v>276</v>
      </c>
      <c r="D16" s="151" t="s">
        <v>80</v>
      </c>
      <c r="E16" s="152" t="s">
        <v>277</v>
      </c>
      <c r="F16" s="173" t="s">
        <v>337</v>
      </c>
      <c r="G16" s="54" t="s">
        <v>338</v>
      </c>
      <c r="H16" s="144">
        <v>15000</v>
      </c>
      <c r="I16" s="192">
        <v>15000</v>
      </c>
      <c r="J16" s="193"/>
      <c r="K16" s="193"/>
    </row>
    <row r="17" spans="2:15" ht="150.6" customHeight="1">
      <c r="B17" s="17" t="s">
        <v>103</v>
      </c>
      <c r="C17" s="17" t="s">
        <v>122</v>
      </c>
      <c r="D17" s="18" t="s">
        <v>80</v>
      </c>
      <c r="E17" s="18" t="s">
        <v>123</v>
      </c>
      <c r="F17" s="174" t="s">
        <v>252</v>
      </c>
      <c r="G17" s="54" t="s">
        <v>253</v>
      </c>
      <c r="H17" s="144">
        <v>599000</v>
      </c>
      <c r="I17" s="192">
        <v>599000</v>
      </c>
      <c r="J17" s="193"/>
      <c r="K17" s="193"/>
    </row>
    <row r="18" spans="2:15" ht="144.6" customHeight="1">
      <c r="B18" s="133" t="s">
        <v>240</v>
      </c>
      <c r="C18" s="133" t="s">
        <v>241</v>
      </c>
      <c r="D18" s="133" t="s">
        <v>182</v>
      </c>
      <c r="E18" s="18" t="s">
        <v>242</v>
      </c>
      <c r="F18" s="174" t="s">
        <v>281</v>
      </c>
      <c r="G18" s="54" t="s">
        <v>255</v>
      </c>
      <c r="H18" s="144">
        <v>580000</v>
      </c>
      <c r="I18" s="192">
        <v>580000</v>
      </c>
      <c r="J18" s="193"/>
      <c r="K18" s="193"/>
    </row>
    <row r="19" spans="2:15" ht="130.15" customHeight="1">
      <c r="B19" s="17" t="s">
        <v>180</v>
      </c>
      <c r="C19" s="17" t="s">
        <v>181</v>
      </c>
      <c r="D19" s="18" t="s">
        <v>182</v>
      </c>
      <c r="E19" s="18" t="s">
        <v>183</v>
      </c>
      <c r="F19" s="174" t="s">
        <v>254</v>
      </c>
      <c r="G19" s="54" t="s">
        <v>255</v>
      </c>
      <c r="H19" s="144">
        <v>70000</v>
      </c>
      <c r="I19" s="192">
        <v>70000</v>
      </c>
      <c r="J19" s="193"/>
      <c r="K19" s="193"/>
    </row>
    <row r="20" spans="2:15" ht="153" customHeight="1">
      <c r="B20" s="224" t="s">
        <v>124</v>
      </c>
      <c r="C20" s="224" t="s">
        <v>125</v>
      </c>
      <c r="D20" s="224" t="s">
        <v>126</v>
      </c>
      <c r="E20" s="224" t="s">
        <v>346</v>
      </c>
      <c r="F20" s="324" t="s">
        <v>556</v>
      </c>
      <c r="G20" s="54" t="s">
        <v>557</v>
      </c>
      <c r="H20" s="144">
        <v>16000</v>
      </c>
      <c r="I20" s="192">
        <v>16000</v>
      </c>
      <c r="J20" s="193"/>
      <c r="K20" s="193"/>
    </row>
    <row r="21" spans="2:15" ht="123.95" customHeight="1">
      <c r="B21" s="282" t="s">
        <v>654</v>
      </c>
      <c r="C21" s="282" t="s">
        <v>655</v>
      </c>
      <c r="D21" s="282" t="s">
        <v>126</v>
      </c>
      <c r="E21" s="282" t="s">
        <v>656</v>
      </c>
      <c r="F21" s="174" t="s">
        <v>672</v>
      </c>
      <c r="G21" s="54" t="s">
        <v>673</v>
      </c>
      <c r="H21" s="144">
        <v>3010109</v>
      </c>
      <c r="I21" s="192">
        <v>214000</v>
      </c>
      <c r="J21" s="193">
        <v>2796109</v>
      </c>
      <c r="K21" s="193">
        <v>2796109</v>
      </c>
    </row>
    <row r="22" spans="2:15" ht="109.9" customHeight="1">
      <c r="B22" s="17" t="s">
        <v>104</v>
      </c>
      <c r="C22" s="17" t="s">
        <v>127</v>
      </c>
      <c r="D22" s="18" t="s">
        <v>10</v>
      </c>
      <c r="E22" s="18" t="s">
        <v>85</v>
      </c>
      <c r="F22" s="172" t="s">
        <v>282</v>
      </c>
      <c r="G22" s="54" t="s">
        <v>339</v>
      </c>
      <c r="H22" s="144">
        <v>778000</v>
      </c>
      <c r="I22" s="192">
        <v>778000</v>
      </c>
      <c r="J22" s="193"/>
      <c r="K22" s="193"/>
    </row>
    <row r="23" spans="2:15" ht="364.5" customHeight="1">
      <c r="B23" s="17" t="s">
        <v>104</v>
      </c>
      <c r="C23" s="17" t="s">
        <v>127</v>
      </c>
      <c r="D23" s="18" t="s">
        <v>10</v>
      </c>
      <c r="E23" s="18" t="s">
        <v>85</v>
      </c>
      <c r="F23" s="205" t="s">
        <v>677</v>
      </c>
      <c r="G23" s="54" t="s">
        <v>464</v>
      </c>
      <c r="H23" s="144">
        <v>280000</v>
      </c>
      <c r="I23" s="192">
        <v>280000</v>
      </c>
      <c r="J23" s="193"/>
      <c r="K23" s="193"/>
    </row>
    <row r="24" spans="2:15" ht="70.150000000000006" customHeight="1">
      <c r="B24" s="17" t="s">
        <v>90</v>
      </c>
      <c r="C24" s="17" t="s">
        <v>128</v>
      </c>
      <c r="D24" s="18" t="s">
        <v>17</v>
      </c>
      <c r="E24" s="18" t="s">
        <v>83</v>
      </c>
      <c r="F24" s="172" t="s">
        <v>283</v>
      </c>
      <c r="G24" s="54" t="s">
        <v>341</v>
      </c>
      <c r="H24" s="144">
        <v>463250</v>
      </c>
      <c r="I24" s="192">
        <v>463250</v>
      </c>
      <c r="J24" s="193"/>
      <c r="K24" s="193"/>
    </row>
    <row r="25" spans="2:15" ht="134.1" customHeight="1">
      <c r="B25" s="151" t="s">
        <v>510</v>
      </c>
      <c r="C25" s="133">
        <v>7693</v>
      </c>
      <c r="D25" s="133">
        <v>490</v>
      </c>
      <c r="E25" s="152" t="s">
        <v>494</v>
      </c>
      <c r="F25" s="172" t="s">
        <v>483</v>
      </c>
      <c r="G25" s="54" t="s">
        <v>518</v>
      </c>
      <c r="H25" s="144">
        <v>1056000</v>
      </c>
      <c r="I25" s="192">
        <v>1056000</v>
      </c>
      <c r="J25" s="193"/>
      <c r="K25" s="193"/>
    </row>
    <row r="26" spans="2:15" ht="134.1" customHeight="1">
      <c r="B26" s="151" t="s">
        <v>510</v>
      </c>
      <c r="C26" s="133">
        <v>7693</v>
      </c>
      <c r="D26" s="133">
        <v>490</v>
      </c>
      <c r="E26" s="152" t="s">
        <v>494</v>
      </c>
      <c r="F26" s="172" t="s">
        <v>550</v>
      </c>
      <c r="G26" s="54" t="s">
        <v>549</v>
      </c>
      <c r="H26" s="144">
        <v>180000</v>
      </c>
      <c r="I26" s="192">
        <v>180000</v>
      </c>
      <c r="J26" s="193"/>
      <c r="K26" s="193"/>
    </row>
    <row r="27" spans="2:15" ht="134.1" customHeight="1">
      <c r="B27" s="282" t="s">
        <v>684</v>
      </c>
      <c r="C27" s="282" t="s">
        <v>685</v>
      </c>
      <c r="D27" s="282" t="s">
        <v>498</v>
      </c>
      <c r="E27" s="282" t="s">
        <v>686</v>
      </c>
      <c r="F27" s="172" t="s">
        <v>690</v>
      </c>
      <c r="G27" s="54" t="s">
        <v>691</v>
      </c>
      <c r="H27" s="144">
        <v>64000</v>
      </c>
      <c r="I27" s="192">
        <v>64000</v>
      </c>
      <c r="J27" s="193"/>
      <c r="K27" s="193"/>
      <c r="L27" s="514" t="s">
        <v>678</v>
      </c>
      <c r="M27" s="515"/>
      <c r="N27" s="515"/>
      <c r="O27" s="515"/>
    </row>
    <row r="28" spans="2:15" ht="113.45" customHeight="1">
      <c r="B28" s="151" t="s">
        <v>496</v>
      </c>
      <c r="C28" s="151" t="s">
        <v>497</v>
      </c>
      <c r="D28" s="151" t="s">
        <v>498</v>
      </c>
      <c r="E28" s="152" t="s">
        <v>499</v>
      </c>
      <c r="F28" s="172" t="s">
        <v>500</v>
      </c>
      <c r="G28" s="54" t="s">
        <v>519</v>
      </c>
      <c r="H28" s="144">
        <v>114000</v>
      </c>
      <c r="I28" s="192"/>
      <c r="J28" s="193">
        <v>114000</v>
      </c>
      <c r="K28" s="193">
        <v>114000</v>
      </c>
    </row>
    <row r="29" spans="2:15" ht="127.5" customHeight="1">
      <c r="B29" s="151" t="s">
        <v>495</v>
      </c>
      <c r="C29" s="133">
        <v>8312</v>
      </c>
      <c r="D29" s="151" t="s">
        <v>481</v>
      </c>
      <c r="E29" s="18" t="s">
        <v>480</v>
      </c>
      <c r="F29" s="222" t="s">
        <v>286</v>
      </c>
      <c r="G29" s="54" t="s">
        <v>287</v>
      </c>
      <c r="H29" s="144">
        <v>1065600</v>
      </c>
      <c r="I29" s="192">
        <v>77600</v>
      </c>
      <c r="J29" s="193">
        <v>988000</v>
      </c>
      <c r="K29" s="193"/>
    </row>
    <row r="30" spans="2:15" ht="128.1" customHeight="1">
      <c r="B30" s="17" t="s">
        <v>284</v>
      </c>
      <c r="C30" s="148">
        <v>8313</v>
      </c>
      <c r="D30" s="18" t="s">
        <v>285</v>
      </c>
      <c r="E30" s="18" t="s">
        <v>146</v>
      </c>
      <c r="F30" s="222" t="s">
        <v>286</v>
      </c>
      <c r="G30" s="54" t="s">
        <v>287</v>
      </c>
      <c r="H30" s="144">
        <v>55000</v>
      </c>
      <c r="I30" s="192"/>
      <c r="J30" s="193">
        <v>55000</v>
      </c>
      <c r="K30" s="193"/>
    </row>
    <row r="31" spans="2:15" ht="70.150000000000006" customHeight="1">
      <c r="B31" s="15" t="s">
        <v>96</v>
      </c>
      <c r="C31" s="130"/>
      <c r="D31" s="131"/>
      <c r="E31" s="16" t="s">
        <v>66</v>
      </c>
      <c r="F31" s="172"/>
      <c r="G31" s="54"/>
      <c r="H31" s="207">
        <f>H32</f>
        <v>981121</v>
      </c>
      <c r="I31" s="207">
        <f>I32</f>
        <v>981121</v>
      </c>
      <c r="J31" s="207">
        <f>J32</f>
        <v>0</v>
      </c>
      <c r="K31" s="207">
        <f>K32</f>
        <v>0</v>
      </c>
    </row>
    <row r="32" spans="2:15" ht="70.150000000000006" customHeight="1">
      <c r="B32" s="15" t="s">
        <v>97</v>
      </c>
      <c r="C32" s="130"/>
      <c r="D32" s="131"/>
      <c r="E32" s="16" t="s">
        <v>66</v>
      </c>
      <c r="F32" s="172"/>
      <c r="G32" s="54"/>
      <c r="H32" s="207">
        <f>H34+H35+H36+H37+H33</f>
        <v>981121</v>
      </c>
      <c r="I32" s="207">
        <f>I34+I35+I36+I37+I33</f>
        <v>981121</v>
      </c>
      <c r="J32" s="207">
        <f>J34+J35+J36+J37+J33</f>
        <v>0</v>
      </c>
      <c r="K32" s="207">
        <f>K34+K35+K36+K37+K33</f>
        <v>0</v>
      </c>
    </row>
    <row r="33" spans="2:11" ht="70.150000000000006" customHeight="1">
      <c r="B33" s="282" t="s">
        <v>318</v>
      </c>
      <c r="C33" s="282" t="s">
        <v>364</v>
      </c>
      <c r="D33" s="282" t="s">
        <v>67</v>
      </c>
      <c r="E33" s="282" t="s">
        <v>319</v>
      </c>
      <c r="F33" s="172" t="s">
        <v>246</v>
      </c>
      <c r="G33" s="54" t="s">
        <v>247</v>
      </c>
      <c r="H33" s="144">
        <v>199000</v>
      </c>
      <c r="I33" s="192">
        <v>199000</v>
      </c>
      <c r="J33" s="207"/>
      <c r="K33" s="207"/>
    </row>
    <row r="34" spans="2:11" ht="140.1" customHeight="1">
      <c r="B34" s="282" t="s">
        <v>606</v>
      </c>
      <c r="C34" s="282" t="s">
        <v>607</v>
      </c>
      <c r="D34" s="282" t="s">
        <v>182</v>
      </c>
      <c r="E34" s="282" t="s">
        <v>608</v>
      </c>
      <c r="F34" s="172" t="s">
        <v>246</v>
      </c>
      <c r="G34" s="54" t="s">
        <v>247</v>
      </c>
      <c r="H34" s="144">
        <v>333900</v>
      </c>
      <c r="I34" s="192">
        <v>333900</v>
      </c>
      <c r="J34" s="193"/>
      <c r="K34" s="193"/>
    </row>
    <row r="35" spans="2:11" ht="121.9" customHeight="1">
      <c r="B35" s="145" t="s">
        <v>98</v>
      </c>
      <c r="C35" s="145">
        <v>5011</v>
      </c>
      <c r="D35" s="146" t="s">
        <v>19</v>
      </c>
      <c r="E35" s="147" t="s">
        <v>18</v>
      </c>
      <c r="F35" s="172" t="s">
        <v>244</v>
      </c>
      <c r="G35" s="54" t="s">
        <v>245</v>
      </c>
      <c r="H35" s="144">
        <v>59000</v>
      </c>
      <c r="I35" s="192">
        <v>59000</v>
      </c>
      <c r="J35" s="193"/>
      <c r="K35" s="193"/>
    </row>
    <row r="36" spans="2:11" ht="121.9" customHeight="1">
      <c r="B36" s="17" t="s">
        <v>150</v>
      </c>
      <c r="C36" s="148">
        <v>5053</v>
      </c>
      <c r="D36" s="18" t="s">
        <v>19</v>
      </c>
      <c r="E36" s="152" t="s">
        <v>370</v>
      </c>
      <c r="F36" s="172" t="s">
        <v>244</v>
      </c>
      <c r="G36" s="54" t="s">
        <v>245</v>
      </c>
      <c r="H36" s="144">
        <v>294221</v>
      </c>
      <c r="I36" s="192">
        <v>294221</v>
      </c>
      <c r="J36" s="193"/>
      <c r="K36" s="193"/>
    </row>
    <row r="37" spans="2:11" ht="121.9" customHeight="1">
      <c r="B37" s="219" t="s">
        <v>529</v>
      </c>
      <c r="C37" s="219" t="s">
        <v>530</v>
      </c>
      <c r="D37" s="219" t="s">
        <v>19</v>
      </c>
      <c r="E37" s="152" t="s">
        <v>531</v>
      </c>
      <c r="F37" s="172" t="s">
        <v>244</v>
      </c>
      <c r="G37" s="54" t="s">
        <v>245</v>
      </c>
      <c r="H37" s="144">
        <v>95000</v>
      </c>
      <c r="I37" s="192">
        <v>95000</v>
      </c>
      <c r="J37" s="193"/>
      <c r="K37" s="193"/>
    </row>
    <row r="38" spans="2:11" ht="60.6" customHeight="1">
      <c r="B38" s="208" t="s">
        <v>487</v>
      </c>
      <c r="C38" s="209"/>
      <c r="D38" s="210"/>
      <c r="E38" s="211" t="s">
        <v>489</v>
      </c>
      <c r="F38" s="212"/>
      <c r="G38" s="213"/>
      <c r="H38" s="207">
        <f t="shared" ref="H38:K39" si="0">H39</f>
        <v>98000</v>
      </c>
      <c r="I38" s="207">
        <f t="shared" si="0"/>
        <v>49000</v>
      </c>
      <c r="J38" s="207">
        <f t="shared" si="0"/>
        <v>49000</v>
      </c>
      <c r="K38" s="207">
        <f t="shared" si="0"/>
        <v>49000</v>
      </c>
    </row>
    <row r="39" spans="2:11" ht="66" customHeight="1">
      <c r="B39" s="208" t="s">
        <v>488</v>
      </c>
      <c r="C39" s="209"/>
      <c r="D39" s="210"/>
      <c r="E39" s="211" t="s">
        <v>489</v>
      </c>
      <c r="F39" s="212"/>
      <c r="G39" s="213"/>
      <c r="H39" s="207">
        <f t="shared" si="0"/>
        <v>98000</v>
      </c>
      <c r="I39" s="207">
        <f t="shared" si="0"/>
        <v>49000</v>
      </c>
      <c r="J39" s="207">
        <f t="shared" si="0"/>
        <v>49000</v>
      </c>
      <c r="K39" s="207">
        <f t="shared" si="0"/>
        <v>49000</v>
      </c>
    </row>
    <row r="40" spans="2:11" ht="138.94999999999999" customHeight="1">
      <c r="B40" s="151" t="s">
        <v>490</v>
      </c>
      <c r="C40" s="223" t="s">
        <v>491</v>
      </c>
      <c r="D40" s="151" t="s">
        <v>126</v>
      </c>
      <c r="E40" s="152" t="s">
        <v>492</v>
      </c>
      <c r="F40" s="172" t="s">
        <v>493</v>
      </c>
      <c r="G40" s="54" t="s">
        <v>520</v>
      </c>
      <c r="H40" s="144">
        <v>98000</v>
      </c>
      <c r="I40" s="192">
        <v>49000</v>
      </c>
      <c r="J40" s="193">
        <v>49000</v>
      </c>
      <c r="K40" s="193">
        <v>49000</v>
      </c>
    </row>
    <row r="41" spans="2:11" ht="58.15" customHeight="1">
      <c r="B41" s="15" t="s">
        <v>152</v>
      </c>
      <c r="C41" s="130"/>
      <c r="D41" s="131"/>
      <c r="E41" s="16" t="s">
        <v>503</v>
      </c>
      <c r="F41" s="172"/>
      <c r="G41" s="54"/>
      <c r="H41" s="206">
        <f>H42</f>
        <v>30750</v>
      </c>
      <c r="I41" s="206">
        <f>I42</f>
        <v>30750</v>
      </c>
      <c r="J41" s="206">
        <f>J42</f>
        <v>0</v>
      </c>
      <c r="K41" s="206">
        <f>K42</f>
        <v>0</v>
      </c>
    </row>
    <row r="42" spans="2:11" ht="58.15" customHeight="1">
      <c r="B42" s="15" t="s">
        <v>153</v>
      </c>
      <c r="C42" s="130"/>
      <c r="D42" s="131"/>
      <c r="E42" s="131" t="s">
        <v>503</v>
      </c>
      <c r="F42" s="172"/>
      <c r="G42" s="54"/>
      <c r="H42" s="207">
        <f>H45+H43+H44</f>
        <v>30750</v>
      </c>
      <c r="I42" s="207">
        <f>I45+I43+I44</f>
        <v>30750</v>
      </c>
      <c r="J42" s="207">
        <f>J45+J43+J44</f>
        <v>0</v>
      </c>
      <c r="K42" s="207">
        <f>K45+K43+K44</f>
        <v>0</v>
      </c>
    </row>
    <row r="43" spans="2:11" ht="99" customHeight="1">
      <c r="B43" s="224" t="s">
        <v>155</v>
      </c>
      <c r="C43" s="224" t="s">
        <v>156</v>
      </c>
      <c r="D43" s="224" t="s">
        <v>15</v>
      </c>
      <c r="E43" s="224" t="s">
        <v>86</v>
      </c>
      <c r="F43" s="172" t="s">
        <v>283</v>
      </c>
      <c r="G43" s="54" t="s">
        <v>340</v>
      </c>
      <c r="H43" s="144">
        <v>1788</v>
      </c>
      <c r="I43" s="192">
        <v>1788</v>
      </c>
      <c r="J43" s="144"/>
      <c r="K43" s="144"/>
    </row>
    <row r="44" spans="2:11" ht="99" customHeight="1">
      <c r="B44" s="282" t="s">
        <v>93</v>
      </c>
      <c r="C44" s="282" t="s">
        <v>158</v>
      </c>
      <c r="D44" s="282" t="s">
        <v>16</v>
      </c>
      <c r="E44" s="282" t="s">
        <v>89</v>
      </c>
      <c r="F44" s="172" t="s">
        <v>283</v>
      </c>
      <c r="G44" s="54" t="s">
        <v>340</v>
      </c>
      <c r="H44" s="144">
        <v>6750</v>
      </c>
      <c r="I44" s="192">
        <v>6750</v>
      </c>
      <c r="J44" s="144"/>
      <c r="K44" s="144"/>
    </row>
    <row r="45" spans="2:11" ht="111.75" customHeight="1">
      <c r="B45" s="17" t="s">
        <v>95</v>
      </c>
      <c r="C45" s="17" t="s">
        <v>128</v>
      </c>
      <c r="D45" s="18" t="s">
        <v>17</v>
      </c>
      <c r="E45" s="18" t="s">
        <v>83</v>
      </c>
      <c r="F45" s="172" t="s">
        <v>283</v>
      </c>
      <c r="G45" s="54" t="s">
        <v>340</v>
      </c>
      <c r="H45" s="144">
        <v>22212</v>
      </c>
      <c r="I45" s="192">
        <v>22212</v>
      </c>
      <c r="J45" s="193"/>
      <c r="K45" s="193"/>
    </row>
    <row r="46" spans="2:11" ht="50.45" customHeight="1">
      <c r="B46" s="225" t="s">
        <v>372</v>
      </c>
      <c r="C46" s="225" t="s">
        <v>359</v>
      </c>
      <c r="D46" s="225" t="s">
        <v>359</v>
      </c>
      <c r="E46" s="225" t="s">
        <v>334</v>
      </c>
      <c r="F46" s="172"/>
      <c r="G46" s="54"/>
      <c r="H46" s="207">
        <f>H47</f>
        <v>150000</v>
      </c>
      <c r="I46" s="207">
        <f>I47</f>
        <v>150000</v>
      </c>
      <c r="J46" s="207">
        <f>J47</f>
        <v>0</v>
      </c>
      <c r="K46" s="207">
        <f>K47</f>
        <v>0</v>
      </c>
    </row>
    <row r="47" spans="2:11" ht="54.95" customHeight="1">
      <c r="B47" s="225" t="s">
        <v>335</v>
      </c>
      <c r="C47" s="225" t="s">
        <v>359</v>
      </c>
      <c r="D47" s="225" t="s">
        <v>359</v>
      </c>
      <c r="E47" s="225" t="s">
        <v>334</v>
      </c>
      <c r="F47" s="172"/>
      <c r="G47" s="54"/>
      <c r="H47" s="207">
        <f>H48+H49+H50</f>
        <v>150000</v>
      </c>
      <c r="I47" s="207">
        <f>I48+I49+I50</f>
        <v>150000</v>
      </c>
      <c r="J47" s="207">
        <f>J48+J49+J50</f>
        <v>0</v>
      </c>
      <c r="K47" s="207">
        <f>K48+K49+K50</f>
        <v>0</v>
      </c>
    </row>
    <row r="48" spans="2:11" ht="296.45" customHeight="1">
      <c r="B48" s="17">
        <v>3719800</v>
      </c>
      <c r="C48" s="148">
        <v>9800</v>
      </c>
      <c r="D48" s="151" t="s">
        <v>22</v>
      </c>
      <c r="E48" s="152" t="s">
        <v>465</v>
      </c>
      <c r="F48" s="226" t="s">
        <v>478</v>
      </c>
      <c r="G48" s="54" t="s">
        <v>479</v>
      </c>
      <c r="H48" s="144">
        <v>40000</v>
      </c>
      <c r="I48" s="192">
        <v>40000</v>
      </c>
      <c r="J48" s="193"/>
      <c r="K48" s="193"/>
    </row>
    <row r="49" spans="2:17" ht="183.95" customHeight="1">
      <c r="B49" s="17">
        <v>3719800</v>
      </c>
      <c r="C49" s="148">
        <v>9800</v>
      </c>
      <c r="D49" s="151" t="s">
        <v>22</v>
      </c>
      <c r="E49" s="152" t="s">
        <v>465</v>
      </c>
      <c r="F49" s="222" t="s">
        <v>484</v>
      </c>
      <c r="G49" s="54" t="s">
        <v>485</v>
      </c>
      <c r="H49" s="144">
        <v>90000</v>
      </c>
      <c r="I49" s="192">
        <v>90000</v>
      </c>
      <c r="J49" s="193"/>
      <c r="K49" s="193"/>
    </row>
    <row r="50" spans="2:17" ht="111.75" customHeight="1">
      <c r="B50" s="17">
        <v>3719800</v>
      </c>
      <c r="C50" s="148">
        <v>9800</v>
      </c>
      <c r="D50" s="151" t="s">
        <v>22</v>
      </c>
      <c r="E50" s="152" t="s">
        <v>465</v>
      </c>
      <c r="F50" s="222" t="s">
        <v>482</v>
      </c>
      <c r="G50" s="54" t="s">
        <v>521</v>
      </c>
      <c r="H50" s="144">
        <v>20000</v>
      </c>
      <c r="I50" s="192">
        <v>20000</v>
      </c>
      <c r="J50" s="193"/>
      <c r="K50" s="193"/>
    </row>
    <row r="51" spans="2:17" ht="61.9" customHeight="1">
      <c r="B51" s="252"/>
      <c r="C51" s="252"/>
      <c r="D51" s="252"/>
      <c r="E51" s="253" t="s">
        <v>223</v>
      </c>
      <c r="F51" s="254"/>
      <c r="G51" s="207"/>
      <c r="H51" s="255">
        <f>H13+H32+H39+H42+H47</f>
        <v>14450455</v>
      </c>
      <c r="I51" s="255">
        <f>I13+I32+I39+I42+I47</f>
        <v>10348346</v>
      </c>
      <c r="J51" s="255">
        <f>J13+J32+J39+J42+J47</f>
        <v>4102109</v>
      </c>
      <c r="K51" s="255">
        <f>K13+K32+K39+K42+K47</f>
        <v>3059109</v>
      </c>
    </row>
    <row r="52" spans="2:17" ht="45" customHeight="1">
      <c r="B52" s="523" t="s">
        <v>343</v>
      </c>
      <c r="C52" s="476"/>
      <c r="D52" s="476"/>
      <c r="E52" s="143"/>
      <c r="F52" s="105"/>
      <c r="G52" s="142"/>
      <c r="H52" s="142"/>
      <c r="I52" s="107" t="s">
        <v>342</v>
      </c>
      <c r="J52" s="108"/>
      <c r="K52" s="55"/>
    </row>
    <row r="53" spans="2:17" ht="52.5" customHeight="1">
      <c r="B53" s="3"/>
      <c r="C53" s="100"/>
      <c r="D53" s="4"/>
      <c r="E53" s="5"/>
      <c r="F53" s="6"/>
      <c r="G53" s="6"/>
      <c r="H53" s="56"/>
      <c r="I53" s="6"/>
    </row>
    <row r="54" spans="2:17" ht="123.75" customHeight="1">
      <c r="C54" s="3"/>
    </row>
    <row r="55" spans="2:17" ht="98.25" customHeight="1">
      <c r="B55" s="57"/>
      <c r="D55" s="57"/>
      <c r="E55" s="57"/>
      <c r="F55" s="57"/>
      <c r="G55" s="57"/>
      <c r="H55" s="57"/>
      <c r="I55" s="57"/>
    </row>
    <row r="56" spans="2:17" ht="98.25" customHeight="1">
      <c r="B56" s="58"/>
      <c r="C56" s="57"/>
      <c r="D56" s="58"/>
      <c r="E56" s="58"/>
      <c r="F56" s="58"/>
      <c r="G56" s="58"/>
      <c r="H56" s="58"/>
      <c r="I56" s="58"/>
    </row>
    <row r="57" spans="2:17" ht="33.75" customHeight="1">
      <c r="B57" s="59"/>
      <c r="C57" s="58"/>
      <c r="D57" s="59"/>
      <c r="E57" s="59"/>
      <c r="F57" s="59"/>
      <c r="G57" s="59"/>
      <c r="H57" s="59"/>
      <c r="I57" s="59"/>
    </row>
    <row r="58" spans="2:17" ht="39.75" customHeight="1">
      <c r="B58" s="58"/>
      <c r="C58" s="59"/>
      <c r="D58" s="58"/>
      <c r="E58" s="58"/>
      <c r="F58" s="58"/>
      <c r="G58" s="58"/>
      <c r="H58" s="58"/>
      <c r="I58" s="58"/>
    </row>
    <row r="59" spans="2:17" ht="33.75" customHeight="1">
      <c r="B59" s="59"/>
      <c r="C59" s="58"/>
      <c r="D59" s="59"/>
      <c r="E59" s="59"/>
      <c r="F59" s="59"/>
      <c r="G59" s="59"/>
      <c r="H59" s="59"/>
      <c r="I59" s="59"/>
    </row>
    <row r="60" spans="2:17">
      <c r="C60" s="59"/>
    </row>
    <row r="61" spans="2:17" ht="23.25" customHeight="1">
      <c r="J61" s="60"/>
    </row>
    <row r="62" spans="2:17" ht="20.25" customHeight="1">
      <c r="J62" s="59"/>
      <c r="K62" s="60"/>
      <c r="L62" s="60"/>
      <c r="M62" s="60"/>
      <c r="N62" s="60"/>
      <c r="O62" s="60"/>
      <c r="P62" s="60"/>
      <c r="Q62" s="60"/>
    </row>
    <row r="63" spans="2:17" ht="20.25" customHeight="1">
      <c r="J63" s="60"/>
      <c r="K63" s="59"/>
      <c r="L63" s="59"/>
      <c r="M63" s="59"/>
      <c r="N63" s="59"/>
      <c r="O63" s="59"/>
      <c r="P63" s="59"/>
      <c r="Q63" s="59"/>
    </row>
    <row r="64" spans="2:17" ht="30.75" customHeight="1">
      <c r="J64" s="59"/>
      <c r="K64" s="60"/>
      <c r="L64" s="60"/>
      <c r="M64" s="60"/>
      <c r="N64" s="60"/>
      <c r="O64" s="60"/>
      <c r="P64" s="60"/>
      <c r="Q64" s="60"/>
    </row>
    <row r="65" spans="11:17" ht="21" customHeight="1">
      <c r="K65" s="59"/>
      <c r="L65" s="59"/>
      <c r="M65" s="59"/>
      <c r="N65" s="59"/>
      <c r="O65" s="59"/>
      <c r="P65" s="59"/>
      <c r="Q65" s="59"/>
    </row>
  </sheetData>
  <mergeCells count="16">
    <mergeCell ref="B52:D52"/>
    <mergeCell ref="D9:D10"/>
    <mergeCell ref="E9:E10"/>
    <mergeCell ref="B6:D6"/>
    <mergeCell ref="B7:D7"/>
    <mergeCell ref="C9:C10"/>
    <mergeCell ref="L27:O27"/>
    <mergeCell ref="I2:K2"/>
    <mergeCell ref="I3:K3"/>
    <mergeCell ref="I9:I10"/>
    <mergeCell ref="B5:I5"/>
    <mergeCell ref="B9:B10"/>
    <mergeCell ref="J9:K9"/>
    <mergeCell ref="F9:F10"/>
    <mergeCell ref="G9:G10"/>
    <mergeCell ref="H9:H10"/>
  </mergeCells>
  <phoneticPr fontId="36" type="noConversion"/>
  <pageMargins left="0.74803149606299213" right="0.74803149606299213" top="0.98425196850393704" bottom="0.98425196850393704" header="0.51181102362204722" footer="0.51181102362204722"/>
  <pageSetup paperSize="9" scale="49" fitToHeight="6" orientation="landscape" r:id="rId1"/>
  <headerFooter alignWithMargins="0"/>
  <rowBreaks count="3" manualBreakCount="3">
    <brk id="17" max="10" man="1"/>
    <brk id="23" max="10" man="1"/>
    <brk id="28" max="10" man="1"/>
  </rowBreaks>
</worksheet>
</file>

<file path=xl/worksheets/sheet2.xml><?xml version="1.0" encoding="utf-8"?>
<worksheet xmlns="http://schemas.openxmlformats.org/spreadsheetml/2006/main" xmlns:r="http://schemas.openxmlformats.org/officeDocument/2006/relationships">
  <sheetPr>
    <tabColor indexed="29"/>
  </sheetPr>
  <dimension ref="A1:AQ77"/>
  <sheetViews>
    <sheetView topLeftCell="A43" zoomScaleNormal="100" workbookViewId="0">
      <selection activeCell="H45" sqref="H45"/>
    </sheetView>
  </sheetViews>
  <sheetFormatPr defaultColWidth="10.6640625" defaultRowHeight="18.75"/>
  <cols>
    <col min="1" max="1" width="18.83203125" style="75" customWidth="1"/>
    <col min="2" max="2" width="38.33203125" style="75" customWidth="1"/>
    <col min="3" max="3" width="17.33203125" style="75" customWidth="1"/>
    <col min="4" max="4" width="16.1640625" style="75" customWidth="1"/>
    <col min="5" max="5" width="15.1640625" style="75" customWidth="1"/>
    <col min="6" max="6" width="19.6640625" style="75" hidden="1" customWidth="1"/>
    <col min="7" max="7" width="16" style="75" hidden="1" customWidth="1"/>
    <col min="8" max="8" width="19.1640625" style="75" customWidth="1"/>
    <col min="9" max="9" width="20" style="75" customWidth="1"/>
    <col min="10" max="11" width="11.5" style="75" bestFit="1" customWidth="1"/>
    <col min="12" max="16384" width="10.6640625" style="75"/>
  </cols>
  <sheetData>
    <row r="1" spans="1:43" ht="20.25">
      <c r="C1" s="7" t="s">
        <v>135</v>
      </c>
      <c r="D1" s="9"/>
      <c r="E1" s="9"/>
    </row>
    <row r="2" spans="1:43" ht="63.6" customHeight="1">
      <c r="C2" s="333" t="s">
        <v>697</v>
      </c>
      <c r="D2" s="333"/>
      <c r="E2" s="333"/>
    </row>
    <row r="3" spans="1:43" ht="9" customHeight="1">
      <c r="C3" s="21" t="s">
        <v>68</v>
      </c>
      <c r="D3" s="22"/>
      <c r="E3" s="22"/>
    </row>
    <row r="4" spans="1:43" ht="60" customHeight="1">
      <c r="C4" s="332" t="s">
        <v>354</v>
      </c>
      <c r="D4" s="332"/>
      <c r="E4" s="332"/>
    </row>
    <row r="5" spans="1:43" s="67" customFormat="1" ht="43.9" customHeight="1">
      <c r="A5" s="347" t="s">
        <v>351</v>
      </c>
      <c r="B5" s="347"/>
      <c r="C5" s="347"/>
      <c r="D5" s="347"/>
      <c r="E5" s="347"/>
      <c r="F5" s="347"/>
      <c r="G5" s="70"/>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row>
    <row r="6" spans="1:43" s="67" customFormat="1" ht="15.75" customHeight="1">
      <c r="A6" s="69"/>
      <c r="B6" s="69"/>
      <c r="C6" s="69"/>
      <c r="D6" s="69"/>
      <c r="E6" s="69"/>
      <c r="F6" s="69"/>
      <c r="G6" s="70"/>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row>
    <row r="7" spans="1:43" s="67" customFormat="1" ht="17.25" customHeight="1">
      <c r="A7" s="94" t="s">
        <v>134</v>
      </c>
      <c r="B7" s="92"/>
      <c r="C7" s="69"/>
      <c r="D7" s="69"/>
      <c r="E7" s="69"/>
      <c r="F7" s="69"/>
      <c r="G7" s="70"/>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row>
    <row r="8" spans="1:43" ht="23.25" customHeight="1">
      <c r="A8" s="95" t="s">
        <v>206</v>
      </c>
      <c r="B8" s="93"/>
      <c r="C8" s="71"/>
      <c r="D8" s="71"/>
      <c r="E8" s="72" t="s">
        <v>26</v>
      </c>
      <c r="F8" s="73"/>
      <c r="G8" s="74"/>
    </row>
    <row r="9" spans="1:43" ht="69" customHeight="1">
      <c r="A9" s="262" t="s">
        <v>136</v>
      </c>
      <c r="B9" s="262" t="s">
        <v>137</v>
      </c>
      <c r="C9" s="262" t="s">
        <v>210</v>
      </c>
      <c r="D9" s="263" t="s">
        <v>138</v>
      </c>
      <c r="E9" s="263" t="s">
        <v>24</v>
      </c>
      <c r="F9" s="73"/>
      <c r="G9" s="74"/>
    </row>
    <row r="10" spans="1:43" ht="18" customHeight="1">
      <c r="A10" s="262">
        <v>1</v>
      </c>
      <c r="B10" s="262">
        <v>2</v>
      </c>
      <c r="C10" s="262">
        <v>3</v>
      </c>
      <c r="D10" s="263">
        <v>4</v>
      </c>
      <c r="E10" s="263">
        <v>5</v>
      </c>
      <c r="F10" s="73"/>
      <c r="G10" s="74"/>
    </row>
    <row r="11" spans="1:43" ht="47.45" customHeight="1">
      <c r="A11" s="348" t="s">
        <v>288</v>
      </c>
      <c r="B11" s="103" t="s">
        <v>139</v>
      </c>
      <c r="C11" s="179">
        <f t="shared" ref="C11:C19" si="0">D11+E11</f>
        <v>271964</v>
      </c>
      <c r="D11" s="179">
        <v>271964</v>
      </c>
      <c r="E11" s="179"/>
      <c r="F11" s="76"/>
      <c r="G11" s="76"/>
    </row>
    <row r="12" spans="1:43" s="83" customFormat="1" ht="31.9" customHeight="1">
      <c r="A12" s="348"/>
      <c r="B12" s="99" t="s">
        <v>140</v>
      </c>
      <c r="C12" s="179">
        <f t="shared" si="0"/>
        <v>68359</v>
      </c>
      <c r="D12" s="180">
        <v>68359</v>
      </c>
      <c r="E12" s="179"/>
      <c r="F12" s="80" t="e">
        <f>SUM(#REF!)</f>
        <v>#REF!</v>
      </c>
      <c r="G12" s="81" t="e">
        <f>SUM(#REF!)</f>
        <v>#REF!</v>
      </c>
      <c r="H12" s="78"/>
      <c r="I12" s="78"/>
      <c r="J12" s="82"/>
    </row>
    <row r="13" spans="1:43" s="83" customFormat="1" ht="31.9" customHeight="1">
      <c r="A13" s="349"/>
      <c r="B13" s="99" t="s">
        <v>461</v>
      </c>
      <c r="C13" s="179">
        <f t="shared" si="0"/>
        <v>145000</v>
      </c>
      <c r="D13" s="180">
        <v>145000</v>
      </c>
      <c r="E13" s="179"/>
      <c r="F13" s="84"/>
      <c r="G13" s="84"/>
      <c r="H13" s="78"/>
      <c r="I13" s="78"/>
      <c r="J13" s="82"/>
    </row>
    <row r="14" spans="1:43" s="83" customFormat="1" ht="31.9" customHeight="1">
      <c r="A14" s="349"/>
      <c r="B14" s="99" t="s">
        <v>462</v>
      </c>
      <c r="C14" s="179">
        <f t="shared" si="0"/>
        <v>15000</v>
      </c>
      <c r="D14" s="180">
        <v>15000</v>
      </c>
      <c r="E14" s="179"/>
      <c r="F14" s="84"/>
      <c r="G14" s="84"/>
      <c r="H14" s="78"/>
      <c r="I14" s="78"/>
      <c r="J14" s="82"/>
    </row>
    <row r="15" spans="1:43" s="83" customFormat="1" ht="78.75">
      <c r="A15" s="349"/>
      <c r="B15" s="99" t="s">
        <v>336</v>
      </c>
      <c r="C15" s="179">
        <f t="shared" si="0"/>
        <v>120000</v>
      </c>
      <c r="D15" s="180">
        <v>120000</v>
      </c>
      <c r="E15" s="179"/>
      <c r="F15" s="84"/>
      <c r="G15" s="84"/>
      <c r="H15" s="78"/>
      <c r="I15" s="78"/>
      <c r="J15" s="82"/>
    </row>
    <row r="16" spans="1:43" s="83" customFormat="1" ht="53.45" customHeight="1">
      <c r="A16" s="349"/>
      <c r="B16" s="99" t="s">
        <v>546</v>
      </c>
      <c r="C16" s="179">
        <v>20655</v>
      </c>
      <c r="D16" s="180"/>
      <c r="E16" s="179">
        <v>20655</v>
      </c>
      <c r="F16" s="84"/>
      <c r="G16" s="84"/>
      <c r="H16" s="78"/>
      <c r="I16" s="78"/>
      <c r="J16" s="82"/>
    </row>
    <row r="17" spans="1:10" s="83" customFormat="1" ht="74.45" customHeight="1">
      <c r="A17" s="349"/>
      <c r="B17" s="99" t="s">
        <v>547</v>
      </c>
      <c r="C17" s="179">
        <v>20000</v>
      </c>
      <c r="D17" s="180">
        <v>20000</v>
      </c>
      <c r="E17" s="179"/>
      <c r="F17" s="84"/>
      <c r="G17" s="84"/>
      <c r="H17" s="78"/>
      <c r="I17" s="78"/>
      <c r="J17" s="82"/>
    </row>
    <row r="18" spans="1:10" s="83" customFormat="1" ht="74.45" customHeight="1">
      <c r="A18" s="349"/>
      <c r="B18" s="99" t="s">
        <v>689</v>
      </c>
      <c r="C18" s="179">
        <v>600</v>
      </c>
      <c r="D18" s="180">
        <v>600</v>
      </c>
      <c r="E18" s="179"/>
      <c r="F18" s="84"/>
      <c r="G18" s="84"/>
      <c r="H18" s="78"/>
      <c r="I18" s="78"/>
      <c r="J18" s="82"/>
    </row>
    <row r="19" spans="1:10" s="83" customFormat="1" ht="41.45" customHeight="1">
      <c r="A19" s="350"/>
      <c r="B19" s="283" t="s">
        <v>141</v>
      </c>
      <c r="C19" s="181">
        <f t="shared" si="0"/>
        <v>661578</v>
      </c>
      <c r="D19" s="284">
        <f>SUM(D11:D18)</f>
        <v>640923</v>
      </c>
      <c r="E19" s="284">
        <f>SUM(E11:E18)</f>
        <v>20655</v>
      </c>
      <c r="F19" s="84"/>
      <c r="G19" s="84"/>
      <c r="H19" s="78"/>
      <c r="I19" s="78"/>
      <c r="J19" s="82"/>
    </row>
    <row r="20" spans="1:10" s="83" customFormat="1" ht="76.5" customHeight="1">
      <c r="A20" s="353" t="s">
        <v>142</v>
      </c>
      <c r="B20" s="285" t="s">
        <v>558</v>
      </c>
      <c r="C20" s="286">
        <v>850800</v>
      </c>
      <c r="D20" s="286">
        <v>850800</v>
      </c>
      <c r="E20" s="287"/>
      <c r="F20" s="84"/>
      <c r="G20" s="84"/>
      <c r="H20" s="78"/>
      <c r="I20" s="78"/>
      <c r="J20" s="82"/>
    </row>
    <row r="21" spans="1:10" s="83" customFormat="1" ht="65.099999999999994" customHeight="1">
      <c r="A21" s="354"/>
      <c r="B21" s="272" t="s">
        <v>355</v>
      </c>
      <c r="C21" s="274">
        <f>500000-350000</f>
        <v>150000</v>
      </c>
      <c r="D21" s="274"/>
      <c r="E21" s="275">
        <f>500000-350000</f>
        <v>150000</v>
      </c>
      <c r="F21" s="84"/>
      <c r="G21" s="84"/>
      <c r="H21" s="78"/>
      <c r="I21" s="78"/>
      <c r="J21" s="82"/>
    </row>
    <row r="22" spans="1:10" s="83" customFormat="1" ht="81.599999999999994" customHeight="1">
      <c r="A22" s="354"/>
      <c r="B22" s="288" t="s">
        <v>356</v>
      </c>
      <c r="C22" s="275">
        <v>200000</v>
      </c>
      <c r="D22" s="275"/>
      <c r="E22" s="275">
        <v>200000</v>
      </c>
      <c r="F22" s="84"/>
      <c r="G22" s="84"/>
      <c r="H22" s="78"/>
      <c r="I22" s="78"/>
      <c r="J22" s="82"/>
    </row>
    <row r="23" spans="1:10" s="83" customFormat="1" ht="49.5" customHeight="1">
      <c r="A23" s="354"/>
      <c r="B23" s="288" t="s">
        <v>357</v>
      </c>
      <c r="C23" s="275">
        <v>500000</v>
      </c>
      <c r="D23" s="275"/>
      <c r="E23" s="275">
        <v>500000</v>
      </c>
      <c r="F23" s="84"/>
      <c r="G23" s="84"/>
      <c r="H23" s="78"/>
      <c r="I23" s="78"/>
      <c r="J23" s="82"/>
    </row>
    <row r="24" spans="1:10" s="83" customFormat="1" ht="51.6" customHeight="1">
      <c r="A24" s="354"/>
      <c r="B24" s="272" t="s">
        <v>559</v>
      </c>
      <c r="C24" s="289">
        <v>80000</v>
      </c>
      <c r="D24" s="289"/>
      <c r="E24" s="290">
        <v>80000</v>
      </c>
      <c r="F24" s="84"/>
      <c r="G24" s="84"/>
      <c r="H24" s="78"/>
      <c r="I24" s="78"/>
      <c r="J24" s="82"/>
    </row>
    <row r="25" spans="1:10" s="83" customFormat="1" ht="59.45" customHeight="1">
      <c r="A25" s="354"/>
      <c r="B25" s="272" t="s">
        <v>560</v>
      </c>
      <c r="C25" s="289">
        <v>80000</v>
      </c>
      <c r="D25" s="289"/>
      <c r="E25" s="290">
        <v>80000</v>
      </c>
      <c r="F25" s="84"/>
      <c r="G25" s="84"/>
      <c r="H25" s="78"/>
      <c r="I25" s="78"/>
      <c r="J25" s="82"/>
    </row>
    <row r="26" spans="1:10" s="83" customFormat="1" ht="57.6" customHeight="1">
      <c r="A26" s="354"/>
      <c r="B26" s="272" t="s">
        <v>561</v>
      </c>
      <c r="C26" s="289">
        <v>60000</v>
      </c>
      <c r="D26" s="289"/>
      <c r="E26" s="290">
        <v>60000</v>
      </c>
      <c r="F26" s="84"/>
      <c r="G26" s="84"/>
      <c r="H26" s="78"/>
      <c r="I26" s="78"/>
      <c r="J26" s="82"/>
    </row>
    <row r="27" spans="1:10" s="83" customFormat="1" ht="61.5" customHeight="1">
      <c r="A27" s="354"/>
      <c r="B27" s="272" t="s">
        <v>562</v>
      </c>
      <c r="C27" s="289">
        <v>80000</v>
      </c>
      <c r="D27" s="289"/>
      <c r="E27" s="290">
        <v>80000</v>
      </c>
      <c r="F27" s="84"/>
      <c r="G27" s="84"/>
      <c r="H27" s="78"/>
      <c r="I27" s="78"/>
      <c r="J27" s="82"/>
    </row>
    <row r="28" spans="1:10" s="83" customFormat="1" ht="57.95" customHeight="1">
      <c r="A28" s="354"/>
      <c r="B28" s="272" t="s">
        <v>563</v>
      </c>
      <c r="C28" s="289">
        <v>90000</v>
      </c>
      <c r="D28" s="289"/>
      <c r="E28" s="290">
        <v>90000</v>
      </c>
      <c r="F28" s="84"/>
      <c r="G28" s="84"/>
      <c r="H28" s="78"/>
      <c r="I28" s="78"/>
      <c r="J28" s="82"/>
    </row>
    <row r="29" spans="1:10" s="83" customFormat="1" ht="55.5" customHeight="1">
      <c r="A29" s="354"/>
      <c r="B29" s="272" t="s">
        <v>564</v>
      </c>
      <c r="C29" s="289">
        <v>90000</v>
      </c>
      <c r="D29" s="289"/>
      <c r="E29" s="290">
        <v>90000</v>
      </c>
      <c r="F29" s="84"/>
      <c r="G29" s="84"/>
      <c r="H29" s="78"/>
      <c r="I29" s="78"/>
      <c r="J29" s="82"/>
    </row>
    <row r="30" spans="1:10" s="83" customFormat="1" ht="62.1" customHeight="1">
      <c r="A30" s="354"/>
      <c r="B30" s="272" t="s">
        <v>565</v>
      </c>
      <c r="C30" s="289">
        <v>20000</v>
      </c>
      <c r="D30" s="289"/>
      <c r="E30" s="290">
        <v>20000</v>
      </c>
      <c r="F30" s="84"/>
      <c r="G30" s="84"/>
      <c r="H30" s="78"/>
      <c r="I30" s="78"/>
      <c r="J30" s="82"/>
    </row>
    <row r="31" spans="1:10" s="83" customFormat="1" ht="36.950000000000003" customHeight="1">
      <c r="A31" s="354"/>
      <c r="B31" s="272" t="s">
        <v>358</v>
      </c>
      <c r="C31" s="273">
        <v>500000</v>
      </c>
      <c r="D31" s="274">
        <v>500000</v>
      </c>
      <c r="E31" s="275"/>
      <c r="F31" s="84"/>
      <c r="G31" s="84"/>
      <c r="H31" s="78"/>
      <c r="I31" s="78"/>
      <c r="J31" s="82"/>
    </row>
    <row r="32" spans="1:10" s="83" customFormat="1" ht="57" customHeight="1">
      <c r="A32" s="354"/>
      <c r="B32" s="99" t="s">
        <v>566</v>
      </c>
      <c r="C32" s="291">
        <v>36200</v>
      </c>
      <c r="D32" s="291">
        <v>36200</v>
      </c>
      <c r="E32" s="292"/>
      <c r="F32" s="84"/>
      <c r="G32" s="84"/>
      <c r="H32" s="78"/>
      <c r="I32" s="78"/>
      <c r="J32" s="82"/>
    </row>
    <row r="33" spans="1:10" s="83" customFormat="1" ht="110.1" customHeight="1">
      <c r="A33" s="354"/>
      <c r="B33" s="99" t="s">
        <v>567</v>
      </c>
      <c r="C33" s="293">
        <f>SUM(D33:E33)</f>
        <v>333900</v>
      </c>
      <c r="D33" s="293">
        <v>333900</v>
      </c>
      <c r="E33" s="294"/>
      <c r="F33" s="84"/>
      <c r="G33" s="84"/>
      <c r="H33" s="78"/>
      <c r="I33" s="78"/>
      <c r="J33" s="82"/>
    </row>
    <row r="34" spans="1:10" s="83" customFormat="1" ht="51.6" customHeight="1">
      <c r="A34" s="354"/>
      <c r="B34" s="295" t="s">
        <v>568</v>
      </c>
      <c r="C34" s="296">
        <f>SUM(D34:E34)</f>
        <v>40000</v>
      </c>
      <c r="D34" s="296"/>
      <c r="E34" s="297">
        <v>40000</v>
      </c>
      <c r="F34" s="84"/>
      <c r="G34" s="84"/>
      <c r="H34" s="78"/>
      <c r="I34" s="78"/>
      <c r="J34" s="82"/>
    </row>
    <row r="35" spans="1:10" s="83" customFormat="1" ht="65.45" customHeight="1">
      <c r="A35" s="354"/>
      <c r="B35" s="295" t="s">
        <v>569</v>
      </c>
      <c r="C35" s="296">
        <f>SUM(D35:E35)</f>
        <v>50000</v>
      </c>
      <c r="D35" s="296"/>
      <c r="E35" s="297">
        <v>50000</v>
      </c>
      <c r="F35" s="84"/>
      <c r="G35" s="84"/>
      <c r="H35" s="78"/>
      <c r="I35" s="78"/>
      <c r="J35" s="82"/>
    </row>
    <row r="36" spans="1:10" s="83" customFormat="1" ht="54.95" customHeight="1">
      <c r="A36" s="354"/>
      <c r="B36" s="295" t="s">
        <v>570</v>
      </c>
      <c r="C36" s="296">
        <f>SUM(D36:E36)</f>
        <v>50000</v>
      </c>
      <c r="D36" s="296"/>
      <c r="E36" s="297">
        <v>50000</v>
      </c>
      <c r="F36" s="84"/>
      <c r="G36" s="84"/>
      <c r="H36" s="78"/>
      <c r="I36" s="78"/>
      <c r="J36" s="82"/>
    </row>
    <row r="37" spans="1:10" s="83" customFormat="1" ht="63.95" customHeight="1">
      <c r="A37" s="354"/>
      <c r="B37" s="295" t="s">
        <v>571</v>
      </c>
      <c r="C37" s="296">
        <f>SUM(D37:E37)</f>
        <v>60000</v>
      </c>
      <c r="D37" s="296"/>
      <c r="E37" s="297">
        <v>60000</v>
      </c>
      <c r="F37" s="84"/>
      <c r="G37" s="84"/>
      <c r="H37" s="78"/>
      <c r="I37" s="78"/>
      <c r="J37" s="82"/>
    </row>
    <row r="38" spans="1:10" s="83" customFormat="1" ht="65.45" customHeight="1">
      <c r="A38" s="354"/>
      <c r="B38" s="99" t="s">
        <v>572</v>
      </c>
      <c r="C38" s="297">
        <v>100000</v>
      </c>
      <c r="D38" s="297"/>
      <c r="E38" s="297">
        <v>100000</v>
      </c>
      <c r="F38" s="84"/>
      <c r="G38" s="84"/>
      <c r="H38" s="78"/>
      <c r="I38" s="78"/>
      <c r="J38" s="82"/>
    </row>
    <row r="39" spans="1:10" s="83" customFormat="1" ht="62.1" customHeight="1">
      <c r="A39" s="354"/>
      <c r="B39" s="99" t="s">
        <v>573</v>
      </c>
      <c r="C39" s="297">
        <v>120000</v>
      </c>
      <c r="D39" s="297">
        <v>120000</v>
      </c>
      <c r="E39" s="297"/>
      <c r="F39" s="84"/>
      <c r="G39" s="84"/>
      <c r="H39" s="78"/>
      <c r="I39" s="78"/>
      <c r="J39" s="82"/>
    </row>
    <row r="40" spans="1:10" s="83" customFormat="1" ht="41.1" customHeight="1">
      <c r="A40" s="354"/>
      <c r="B40" s="99" t="s">
        <v>574</v>
      </c>
      <c r="C40" s="297">
        <v>40000</v>
      </c>
      <c r="D40" s="297">
        <v>40000</v>
      </c>
      <c r="E40" s="297"/>
      <c r="F40" s="84"/>
      <c r="G40" s="84"/>
      <c r="H40" s="78"/>
      <c r="I40" s="78"/>
      <c r="J40" s="82"/>
    </row>
    <row r="41" spans="1:10" s="83" customFormat="1" ht="63" customHeight="1">
      <c r="A41" s="354"/>
      <c r="B41" s="99" t="s">
        <v>575</v>
      </c>
      <c r="C41" s="297">
        <v>40000</v>
      </c>
      <c r="D41" s="297"/>
      <c r="E41" s="297">
        <v>40000</v>
      </c>
      <c r="F41" s="84"/>
      <c r="G41" s="84"/>
      <c r="H41" s="78"/>
      <c r="I41" s="78"/>
      <c r="J41" s="82"/>
    </row>
    <row r="42" spans="1:10" s="83" customFormat="1" ht="86.1" customHeight="1">
      <c r="A42" s="354"/>
      <c r="B42" s="99" t="s">
        <v>576</v>
      </c>
      <c r="C42" s="297">
        <v>113800</v>
      </c>
      <c r="D42" s="297">
        <v>113800</v>
      </c>
      <c r="E42" s="297"/>
      <c r="F42" s="84"/>
      <c r="G42" s="84"/>
      <c r="H42" s="78"/>
      <c r="I42" s="78"/>
      <c r="J42" s="82"/>
    </row>
    <row r="43" spans="1:10" s="83" customFormat="1" ht="28.9" customHeight="1">
      <c r="A43" s="355"/>
      <c r="B43" s="283" t="s">
        <v>141</v>
      </c>
      <c r="C43" s="181">
        <f>SUM(C20:C42)</f>
        <v>3684700</v>
      </c>
      <c r="D43" s="181">
        <f>SUM(D20:D42)</f>
        <v>1994700</v>
      </c>
      <c r="E43" s="181">
        <f>SUM(E20:E42)</f>
        <v>1690000</v>
      </c>
      <c r="F43" s="84"/>
      <c r="G43" s="84"/>
      <c r="H43" s="78"/>
      <c r="I43" s="78"/>
      <c r="J43" s="82"/>
    </row>
    <row r="44" spans="1:10" s="83" customFormat="1" ht="45.95" customHeight="1">
      <c r="A44" s="353" t="s">
        <v>474</v>
      </c>
      <c r="B44" s="214" t="s">
        <v>475</v>
      </c>
      <c r="C44" s="179">
        <v>163934</v>
      </c>
      <c r="D44" s="182">
        <v>163934</v>
      </c>
      <c r="E44" s="182"/>
      <c r="F44" s="84"/>
      <c r="G44" s="84"/>
      <c r="H44" s="78"/>
      <c r="I44" s="78"/>
      <c r="J44" s="82"/>
    </row>
    <row r="45" spans="1:10" s="83" customFormat="1" ht="47.45" customHeight="1">
      <c r="A45" s="354"/>
      <c r="B45" s="214" t="s">
        <v>476</v>
      </c>
      <c r="C45" s="179">
        <v>36066</v>
      </c>
      <c r="D45" s="182">
        <v>36066</v>
      </c>
      <c r="E45" s="182"/>
      <c r="F45" s="84"/>
      <c r="G45" s="84"/>
      <c r="H45" s="78"/>
      <c r="I45" s="78"/>
      <c r="J45" s="82"/>
    </row>
    <row r="46" spans="1:10" s="83" customFormat="1" ht="28.9" customHeight="1">
      <c r="A46" s="355"/>
      <c r="B46" s="283" t="s">
        <v>141</v>
      </c>
      <c r="C46" s="181">
        <f>C44+C45</f>
        <v>200000</v>
      </c>
      <c r="D46" s="181">
        <f>D44+D45</f>
        <v>200000</v>
      </c>
      <c r="E46" s="181">
        <f>E44+E45</f>
        <v>0</v>
      </c>
      <c r="F46" s="84"/>
      <c r="G46" s="84"/>
      <c r="H46" s="78"/>
      <c r="I46" s="78"/>
      <c r="J46" s="82"/>
    </row>
    <row r="47" spans="1:10" s="83" customFormat="1" ht="50.1" customHeight="1">
      <c r="A47" s="353" t="s">
        <v>524</v>
      </c>
      <c r="B47" s="214" t="s">
        <v>522</v>
      </c>
      <c r="C47" s="179">
        <v>2100000</v>
      </c>
      <c r="D47" s="179"/>
      <c r="E47" s="179">
        <v>2100000</v>
      </c>
      <c r="F47" s="84"/>
      <c r="G47" s="84"/>
      <c r="H47" s="78"/>
      <c r="I47" s="78"/>
      <c r="J47" s="82"/>
    </row>
    <row r="48" spans="1:10" s="83" customFormat="1" ht="28.9" customHeight="1">
      <c r="A48" s="355"/>
      <c r="B48" s="283" t="s">
        <v>141</v>
      </c>
      <c r="C48" s="181">
        <v>2100000</v>
      </c>
      <c r="D48" s="181"/>
      <c r="E48" s="181">
        <v>2100000</v>
      </c>
      <c r="F48" s="84"/>
      <c r="G48" s="84"/>
      <c r="H48" s="78"/>
      <c r="I48" s="78"/>
      <c r="J48" s="82"/>
    </row>
    <row r="49" spans="1:10" s="83" customFormat="1" ht="24" customHeight="1">
      <c r="A49" s="203"/>
      <c r="B49" s="203" t="s">
        <v>143</v>
      </c>
      <c r="C49" s="181">
        <f>C19+C43+C46+C48</f>
        <v>6646278</v>
      </c>
      <c r="D49" s="181">
        <f>D19+D43+D46+D48</f>
        <v>2835623</v>
      </c>
      <c r="E49" s="181">
        <f>E19+E43+E46+E48</f>
        <v>3810655</v>
      </c>
      <c r="F49" s="98">
        <f>F43+F19</f>
        <v>0</v>
      </c>
      <c r="G49" s="98">
        <f>G43+G19</f>
        <v>0</v>
      </c>
      <c r="H49" s="78"/>
      <c r="I49" s="78"/>
      <c r="J49" s="82"/>
    </row>
    <row r="50" spans="1:10" s="83" customFormat="1" ht="24" customHeight="1">
      <c r="A50" s="202"/>
      <c r="B50" s="202"/>
      <c r="C50" s="200"/>
      <c r="D50" s="200"/>
      <c r="E50" s="200"/>
      <c r="F50" s="201"/>
      <c r="G50" s="201"/>
      <c r="H50" s="78"/>
      <c r="I50" s="78"/>
      <c r="J50" s="82"/>
    </row>
    <row r="51" spans="1:10" s="83" customFormat="1" ht="40.15" customHeight="1">
      <c r="A51" s="356" t="s">
        <v>343</v>
      </c>
      <c r="B51" s="357"/>
      <c r="C51" s="134"/>
      <c r="D51" s="351" t="s">
        <v>342</v>
      </c>
      <c r="E51" s="352"/>
      <c r="F51" s="84"/>
      <c r="G51" s="84"/>
      <c r="H51" s="78"/>
      <c r="I51" s="78"/>
      <c r="J51" s="82"/>
    </row>
    <row r="52" spans="1:10">
      <c r="E52" s="85"/>
      <c r="F52" s="77"/>
      <c r="G52" s="77"/>
      <c r="H52" s="78"/>
      <c r="I52" s="78"/>
      <c r="J52" s="79"/>
    </row>
    <row r="53" spans="1:10">
      <c r="A53" s="86"/>
      <c r="C53" s="85"/>
      <c r="D53" s="85"/>
      <c r="E53" s="85"/>
      <c r="F53" s="77"/>
      <c r="G53" s="77"/>
      <c r="H53" s="78"/>
      <c r="I53" s="78"/>
      <c r="J53" s="79"/>
    </row>
    <row r="54" spans="1:10" s="83" customFormat="1">
      <c r="B54" s="75"/>
      <c r="C54" s="85"/>
      <c r="D54" s="85"/>
      <c r="E54" s="85"/>
      <c r="F54" s="87"/>
      <c r="G54" s="87"/>
      <c r="H54" s="78"/>
      <c r="I54" s="78"/>
      <c r="J54" s="82"/>
    </row>
    <row r="55" spans="1:10">
      <c r="C55" s="85"/>
      <c r="D55" s="85"/>
      <c r="E55" s="85"/>
      <c r="H55" s="79"/>
      <c r="I55" s="78"/>
      <c r="J55" s="79"/>
    </row>
    <row r="56" spans="1:10">
      <c r="B56" s="88"/>
      <c r="C56" s="89"/>
      <c r="D56" s="89"/>
      <c r="E56" s="89"/>
      <c r="H56" s="79"/>
      <c r="I56" s="78"/>
      <c r="J56" s="79"/>
    </row>
    <row r="57" spans="1:10">
      <c r="C57" s="85"/>
      <c r="D57" s="85"/>
      <c r="E57" s="85"/>
      <c r="H57" s="79"/>
      <c r="I57" s="78"/>
      <c r="J57" s="79"/>
    </row>
    <row r="58" spans="1:10">
      <c r="A58" s="88"/>
      <c r="C58" s="85"/>
      <c r="D58" s="85"/>
      <c r="E58" s="85"/>
      <c r="F58" s="67"/>
      <c r="H58" s="79"/>
      <c r="I58" s="78"/>
      <c r="J58" s="79"/>
    </row>
    <row r="59" spans="1:10">
      <c r="C59" s="85"/>
      <c r="D59" s="85"/>
      <c r="E59" s="85"/>
      <c r="H59" s="79"/>
      <c r="I59" s="78"/>
      <c r="J59" s="79"/>
    </row>
    <row r="60" spans="1:10">
      <c r="C60" s="85"/>
      <c r="D60" s="85"/>
      <c r="E60" s="85"/>
      <c r="H60" s="79"/>
      <c r="I60" s="78"/>
      <c r="J60" s="79"/>
    </row>
    <row r="61" spans="1:10">
      <c r="C61" s="85"/>
      <c r="D61" s="85"/>
      <c r="E61" s="85"/>
      <c r="H61" s="79"/>
      <c r="I61" s="78"/>
      <c r="J61" s="79"/>
    </row>
    <row r="62" spans="1:10">
      <c r="C62" s="85"/>
      <c r="D62" s="85"/>
      <c r="E62" s="85"/>
      <c r="H62" s="79"/>
      <c r="I62" s="78"/>
      <c r="J62" s="79"/>
    </row>
    <row r="63" spans="1:10" s="88" customFormat="1">
      <c r="A63" s="75"/>
      <c r="B63" s="75"/>
      <c r="C63" s="85"/>
      <c r="D63" s="85"/>
      <c r="E63" s="85"/>
    </row>
    <row r="64" spans="1:10">
      <c r="C64" s="85"/>
      <c r="D64" s="85"/>
      <c r="E64" s="85"/>
    </row>
    <row r="65" spans="1:7">
      <c r="C65" s="85"/>
      <c r="D65" s="85"/>
      <c r="E65" s="85"/>
    </row>
    <row r="66" spans="1:7">
      <c r="C66" s="85"/>
      <c r="D66" s="85"/>
      <c r="E66" s="85"/>
    </row>
    <row r="67" spans="1:7">
      <c r="C67" s="85"/>
      <c r="D67" s="85"/>
      <c r="E67" s="85"/>
    </row>
    <row r="68" spans="1:7">
      <c r="C68" s="85"/>
      <c r="D68" s="85"/>
      <c r="E68" s="85"/>
    </row>
    <row r="69" spans="1:7">
      <c r="C69" s="85"/>
      <c r="D69" s="85"/>
      <c r="E69" s="85"/>
    </row>
    <row r="70" spans="1:7">
      <c r="B70" s="90"/>
      <c r="C70" s="91"/>
      <c r="D70" s="91"/>
      <c r="E70" s="91"/>
    </row>
    <row r="72" spans="1:7">
      <c r="A72" s="90"/>
    </row>
    <row r="77" spans="1:7" s="90" customFormat="1">
      <c r="A77" s="75"/>
      <c r="B77" s="75"/>
      <c r="C77" s="75"/>
      <c r="D77" s="75"/>
      <c r="E77" s="75"/>
      <c r="F77" s="75"/>
      <c r="G77" s="75"/>
    </row>
  </sheetData>
  <mergeCells count="9">
    <mergeCell ref="C2:E2"/>
    <mergeCell ref="A5:F5"/>
    <mergeCell ref="A11:A19"/>
    <mergeCell ref="D51:E51"/>
    <mergeCell ref="C4:E4"/>
    <mergeCell ref="A20:A43"/>
    <mergeCell ref="A51:B51"/>
    <mergeCell ref="A44:A46"/>
    <mergeCell ref="A47:A48"/>
  </mergeCells>
  <phoneticPr fontId="36" type="noConversion"/>
  <pageMargins left="0.35433070866141736" right="0.35433070866141736"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45"/>
  </sheetPr>
  <dimension ref="A1:F41"/>
  <sheetViews>
    <sheetView view="pageBreakPreview" topLeftCell="A26" zoomScaleNormal="100" zoomScaleSheetLayoutView="100" workbookViewId="0">
      <selection activeCell="E18" sqref="E18"/>
    </sheetView>
  </sheetViews>
  <sheetFormatPr defaultRowHeight="12.75"/>
  <cols>
    <col min="1" max="1" width="10.5" bestFit="1" customWidth="1"/>
    <col min="2" max="2" width="79.83203125" customWidth="1"/>
    <col min="3" max="3" width="15.5" customWidth="1"/>
    <col min="4" max="6" width="16.1640625" bestFit="1" customWidth="1"/>
  </cols>
  <sheetData>
    <row r="1" spans="1:6">
      <c r="D1" t="s">
        <v>207</v>
      </c>
    </row>
    <row r="2" spans="1:6" ht="64.5" customHeight="1">
      <c r="B2" s="75"/>
      <c r="D2" s="333" t="s">
        <v>697</v>
      </c>
      <c r="E2" s="333"/>
      <c r="F2" s="333"/>
    </row>
    <row r="3" spans="1:6" ht="56.25" customHeight="1">
      <c r="D3" s="332" t="s">
        <v>348</v>
      </c>
      <c r="E3" s="332"/>
      <c r="F3" s="332"/>
    </row>
    <row r="4" spans="1:6" ht="18.75">
      <c r="A4" s="358" t="s">
        <v>352</v>
      </c>
      <c r="B4" s="358"/>
      <c r="C4" s="358"/>
      <c r="D4" s="358"/>
      <c r="E4" s="358"/>
      <c r="F4" s="358"/>
    </row>
    <row r="5" spans="1:6" ht="20.25">
      <c r="A5" s="63"/>
      <c r="B5" s="64" t="s">
        <v>134</v>
      </c>
      <c r="C5" s="39"/>
      <c r="D5" s="39"/>
      <c r="E5" s="39"/>
      <c r="F5" s="39"/>
    </row>
    <row r="6" spans="1:6" ht="18.75">
      <c r="A6" s="359" t="s">
        <v>169</v>
      </c>
      <c r="B6" s="359"/>
      <c r="C6" s="39"/>
      <c r="D6" s="39"/>
      <c r="E6" s="39"/>
      <c r="F6" s="39"/>
    </row>
    <row r="7" spans="1:6" ht="18.75">
      <c r="A7" s="14"/>
      <c r="B7" s="14"/>
      <c r="C7" s="14"/>
      <c r="D7" s="14"/>
      <c r="E7" s="14"/>
      <c r="F7" s="14" t="s">
        <v>208</v>
      </c>
    </row>
    <row r="8" spans="1:6" ht="31.5">
      <c r="A8" s="27" t="s">
        <v>217</v>
      </c>
      <c r="B8" s="27" t="s">
        <v>209</v>
      </c>
      <c r="C8" s="27" t="s">
        <v>210</v>
      </c>
      <c r="D8" s="28" t="s">
        <v>220</v>
      </c>
      <c r="E8" s="27" t="s">
        <v>221</v>
      </c>
      <c r="F8" s="27"/>
    </row>
    <row r="9" spans="1:6" ht="47.25">
      <c r="A9" s="27"/>
      <c r="B9" s="27"/>
      <c r="C9" s="27"/>
      <c r="D9" s="27"/>
      <c r="E9" s="27" t="s">
        <v>211</v>
      </c>
      <c r="F9" s="28" t="s">
        <v>212</v>
      </c>
    </row>
    <row r="10" spans="1:6" ht="15.75">
      <c r="A10" s="27">
        <v>1</v>
      </c>
      <c r="B10" s="27">
        <v>2</v>
      </c>
      <c r="C10" s="27">
        <v>3</v>
      </c>
      <c r="D10" s="27">
        <v>4</v>
      </c>
      <c r="E10" s="27">
        <v>5</v>
      </c>
      <c r="F10" s="27">
        <v>6</v>
      </c>
    </row>
    <row r="11" spans="1:6" ht="33.6" customHeight="1">
      <c r="A11" s="29" t="s">
        <v>213</v>
      </c>
      <c r="B11" s="29"/>
      <c r="C11" s="102"/>
      <c r="D11" s="102"/>
      <c r="E11" s="102"/>
      <c r="F11" s="102"/>
    </row>
    <row r="12" spans="1:6" ht="15.75">
      <c r="A12" s="97">
        <v>200000</v>
      </c>
      <c r="B12" s="97" t="s">
        <v>4</v>
      </c>
      <c r="C12" s="183">
        <f>C16</f>
        <v>14027312</v>
      </c>
      <c r="D12" s="183">
        <f>D16</f>
        <v>-21746084</v>
      </c>
      <c r="E12" s="183">
        <f>E16</f>
        <v>35773396</v>
      </c>
      <c r="F12" s="183">
        <f>F16</f>
        <v>35673396</v>
      </c>
    </row>
    <row r="13" spans="1:6" ht="31.5">
      <c r="A13" s="137">
        <v>206000</v>
      </c>
      <c r="B13" s="138" t="s">
        <v>237</v>
      </c>
      <c r="C13" s="183">
        <v>0</v>
      </c>
      <c r="D13" s="183"/>
      <c r="E13" s="183">
        <v>0</v>
      </c>
      <c r="F13" s="183">
        <v>0</v>
      </c>
    </row>
    <row r="14" spans="1:6" ht="15.75">
      <c r="A14" s="215">
        <v>206110</v>
      </c>
      <c r="B14" s="216" t="s">
        <v>238</v>
      </c>
      <c r="C14" s="183">
        <f>D14+E14</f>
        <v>9700000</v>
      </c>
      <c r="D14" s="183">
        <v>9000000</v>
      </c>
      <c r="E14" s="183">
        <v>700000</v>
      </c>
      <c r="F14" s="183">
        <v>500000</v>
      </c>
    </row>
    <row r="15" spans="1:6" ht="15.75">
      <c r="A15" s="215">
        <v>206210</v>
      </c>
      <c r="B15" s="216" t="s">
        <v>239</v>
      </c>
      <c r="C15" s="183">
        <f>D15+E15</f>
        <v>-9700000</v>
      </c>
      <c r="D15" s="183">
        <v>-9000000</v>
      </c>
      <c r="E15" s="183">
        <v>-700000</v>
      </c>
      <c r="F15" s="183">
        <v>-500000</v>
      </c>
    </row>
    <row r="16" spans="1:6" ht="29.25" customHeight="1">
      <c r="A16" s="102">
        <v>208000</v>
      </c>
      <c r="B16" s="102" t="s">
        <v>5</v>
      </c>
      <c r="C16" s="184">
        <f>D16+E16</f>
        <v>14027312</v>
      </c>
      <c r="D16" s="184">
        <f>D17-D18+D19</f>
        <v>-21746084</v>
      </c>
      <c r="E16" s="184">
        <f>E17-E18+E19</f>
        <v>35773396</v>
      </c>
      <c r="F16" s="184">
        <f>F17-F18+F19</f>
        <v>35673396</v>
      </c>
    </row>
    <row r="17" spans="1:6" ht="29.25" customHeight="1">
      <c r="A17" s="97">
        <v>208100</v>
      </c>
      <c r="B17" s="139" t="s">
        <v>501</v>
      </c>
      <c r="C17" s="184">
        <f>D17+E17</f>
        <v>15012333.629999999</v>
      </c>
      <c r="D17" s="183">
        <v>14401102.869999999</v>
      </c>
      <c r="E17" s="183">
        <v>611230.76</v>
      </c>
      <c r="F17" s="183">
        <v>355605.29</v>
      </c>
    </row>
    <row r="18" spans="1:6" ht="29.25" customHeight="1">
      <c r="A18" s="97">
        <v>208200</v>
      </c>
      <c r="B18" s="139" t="s">
        <v>502</v>
      </c>
      <c r="C18" s="184">
        <f>D18+E18</f>
        <v>985021.63</v>
      </c>
      <c r="D18" s="183">
        <v>543790.87</v>
      </c>
      <c r="E18" s="183">
        <v>441230.76</v>
      </c>
      <c r="F18" s="183">
        <v>285605.28999999998</v>
      </c>
    </row>
    <row r="19" spans="1:6" ht="38.450000000000003" customHeight="1">
      <c r="A19" s="97">
        <v>208400</v>
      </c>
      <c r="B19" s="139" t="s">
        <v>6</v>
      </c>
      <c r="C19" s="183">
        <v>0</v>
      </c>
      <c r="D19" s="183">
        <v>-35603396</v>
      </c>
      <c r="E19" s="183">
        <v>35603396</v>
      </c>
      <c r="F19" s="183">
        <v>35603396</v>
      </c>
    </row>
    <row r="20" spans="1:6" ht="21.75" customHeight="1">
      <c r="A20" s="102">
        <v>300000</v>
      </c>
      <c r="B20" s="102" t="s">
        <v>228</v>
      </c>
      <c r="C20" s="184">
        <f>C22+C23</f>
        <v>-3602826</v>
      </c>
      <c r="D20" s="184">
        <f>D22+D23</f>
        <v>0</v>
      </c>
      <c r="E20" s="184">
        <f>E22+E23</f>
        <v>-3602826</v>
      </c>
      <c r="F20" s="184">
        <f>F22+F23</f>
        <v>-3602826</v>
      </c>
    </row>
    <row r="21" spans="1:6" ht="21.75" customHeight="1">
      <c r="A21" s="140">
        <v>301000</v>
      </c>
      <c r="B21" s="102" t="s">
        <v>229</v>
      </c>
      <c r="C21" s="184">
        <f>C22+C23</f>
        <v>-3602826</v>
      </c>
      <c r="D21" s="184"/>
      <c r="E21" s="184">
        <f>E22+E23</f>
        <v>-3602826</v>
      </c>
      <c r="F21" s="184">
        <f>F22+F23</f>
        <v>-3602826</v>
      </c>
    </row>
    <row r="22" spans="1:6" ht="19.899999999999999" hidden="1" customHeight="1">
      <c r="A22" s="102">
        <v>301100</v>
      </c>
      <c r="B22" s="102" t="s">
        <v>230</v>
      </c>
      <c r="C22" s="184"/>
      <c r="D22" s="184"/>
      <c r="E22" s="184"/>
      <c r="F22" s="184"/>
    </row>
    <row r="23" spans="1:6" ht="19.149999999999999" customHeight="1">
      <c r="A23" s="102">
        <v>301200</v>
      </c>
      <c r="B23" s="141" t="s">
        <v>231</v>
      </c>
      <c r="C23" s="184">
        <v>-3602826</v>
      </c>
      <c r="D23" s="184"/>
      <c r="E23" s="184">
        <v>-3602826</v>
      </c>
      <c r="F23" s="184">
        <v>-3602826</v>
      </c>
    </row>
    <row r="24" spans="1:6" ht="15.75">
      <c r="A24" s="97" t="s">
        <v>214</v>
      </c>
      <c r="B24" s="97" t="s">
        <v>215</v>
      </c>
      <c r="C24" s="183">
        <f>C16+C20</f>
        <v>10424486</v>
      </c>
      <c r="D24" s="183">
        <f>D16+D20</f>
        <v>-21746084</v>
      </c>
      <c r="E24" s="183">
        <f>E16+E20</f>
        <v>32170570</v>
      </c>
      <c r="F24" s="183">
        <f>F16+F20</f>
        <v>32070570</v>
      </c>
    </row>
    <row r="25" spans="1:6" ht="15.75">
      <c r="A25" s="97" t="s">
        <v>216</v>
      </c>
      <c r="B25" s="97"/>
      <c r="C25" s="183"/>
      <c r="D25" s="183"/>
      <c r="E25" s="183"/>
      <c r="F25" s="183"/>
    </row>
    <row r="26" spans="1:6" ht="21.75" customHeight="1">
      <c r="A26" s="102">
        <v>400000</v>
      </c>
      <c r="B26" s="102" t="s">
        <v>232</v>
      </c>
      <c r="C26" s="184">
        <f>C27</f>
        <v>-3602826</v>
      </c>
      <c r="D26" s="184">
        <f>D27</f>
        <v>0</v>
      </c>
      <c r="E26" s="184">
        <f>E27</f>
        <v>-3602826</v>
      </c>
      <c r="F26" s="184">
        <f>F27</f>
        <v>-3602826</v>
      </c>
    </row>
    <row r="27" spans="1:6" ht="15.75">
      <c r="A27" s="102">
        <v>402000</v>
      </c>
      <c r="B27" s="102" t="s">
        <v>234</v>
      </c>
      <c r="C27" s="184">
        <v>-3602826</v>
      </c>
      <c r="D27" s="184"/>
      <c r="E27" s="184">
        <v>-3602826</v>
      </c>
      <c r="F27" s="184">
        <v>-3602826</v>
      </c>
    </row>
    <row r="28" spans="1:6" ht="15.75">
      <c r="A28" s="97">
        <v>402200</v>
      </c>
      <c r="B28" s="97" t="s">
        <v>235</v>
      </c>
      <c r="C28" s="184">
        <v>-3602826</v>
      </c>
      <c r="D28" s="184"/>
      <c r="E28" s="184">
        <v>-3602826</v>
      </c>
      <c r="F28" s="184">
        <v>-3602826</v>
      </c>
    </row>
    <row r="29" spans="1:6" ht="15.75">
      <c r="A29" s="97">
        <v>402201</v>
      </c>
      <c r="B29" s="97" t="s">
        <v>233</v>
      </c>
      <c r="C29" s="184">
        <v>-3602826</v>
      </c>
      <c r="D29" s="184"/>
      <c r="E29" s="184">
        <v>-3602826</v>
      </c>
      <c r="F29" s="184">
        <v>-3602826</v>
      </c>
    </row>
    <row r="30" spans="1:6" ht="24.6" customHeight="1">
      <c r="A30" s="97">
        <v>600000</v>
      </c>
      <c r="B30" s="97" t="s">
        <v>218</v>
      </c>
      <c r="C30" s="183">
        <f>C16</f>
        <v>14027312</v>
      </c>
      <c r="D30" s="183">
        <f>D16</f>
        <v>-21746084</v>
      </c>
      <c r="E30" s="183">
        <f>E16</f>
        <v>35773396</v>
      </c>
      <c r="F30" s="183">
        <f>F16</f>
        <v>35673396</v>
      </c>
    </row>
    <row r="31" spans="1:6" ht="40.9" customHeight="1">
      <c r="A31" s="137">
        <v>601000</v>
      </c>
      <c r="B31" s="138" t="s">
        <v>237</v>
      </c>
      <c r="C31" s="183">
        <v>0</v>
      </c>
      <c r="D31" s="183"/>
      <c r="E31" s="183">
        <v>0</v>
      </c>
      <c r="F31" s="183">
        <v>0</v>
      </c>
    </row>
    <row r="32" spans="1:6" ht="24.6" customHeight="1">
      <c r="A32" s="215">
        <v>601110</v>
      </c>
      <c r="B32" s="216" t="s">
        <v>238</v>
      </c>
      <c r="C32" s="183">
        <f>D32+E32</f>
        <v>9700000</v>
      </c>
      <c r="D32" s="183">
        <v>9000000</v>
      </c>
      <c r="E32" s="183">
        <v>700000</v>
      </c>
      <c r="F32" s="183">
        <v>500000</v>
      </c>
    </row>
    <row r="33" spans="1:6" ht="19.899999999999999" customHeight="1">
      <c r="A33" s="215">
        <v>601210</v>
      </c>
      <c r="B33" s="216" t="s">
        <v>239</v>
      </c>
      <c r="C33" s="183">
        <f>D33+E33</f>
        <v>-9700000</v>
      </c>
      <c r="D33" s="183">
        <v>-9000000</v>
      </c>
      <c r="E33" s="183">
        <v>-700000</v>
      </c>
      <c r="F33" s="183">
        <v>-500000</v>
      </c>
    </row>
    <row r="34" spans="1:6" ht="21.6" customHeight="1">
      <c r="A34" s="97">
        <v>602000</v>
      </c>
      <c r="B34" s="97" t="s">
        <v>219</v>
      </c>
      <c r="C34" s="183">
        <f>D34+E34</f>
        <v>14027312</v>
      </c>
      <c r="D34" s="183">
        <f>D35-D36+D37</f>
        <v>-21746084</v>
      </c>
      <c r="E34" s="183">
        <f>E35-E36+E37</f>
        <v>35773396</v>
      </c>
      <c r="F34" s="183">
        <f>F35-F36+F37</f>
        <v>35673396</v>
      </c>
    </row>
    <row r="35" spans="1:6" ht="21.6" customHeight="1">
      <c r="A35" s="97">
        <v>602100</v>
      </c>
      <c r="B35" s="139" t="s">
        <v>501</v>
      </c>
      <c r="C35" s="183">
        <f>D35+E35</f>
        <v>15012333.629999999</v>
      </c>
      <c r="D35" s="183">
        <v>14401102.869999999</v>
      </c>
      <c r="E35" s="183">
        <v>611230.76</v>
      </c>
      <c r="F35" s="183">
        <v>355605.29</v>
      </c>
    </row>
    <row r="36" spans="1:6" ht="21.6" customHeight="1">
      <c r="A36" s="97">
        <v>602200</v>
      </c>
      <c r="B36" s="139" t="s">
        <v>502</v>
      </c>
      <c r="C36" s="183">
        <f>D36+E36</f>
        <v>985021.63</v>
      </c>
      <c r="D36" s="183">
        <f t="shared" ref="D36:F37" si="0">D18</f>
        <v>543790.87</v>
      </c>
      <c r="E36" s="183">
        <f t="shared" si="0"/>
        <v>441230.76</v>
      </c>
      <c r="F36" s="183">
        <f t="shared" si="0"/>
        <v>285605.28999999998</v>
      </c>
    </row>
    <row r="37" spans="1:6" ht="31.5">
      <c r="A37" s="97">
        <v>602400</v>
      </c>
      <c r="B37" s="139" t="s">
        <v>6</v>
      </c>
      <c r="C37" s="183">
        <v>0</v>
      </c>
      <c r="D37" s="183">
        <f t="shared" si="0"/>
        <v>-35603396</v>
      </c>
      <c r="E37" s="183">
        <f t="shared" si="0"/>
        <v>35603396</v>
      </c>
      <c r="F37" s="183">
        <f t="shared" si="0"/>
        <v>35603396</v>
      </c>
    </row>
    <row r="38" spans="1:6" ht="15.75">
      <c r="A38" s="27" t="s">
        <v>214</v>
      </c>
      <c r="B38" s="27" t="s">
        <v>215</v>
      </c>
      <c r="C38" s="183">
        <f>C26+C30</f>
        <v>10424486</v>
      </c>
      <c r="D38" s="183">
        <f>D26+D30</f>
        <v>-21746084</v>
      </c>
      <c r="E38" s="183">
        <f>E26+E30</f>
        <v>32170570</v>
      </c>
      <c r="F38" s="183">
        <f>F26+F30</f>
        <v>32070570</v>
      </c>
    </row>
    <row r="41" spans="1:6" ht="20.25">
      <c r="B41" s="135" t="s">
        <v>343</v>
      </c>
      <c r="C41" s="136"/>
      <c r="D41" s="136"/>
      <c r="E41" s="351" t="s">
        <v>342</v>
      </c>
      <c r="F41" s="352"/>
    </row>
  </sheetData>
  <mergeCells count="5">
    <mergeCell ref="E41:F41"/>
    <mergeCell ref="A4:F4"/>
    <mergeCell ref="D2:F2"/>
    <mergeCell ref="A6:B6"/>
    <mergeCell ref="D3:F3"/>
  </mergeCells>
  <phoneticPr fontId="0" type="noConversion"/>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Q105"/>
  <sheetViews>
    <sheetView showGridLines="0" showZeros="0" topLeftCell="B44" zoomScale="62" zoomScaleNormal="62" zoomScaleSheetLayoutView="100" workbookViewId="0">
      <selection activeCell="B104" sqref="B104:B107"/>
    </sheetView>
  </sheetViews>
  <sheetFormatPr defaultColWidth="8.83203125" defaultRowHeight="20.25"/>
  <cols>
    <col min="1" max="1" width="3.83203125" style="110" hidden="1" customWidth="1"/>
    <col min="2" max="2" width="20.1640625" style="110" customWidth="1"/>
    <col min="3" max="3" width="15.83203125" style="110" customWidth="1"/>
    <col min="4" max="4" width="12.6640625" style="110" customWidth="1"/>
    <col min="5" max="5" width="45" style="110" customWidth="1"/>
    <col min="6" max="6" width="27" style="110" customWidth="1"/>
    <col min="7" max="7" width="27.33203125" style="110" customWidth="1"/>
    <col min="8" max="8" width="28.33203125" style="110" customWidth="1"/>
    <col min="9" max="9" width="24.1640625" style="110" customWidth="1"/>
    <col min="10" max="10" width="27.5" style="110" customWidth="1"/>
    <col min="11" max="12" width="24.83203125" style="110" customWidth="1"/>
    <col min="13" max="13" width="23.6640625" style="110" customWidth="1"/>
    <col min="14" max="14" width="20.83203125" style="110" bestFit="1" customWidth="1"/>
    <col min="15" max="15" width="18.83203125" style="110" customWidth="1"/>
    <col min="16" max="16" width="23" style="110" customWidth="1"/>
    <col min="17" max="17" width="29.5" style="110" customWidth="1"/>
    <col min="18" max="18" width="22.5" style="112" bestFit="1" customWidth="1"/>
    <col min="19" max="16384" width="8.83203125" style="112"/>
  </cols>
  <sheetData>
    <row r="1" spans="1:17">
      <c r="B1" s="111"/>
      <c r="C1" s="111"/>
      <c r="D1" s="111"/>
      <c r="E1" s="111"/>
      <c r="F1" s="111"/>
      <c r="G1" s="111"/>
      <c r="H1" s="111"/>
      <c r="I1" s="111"/>
      <c r="J1" s="111"/>
      <c r="K1" s="111"/>
      <c r="L1" s="111"/>
      <c r="M1" s="111"/>
      <c r="N1" s="111"/>
      <c r="O1" s="111" t="s">
        <v>187</v>
      </c>
      <c r="P1" s="111"/>
      <c r="Q1" s="111"/>
    </row>
    <row r="2" spans="1:17" ht="51.6" customHeight="1">
      <c r="B2" s="113"/>
      <c r="C2" s="113"/>
      <c r="D2" s="113"/>
      <c r="E2" s="113"/>
      <c r="F2" s="113"/>
      <c r="G2" s="113"/>
      <c r="H2" s="113"/>
      <c r="I2" s="113"/>
      <c r="J2" s="113"/>
      <c r="K2" s="113"/>
      <c r="L2" s="113"/>
      <c r="M2" s="113"/>
      <c r="N2" s="113"/>
      <c r="O2" s="333" t="s">
        <v>696</v>
      </c>
      <c r="P2" s="333"/>
      <c r="Q2" s="333"/>
    </row>
    <row r="3" spans="1:17" ht="52.5" customHeight="1">
      <c r="F3" s="114"/>
      <c r="G3" s="114"/>
      <c r="H3" s="114"/>
      <c r="I3" s="114"/>
      <c r="J3" s="114"/>
      <c r="K3" s="114"/>
      <c r="L3" s="114"/>
      <c r="M3" s="114"/>
      <c r="N3" s="114"/>
      <c r="O3" s="333" t="s">
        <v>348</v>
      </c>
      <c r="P3" s="333"/>
      <c r="Q3" s="333"/>
    </row>
    <row r="4" spans="1:17" ht="57" customHeight="1">
      <c r="B4" s="369" t="s">
        <v>349</v>
      </c>
      <c r="C4" s="369"/>
      <c r="D4" s="369"/>
      <c r="E4" s="369"/>
      <c r="F4" s="369"/>
      <c r="G4" s="369"/>
      <c r="H4" s="369"/>
      <c r="I4" s="369"/>
      <c r="J4" s="369"/>
      <c r="K4" s="369"/>
      <c r="L4" s="369"/>
      <c r="M4" s="369"/>
      <c r="N4" s="369"/>
      <c r="O4" s="369"/>
      <c r="P4" s="369"/>
      <c r="Q4" s="369"/>
    </row>
    <row r="5" spans="1:17">
      <c r="B5" s="370" t="s">
        <v>134</v>
      </c>
      <c r="C5" s="371"/>
      <c r="D5" s="115"/>
      <c r="E5" s="115"/>
      <c r="F5" s="115"/>
      <c r="G5" s="115"/>
      <c r="H5" s="115"/>
      <c r="I5" s="115"/>
      <c r="J5" s="115"/>
      <c r="K5" s="115"/>
      <c r="L5" s="115"/>
      <c r="M5" s="115"/>
      <c r="N5" s="115"/>
      <c r="O5" s="115"/>
      <c r="P5" s="115"/>
      <c r="Q5" s="115"/>
    </row>
    <row r="6" spans="1:17">
      <c r="B6" s="372" t="s">
        <v>169</v>
      </c>
      <c r="C6" s="372"/>
      <c r="D6" s="115"/>
      <c r="E6" s="115"/>
      <c r="F6" s="115"/>
      <c r="G6" s="115"/>
      <c r="H6" s="115"/>
      <c r="I6" s="115"/>
      <c r="J6" s="115"/>
      <c r="K6" s="115"/>
      <c r="L6" s="115"/>
      <c r="M6" s="115"/>
      <c r="N6" s="115"/>
      <c r="O6" s="115"/>
      <c r="P6" s="115"/>
      <c r="Q6" s="115"/>
    </row>
    <row r="7" spans="1:17">
      <c r="B7" s="116"/>
      <c r="C7" s="117"/>
      <c r="D7" s="117"/>
      <c r="E7" s="117"/>
      <c r="F7" s="117"/>
      <c r="G7" s="117"/>
      <c r="H7" s="118"/>
      <c r="I7" s="117"/>
      <c r="J7" s="117"/>
      <c r="K7" s="119"/>
      <c r="L7" s="119"/>
      <c r="M7" s="120"/>
      <c r="N7" s="120"/>
      <c r="O7" s="120"/>
      <c r="P7" s="120"/>
      <c r="Q7" s="121" t="s">
        <v>23</v>
      </c>
    </row>
    <row r="8" spans="1:17">
      <c r="A8" s="122"/>
      <c r="B8" s="360" t="s">
        <v>170</v>
      </c>
      <c r="C8" s="360" t="s">
        <v>171</v>
      </c>
      <c r="D8" s="360" t="s">
        <v>192</v>
      </c>
      <c r="E8" s="360" t="s">
        <v>172</v>
      </c>
      <c r="F8" s="363" t="s">
        <v>220</v>
      </c>
      <c r="G8" s="365"/>
      <c r="H8" s="365"/>
      <c r="I8" s="365"/>
      <c r="J8" s="364"/>
      <c r="K8" s="363" t="s">
        <v>24</v>
      </c>
      <c r="L8" s="365"/>
      <c r="M8" s="365"/>
      <c r="N8" s="365"/>
      <c r="O8" s="365"/>
      <c r="P8" s="364"/>
      <c r="Q8" s="360" t="s">
        <v>222</v>
      </c>
    </row>
    <row r="9" spans="1:17">
      <c r="A9" s="123"/>
      <c r="B9" s="361"/>
      <c r="C9" s="361"/>
      <c r="D9" s="361"/>
      <c r="E9" s="361"/>
      <c r="F9" s="360" t="s">
        <v>211</v>
      </c>
      <c r="G9" s="366" t="s">
        <v>224</v>
      </c>
      <c r="H9" s="363" t="s">
        <v>225</v>
      </c>
      <c r="I9" s="364"/>
      <c r="J9" s="366" t="s">
        <v>226</v>
      </c>
      <c r="K9" s="360" t="s">
        <v>211</v>
      </c>
      <c r="L9" s="360" t="s">
        <v>194</v>
      </c>
      <c r="M9" s="366" t="s">
        <v>224</v>
      </c>
      <c r="N9" s="363" t="s">
        <v>225</v>
      </c>
      <c r="O9" s="364"/>
      <c r="P9" s="366" t="s">
        <v>226</v>
      </c>
      <c r="Q9" s="361"/>
    </row>
    <row r="10" spans="1:17">
      <c r="A10" s="124"/>
      <c r="B10" s="361"/>
      <c r="C10" s="361"/>
      <c r="D10" s="361"/>
      <c r="E10" s="361"/>
      <c r="F10" s="361"/>
      <c r="G10" s="367"/>
      <c r="H10" s="360" t="s">
        <v>227</v>
      </c>
      <c r="I10" s="360" t="s">
        <v>0</v>
      </c>
      <c r="J10" s="367"/>
      <c r="K10" s="361"/>
      <c r="L10" s="361"/>
      <c r="M10" s="367"/>
      <c r="N10" s="360" t="s">
        <v>227</v>
      </c>
      <c r="O10" s="360" t="s">
        <v>0</v>
      </c>
      <c r="P10" s="367"/>
      <c r="Q10" s="361"/>
    </row>
    <row r="11" spans="1:17" ht="230.1" customHeight="1">
      <c r="A11" s="125"/>
      <c r="B11" s="362"/>
      <c r="C11" s="362"/>
      <c r="D11" s="362"/>
      <c r="E11" s="362"/>
      <c r="F11" s="362"/>
      <c r="G11" s="368"/>
      <c r="H11" s="362"/>
      <c r="I11" s="362"/>
      <c r="J11" s="368"/>
      <c r="K11" s="362"/>
      <c r="L11" s="362"/>
      <c r="M11" s="368"/>
      <c r="N11" s="362"/>
      <c r="O11" s="362"/>
      <c r="P11" s="368"/>
      <c r="Q11" s="362"/>
    </row>
    <row r="12" spans="1:17">
      <c r="A12" s="125"/>
      <c r="B12" s="126">
        <v>1</v>
      </c>
      <c r="C12" s="126">
        <v>2</v>
      </c>
      <c r="D12" s="127">
        <v>3</v>
      </c>
      <c r="E12" s="127">
        <v>4</v>
      </c>
      <c r="F12" s="127">
        <v>5</v>
      </c>
      <c r="G12" s="128">
        <v>6</v>
      </c>
      <c r="H12" s="127">
        <v>7</v>
      </c>
      <c r="I12" s="127">
        <v>8</v>
      </c>
      <c r="J12" s="128">
        <v>9</v>
      </c>
      <c r="K12" s="127">
        <v>10</v>
      </c>
      <c r="L12" s="128">
        <v>11</v>
      </c>
      <c r="M12" s="127">
        <v>12</v>
      </c>
      <c r="N12" s="128">
        <v>13</v>
      </c>
      <c r="O12" s="127">
        <v>14</v>
      </c>
      <c r="P12" s="128">
        <v>15</v>
      </c>
      <c r="Q12" s="127">
        <v>16</v>
      </c>
    </row>
    <row r="13" spans="1:17" s="132" customFormat="1" ht="38.1" customHeight="1">
      <c r="A13" s="129"/>
      <c r="B13" s="194" t="s">
        <v>3</v>
      </c>
      <c r="C13" s="194" t="s">
        <v>359</v>
      </c>
      <c r="D13" s="194" t="s">
        <v>359</v>
      </c>
      <c r="E13" s="194" t="s">
        <v>63</v>
      </c>
      <c r="F13" s="195">
        <v>109569755</v>
      </c>
      <c r="G13" s="195">
        <v>108333755</v>
      </c>
      <c r="H13" s="195">
        <v>65951713</v>
      </c>
      <c r="I13" s="195">
        <v>4976192</v>
      </c>
      <c r="J13" s="195">
        <v>1236000</v>
      </c>
      <c r="K13" s="195">
        <v>12922378</v>
      </c>
      <c r="L13" s="195">
        <v>9529378</v>
      </c>
      <c r="M13" s="195">
        <v>3393000</v>
      </c>
      <c r="N13" s="195">
        <v>100000</v>
      </c>
      <c r="O13" s="195">
        <v>2500</v>
      </c>
      <c r="P13" s="195">
        <v>9529378</v>
      </c>
      <c r="Q13" s="195">
        <v>122492133</v>
      </c>
    </row>
    <row r="14" spans="1:17" ht="34.5" customHeight="1">
      <c r="B14" s="194" t="s">
        <v>1</v>
      </c>
      <c r="C14" s="194" t="s">
        <v>359</v>
      </c>
      <c r="D14" s="194" t="s">
        <v>359</v>
      </c>
      <c r="E14" s="194" t="s">
        <v>63</v>
      </c>
      <c r="F14" s="195">
        <v>109569755</v>
      </c>
      <c r="G14" s="195">
        <v>108333755</v>
      </c>
      <c r="H14" s="195">
        <v>65951713</v>
      </c>
      <c r="I14" s="195">
        <v>4976192</v>
      </c>
      <c r="J14" s="195">
        <v>1236000</v>
      </c>
      <c r="K14" s="195">
        <v>12922378</v>
      </c>
      <c r="L14" s="195">
        <v>9529378</v>
      </c>
      <c r="M14" s="195">
        <v>3393000</v>
      </c>
      <c r="N14" s="195">
        <v>100000</v>
      </c>
      <c r="O14" s="195">
        <v>2500</v>
      </c>
      <c r="P14" s="195">
        <v>9529378</v>
      </c>
      <c r="Q14" s="195">
        <v>122492133</v>
      </c>
    </row>
    <row r="15" spans="1:17" ht="189.6" customHeight="1">
      <c r="A15" s="299"/>
      <c r="B15" s="300" t="s">
        <v>112</v>
      </c>
      <c r="C15" s="300" t="s">
        <v>113</v>
      </c>
      <c r="D15" s="300" t="s">
        <v>2</v>
      </c>
      <c r="E15" s="300" t="s">
        <v>114</v>
      </c>
      <c r="F15" s="301">
        <v>24880420</v>
      </c>
      <c r="G15" s="301">
        <v>24880420</v>
      </c>
      <c r="H15" s="301">
        <v>19133895</v>
      </c>
      <c r="I15" s="301">
        <v>380200</v>
      </c>
      <c r="J15" s="301">
        <v>0</v>
      </c>
      <c r="K15" s="301">
        <v>125000</v>
      </c>
      <c r="L15" s="301">
        <v>125000</v>
      </c>
      <c r="M15" s="301">
        <v>0</v>
      </c>
      <c r="N15" s="301">
        <v>0</v>
      </c>
      <c r="O15" s="301">
        <v>0</v>
      </c>
      <c r="P15" s="301">
        <v>125000</v>
      </c>
      <c r="Q15" s="195">
        <v>25005420</v>
      </c>
    </row>
    <row r="16" spans="1:17" ht="57" customHeight="1">
      <c r="A16" s="299"/>
      <c r="B16" s="300" t="s">
        <v>116</v>
      </c>
      <c r="C16" s="300" t="s">
        <v>22</v>
      </c>
      <c r="D16" s="300" t="s">
        <v>21</v>
      </c>
      <c r="E16" s="300" t="s">
        <v>117</v>
      </c>
      <c r="F16" s="301">
        <v>399911</v>
      </c>
      <c r="G16" s="301">
        <v>399911</v>
      </c>
      <c r="H16" s="301">
        <v>317859</v>
      </c>
      <c r="I16" s="301">
        <v>10582</v>
      </c>
      <c r="J16" s="301">
        <v>0</v>
      </c>
      <c r="K16" s="301">
        <v>0</v>
      </c>
      <c r="L16" s="301">
        <v>0</v>
      </c>
      <c r="M16" s="301">
        <v>0</v>
      </c>
      <c r="N16" s="301">
        <v>0</v>
      </c>
      <c r="O16" s="301">
        <v>0</v>
      </c>
      <c r="P16" s="301">
        <v>0</v>
      </c>
      <c r="Q16" s="195">
        <v>399911</v>
      </c>
    </row>
    <row r="17" spans="1:17" ht="69.599999999999994" customHeight="1">
      <c r="A17" s="299"/>
      <c r="B17" s="300" t="s">
        <v>7</v>
      </c>
      <c r="C17" s="300" t="s">
        <v>14</v>
      </c>
      <c r="D17" s="300" t="s">
        <v>8</v>
      </c>
      <c r="E17" s="300" t="s">
        <v>82</v>
      </c>
      <c r="F17" s="301">
        <v>50740923</v>
      </c>
      <c r="G17" s="301">
        <v>50740923</v>
      </c>
      <c r="H17" s="301">
        <v>36263934</v>
      </c>
      <c r="I17" s="301">
        <v>2887300</v>
      </c>
      <c r="J17" s="301">
        <v>0</v>
      </c>
      <c r="K17" s="301">
        <v>1567000</v>
      </c>
      <c r="L17" s="301">
        <v>67000</v>
      </c>
      <c r="M17" s="301">
        <v>1500000</v>
      </c>
      <c r="N17" s="301">
        <v>0</v>
      </c>
      <c r="O17" s="301">
        <v>0</v>
      </c>
      <c r="P17" s="301">
        <v>67000</v>
      </c>
      <c r="Q17" s="195">
        <v>52307923</v>
      </c>
    </row>
    <row r="18" spans="1:17" ht="161.1" customHeight="1">
      <c r="A18" s="299"/>
      <c r="B18" s="300" t="s">
        <v>333</v>
      </c>
      <c r="C18" s="300" t="s">
        <v>360</v>
      </c>
      <c r="D18" s="300" t="s">
        <v>65</v>
      </c>
      <c r="E18" s="300" t="s">
        <v>329</v>
      </c>
      <c r="F18" s="301">
        <v>192613</v>
      </c>
      <c r="G18" s="301">
        <v>192613</v>
      </c>
      <c r="H18" s="301">
        <v>102621</v>
      </c>
      <c r="I18" s="301">
        <v>0</v>
      </c>
      <c r="J18" s="301">
        <v>0</v>
      </c>
      <c r="K18" s="301">
        <v>0</v>
      </c>
      <c r="L18" s="301">
        <v>0</v>
      </c>
      <c r="M18" s="301">
        <v>0</v>
      </c>
      <c r="N18" s="301">
        <v>0</v>
      </c>
      <c r="O18" s="301">
        <v>0</v>
      </c>
      <c r="P18" s="301">
        <v>0</v>
      </c>
      <c r="Q18" s="195">
        <v>192613</v>
      </c>
    </row>
    <row r="19" spans="1:17" ht="159" customHeight="1">
      <c r="A19" s="299"/>
      <c r="B19" s="300" t="s">
        <v>600</v>
      </c>
      <c r="C19" s="300" t="s">
        <v>601</v>
      </c>
      <c r="D19" s="300" t="s">
        <v>65</v>
      </c>
      <c r="E19" s="300" t="s">
        <v>602</v>
      </c>
      <c r="F19" s="301">
        <v>44292</v>
      </c>
      <c r="G19" s="301">
        <v>44292</v>
      </c>
      <c r="H19" s="301">
        <v>36305</v>
      </c>
      <c r="I19" s="301">
        <v>0</v>
      </c>
      <c r="J19" s="301">
        <v>0</v>
      </c>
      <c r="K19" s="301">
        <v>0</v>
      </c>
      <c r="L19" s="301">
        <v>0</v>
      </c>
      <c r="M19" s="301">
        <v>0</v>
      </c>
      <c r="N19" s="301">
        <v>0</v>
      </c>
      <c r="O19" s="301">
        <v>0</v>
      </c>
      <c r="P19" s="301">
        <v>0</v>
      </c>
      <c r="Q19" s="195">
        <v>44292</v>
      </c>
    </row>
    <row r="20" spans="1:17" ht="76.5" customHeight="1">
      <c r="A20" s="299"/>
      <c r="B20" s="300" t="s">
        <v>76</v>
      </c>
      <c r="C20" s="300" t="s">
        <v>77</v>
      </c>
      <c r="D20" s="300" t="s">
        <v>78</v>
      </c>
      <c r="E20" s="300" t="s">
        <v>79</v>
      </c>
      <c r="F20" s="301">
        <v>2714405</v>
      </c>
      <c r="G20" s="301">
        <v>2714405</v>
      </c>
      <c r="H20" s="301">
        <v>0</v>
      </c>
      <c r="I20" s="301">
        <v>0</v>
      </c>
      <c r="J20" s="301">
        <v>0</v>
      </c>
      <c r="K20" s="301">
        <v>540000</v>
      </c>
      <c r="L20" s="301">
        <v>540000</v>
      </c>
      <c r="M20" s="301">
        <v>0</v>
      </c>
      <c r="N20" s="301">
        <v>0</v>
      </c>
      <c r="O20" s="301">
        <v>0</v>
      </c>
      <c r="P20" s="301">
        <v>540000</v>
      </c>
      <c r="Q20" s="195">
        <v>3254405</v>
      </c>
    </row>
    <row r="21" spans="1:17" ht="105.95" customHeight="1">
      <c r="A21" s="299"/>
      <c r="B21" s="300" t="s">
        <v>92</v>
      </c>
      <c r="C21" s="300" t="s">
        <v>121</v>
      </c>
      <c r="D21" s="300" t="s">
        <v>119</v>
      </c>
      <c r="E21" s="300" t="s">
        <v>91</v>
      </c>
      <c r="F21" s="301">
        <v>2226420</v>
      </c>
      <c r="G21" s="301">
        <v>2226420</v>
      </c>
      <c r="H21" s="301">
        <v>0</v>
      </c>
      <c r="I21" s="301">
        <v>0</v>
      </c>
      <c r="J21" s="301">
        <v>0</v>
      </c>
      <c r="K21" s="301">
        <v>100000</v>
      </c>
      <c r="L21" s="301">
        <v>100000</v>
      </c>
      <c r="M21" s="301">
        <v>0</v>
      </c>
      <c r="N21" s="301">
        <v>0</v>
      </c>
      <c r="O21" s="301">
        <v>0</v>
      </c>
      <c r="P21" s="301">
        <v>100000</v>
      </c>
      <c r="Q21" s="195">
        <v>2326420</v>
      </c>
    </row>
    <row r="22" spans="1:17" ht="76.5" customHeight="1">
      <c r="A22" s="299"/>
      <c r="B22" s="300" t="s">
        <v>275</v>
      </c>
      <c r="C22" s="300" t="s">
        <v>276</v>
      </c>
      <c r="D22" s="300" t="s">
        <v>80</v>
      </c>
      <c r="E22" s="300" t="s">
        <v>277</v>
      </c>
      <c r="F22" s="301">
        <v>872000</v>
      </c>
      <c r="G22" s="301">
        <v>872000</v>
      </c>
      <c r="H22" s="301">
        <v>0</v>
      </c>
      <c r="I22" s="301">
        <v>0</v>
      </c>
      <c r="J22" s="301">
        <v>0</v>
      </c>
      <c r="K22" s="301">
        <v>0</v>
      </c>
      <c r="L22" s="301">
        <v>0</v>
      </c>
      <c r="M22" s="301">
        <v>0</v>
      </c>
      <c r="N22" s="301">
        <v>0</v>
      </c>
      <c r="O22" s="301">
        <v>0</v>
      </c>
      <c r="P22" s="301">
        <v>0</v>
      </c>
      <c r="Q22" s="195">
        <v>872000</v>
      </c>
    </row>
    <row r="23" spans="1:17" ht="73.5" customHeight="1">
      <c r="A23" s="299"/>
      <c r="B23" s="300" t="s">
        <v>103</v>
      </c>
      <c r="C23" s="300" t="s">
        <v>122</v>
      </c>
      <c r="D23" s="300" t="s">
        <v>80</v>
      </c>
      <c r="E23" s="300" t="s">
        <v>123</v>
      </c>
      <c r="F23" s="301">
        <v>599000</v>
      </c>
      <c r="G23" s="301">
        <v>599000</v>
      </c>
      <c r="H23" s="301">
        <v>0</v>
      </c>
      <c r="I23" s="301">
        <v>0</v>
      </c>
      <c r="J23" s="301">
        <v>0</v>
      </c>
      <c r="K23" s="301">
        <v>0</v>
      </c>
      <c r="L23" s="301">
        <v>0</v>
      </c>
      <c r="M23" s="301">
        <v>0</v>
      </c>
      <c r="N23" s="301">
        <v>0</v>
      </c>
      <c r="O23" s="301">
        <v>0</v>
      </c>
      <c r="P23" s="301">
        <v>0</v>
      </c>
      <c r="Q23" s="195">
        <v>599000</v>
      </c>
    </row>
    <row r="24" spans="1:17" ht="89.45" customHeight="1">
      <c r="A24" s="299"/>
      <c r="B24" s="300" t="s">
        <v>240</v>
      </c>
      <c r="C24" s="300" t="s">
        <v>241</v>
      </c>
      <c r="D24" s="300" t="s">
        <v>182</v>
      </c>
      <c r="E24" s="300" t="s">
        <v>242</v>
      </c>
      <c r="F24" s="301">
        <v>580000</v>
      </c>
      <c r="G24" s="301">
        <v>580000</v>
      </c>
      <c r="H24" s="301">
        <v>0</v>
      </c>
      <c r="I24" s="301">
        <v>0</v>
      </c>
      <c r="J24" s="301">
        <v>0</v>
      </c>
      <c r="K24" s="301">
        <v>0</v>
      </c>
      <c r="L24" s="301">
        <v>0</v>
      </c>
      <c r="M24" s="301">
        <v>0</v>
      </c>
      <c r="N24" s="301">
        <v>0</v>
      </c>
      <c r="O24" s="301">
        <v>0</v>
      </c>
      <c r="P24" s="301">
        <v>0</v>
      </c>
      <c r="Q24" s="195">
        <v>580000</v>
      </c>
    </row>
    <row r="25" spans="1:17" ht="103.5" customHeight="1">
      <c r="A25" s="299"/>
      <c r="B25" s="300" t="s">
        <v>180</v>
      </c>
      <c r="C25" s="300" t="s">
        <v>181</v>
      </c>
      <c r="D25" s="300" t="s">
        <v>182</v>
      </c>
      <c r="E25" s="300" t="s">
        <v>183</v>
      </c>
      <c r="F25" s="301">
        <v>70000</v>
      </c>
      <c r="G25" s="301">
        <v>70000</v>
      </c>
      <c r="H25" s="301">
        <v>0</v>
      </c>
      <c r="I25" s="301">
        <v>0</v>
      </c>
      <c r="J25" s="301">
        <v>0</v>
      </c>
      <c r="K25" s="301">
        <v>0</v>
      </c>
      <c r="L25" s="301">
        <v>0</v>
      </c>
      <c r="M25" s="301">
        <v>0</v>
      </c>
      <c r="N25" s="301">
        <v>0</v>
      </c>
      <c r="O25" s="301">
        <v>0</v>
      </c>
      <c r="P25" s="301">
        <v>0</v>
      </c>
      <c r="Q25" s="195">
        <v>70000</v>
      </c>
    </row>
    <row r="26" spans="1:17" ht="111.6" customHeight="1">
      <c r="A26" s="299"/>
      <c r="B26" s="300" t="s">
        <v>278</v>
      </c>
      <c r="C26" s="300" t="s">
        <v>279</v>
      </c>
      <c r="D26" s="300" t="s">
        <v>182</v>
      </c>
      <c r="E26" s="300" t="s">
        <v>280</v>
      </c>
      <c r="F26" s="301">
        <v>850800</v>
      </c>
      <c r="G26" s="301">
        <v>850800</v>
      </c>
      <c r="H26" s="301">
        <v>0</v>
      </c>
      <c r="I26" s="301">
        <v>0</v>
      </c>
      <c r="J26" s="301">
        <v>0</v>
      </c>
      <c r="K26" s="301">
        <v>0</v>
      </c>
      <c r="L26" s="301">
        <v>0</v>
      </c>
      <c r="M26" s="301">
        <v>0</v>
      </c>
      <c r="N26" s="301">
        <v>0</v>
      </c>
      <c r="O26" s="301">
        <v>0</v>
      </c>
      <c r="P26" s="301">
        <v>0</v>
      </c>
      <c r="Q26" s="195">
        <v>850800</v>
      </c>
    </row>
    <row r="27" spans="1:17" ht="149.44999999999999" customHeight="1">
      <c r="A27" s="299"/>
      <c r="B27" s="300" t="s">
        <v>13</v>
      </c>
      <c r="C27" s="300" t="s">
        <v>11</v>
      </c>
      <c r="D27" s="300" t="s">
        <v>12</v>
      </c>
      <c r="E27" s="300" t="s">
        <v>81</v>
      </c>
      <c r="F27" s="301">
        <v>6571700</v>
      </c>
      <c r="G27" s="301">
        <v>6571700</v>
      </c>
      <c r="H27" s="301">
        <v>5146200</v>
      </c>
      <c r="I27" s="301">
        <v>274100</v>
      </c>
      <c r="J27" s="301">
        <v>0</v>
      </c>
      <c r="K27" s="301">
        <v>850000</v>
      </c>
      <c r="L27" s="301">
        <v>0</v>
      </c>
      <c r="M27" s="301">
        <v>850000</v>
      </c>
      <c r="N27" s="301">
        <v>100000</v>
      </c>
      <c r="O27" s="301">
        <v>2500</v>
      </c>
      <c r="P27" s="301">
        <v>0</v>
      </c>
      <c r="Q27" s="195">
        <v>7421700</v>
      </c>
    </row>
    <row r="28" spans="1:17" ht="104.1" customHeight="1">
      <c r="A28" s="299"/>
      <c r="B28" s="300" t="s">
        <v>62</v>
      </c>
      <c r="C28" s="300" t="s">
        <v>61</v>
      </c>
      <c r="D28" s="300" t="s">
        <v>14</v>
      </c>
      <c r="E28" s="300" t="s">
        <v>115</v>
      </c>
      <c r="F28" s="301">
        <v>1351427</v>
      </c>
      <c r="G28" s="301">
        <v>1351427</v>
      </c>
      <c r="H28" s="301">
        <v>1033875</v>
      </c>
      <c r="I28" s="301">
        <v>30600</v>
      </c>
      <c r="J28" s="301">
        <v>0</v>
      </c>
      <c r="K28" s="301">
        <v>0</v>
      </c>
      <c r="L28" s="301">
        <v>0</v>
      </c>
      <c r="M28" s="301">
        <v>0</v>
      </c>
      <c r="N28" s="301">
        <v>0</v>
      </c>
      <c r="O28" s="301">
        <v>0</v>
      </c>
      <c r="P28" s="301">
        <v>0</v>
      </c>
      <c r="Q28" s="195">
        <v>1351427</v>
      </c>
    </row>
    <row r="29" spans="1:17" ht="80.099999999999994" customHeight="1">
      <c r="A29" s="299"/>
      <c r="B29" s="300" t="s">
        <v>124</v>
      </c>
      <c r="C29" s="300" t="s">
        <v>125</v>
      </c>
      <c r="D29" s="300" t="s">
        <v>126</v>
      </c>
      <c r="E29" s="300" t="s">
        <v>346</v>
      </c>
      <c r="F29" s="301">
        <v>2140000</v>
      </c>
      <c r="G29" s="301">
        <v>2140000</v>
      </c>
      <c r="H29" s="301">
        <v>1646000</v>
      </c>
      <c r="I29" s="301">
        <v>39000</v>
      </c>
      <c r="J29" s="301">
        <v>0</v>
      </c>
      <c r="K29" s="301">
        <v>0</v>
      </c>
      <c r="L29" s="301">
        <v>0</v>
      </c>
      <c r="M29" s="301">
        <v>0</v>
      </c>
      <c r="N29" s="301">
        <v>0</v>
      </c>
      <c r="O29" s="301">
        <v>0</v>
      </c>
      <c r="P29" s="301">
        <v>0</v>
      </c>
      <c r="Q29" s="195">
        <v>2140000</v>
      </c>
    </row>
    <row r="30" spans="1:17" ht="152.1" customHeight="1">
      <c r="A30" s="299"/>
      <c r="B30" s="300" t="s">
        <v>654</v>
      </c>
      <c r="C30" s="300" t="s">
        <v>655</v>
      </c>
      <c r="D30" s="300" t="s">
        <v>126</v>
      </c>
      <c r="E30" s="300" t="s">
        <v>656</v>
      </c>
      <c r="F30" s="301">
        <v>214000</v>
      </c>
      <c r="G30" s="301">
        <v>214000</v>
      </c>
      <c r="H30" s="301">
        <v>0</v>
      </c>
      <c r="I30" s="301">
        <v>0</v>
      </c>
      <c r="J30" s="301">
        <v>0</v>
      </c>
      <c r="K30" s="301">
        <v>2796109</v>
      </c>
      <c r="L30" s="301">
        <v>2796109</v>
      </c>
      <c r="M30" s="301">
        <v>0</v>
      </c>
      <c r="N30" s="301">
        <v>0</v>
      </c>
      <c r="O30" s="301">
        <v>0</v>
      </c>
      <c r="P30" s="301">
        <v>2796109</v>
      </c>
      <c r="Q30" s="195">
        <v>3010109</v>
      </c>
    </row>
    <row r="31" spans="1:17" ht="195.6" customHeight="1">
      <c r="A31" s="299"/>
      <c r="B31" s="300" t="s">
        <v>504</v>
      </c>
      <c r="C31" s="300" t="s">
        <v>505</v>
      </c>
      <c r="D31" s="300" t="s">
        <v>14</v>
      </c>
      <c r="E31" s="300" t="s">
        <v>506</v>
      </c>
      <c r="F31" s="301">
        <v>1600000</v>
      </c>
      <c r="G31" s="301">
        <v>1600000</v>
      </c>
      <c r="H31" s="301">
        <v>0</v>
      </c>
      <c r="I31" s="301">
        <v>0</v>
      </c>
      <c r="J31" s="301">
        <v>0</v>
      </c>
      <c r="K31" s="301">
        <v>0</v>
      </c>
      <c r="L31" s="301">
        <v>0</v>
      </c>
      <c r="M31" s="301">
        <v>0</v>
      </c>
      <c r="N31" s="301">
        <v>0</v>
      </c>
      <c r="O31" s="301">
        <v>0</v>
      </c>
      <c r="P31" s="301">
        <v>0</v>
      </c>
      <c r="Q31" s="195">
        <v>1600000</v>
      </c>
    </row>
    <row r="32" spans="1:17" ht="341.45" customHeight="1">
      <c r="A32" s="299"/>
      <c r="B32" s="300" t="s">
        <v>680</v>
      </c>
      <c r="C32" s="300" t="s">
        <v>681</v>
      </c>
      <c r="D32" s="300" t="s">
        <v>682</v>
      </c>
      <c r="E32" s="329" t="s">
        <v>683</v>
      </c>
      <c r="F32" s="301">
        <v>0</v>
      </c>
      <c r="G32" s="301">
        <v>0</v>
      </c>
      <c r="H32" s="301">
        <v>0</v>
      </c>
      <c r="I32" s="301">
        <v>0</v>
      </c>
      <c r="J32" s="301">
        <v>0</v>
      </c>
      <c r="K32" s="301">
        <v>894897</v>
      </c>
      <c r="L32" s="301">
        <v>894897</v>
      </c>
      <c r="M32" s="301">
        <v>0</v>
      </c>
      <c r="N32" s="301">
        <v>0</v>
      </c>
      <c r="O32" s="301">
        <v>0</v>
      </c>
      <c r="P32" s="301">
        <v>894897</v>
      </c>
      <c r="Q32" s="195">
        <v>894897</v>
      </c>
    </row>
    <row r="33" spans="1:17" ht="67.5" customHeight="1">
      <c r="A33" s="299"/>
      <c r="B33" s="300" t="s">
        <v>104</v>
      </c>
      <c r="C33" s="300" t="s">
        <v>127</v>
      </c>
      <c r="D33" s="300" t="s">
        <v>10</v>
      </c>
      <c r="E33" s="300" t="s">
        <v>85</v>
      </c>
      <c r="F33" s="301">
        <v>1058000</v>
      </c>
      <c r="G33" s="301">
        <v>1058000</v>
      </c>
      <c r="H33" s="301">
        <v>0</v>
      </c>
      <c r="I33" s="301">
        <v>0</v>
      </c>
      <c r="J33" s="301">
        <v>0</v>
      </c>
      <c r="K33" s="301">
        <v>0</v>
      </c>
      <c r="L33" s="301">
        <v>0</v>
      </c>
      <c r="M33" s="301">
        <v>0</v>
      </c>
      <c r="N33" s="301">
        <v>0</v>
      </c>
      <c r="O33" s="301">
        <v>0</v>
      </c>
      <c r="P33" s="301">
        <v>0</v>
      </c>
      <c r="Q33" s="195">
        <v>1058000</v>
      </c>
    </row>
    <row r="34" spans="1:17" ht="70.5" customHeight="1">
      <c r="A34" s="299"/>
      <c r="B34" s="300" t="s">
        <v>90</v>
      </c>
      <c r="C34" s="300" t="s">
        <v>128</v>
      </c>
      <c r="D34" s="300" t="s">
        <v>17</v>
      </c>
      <c r="E34" s="300" t="s">
        <v>83</v>
      </c>
      <c r="F34" s="301">
        <v>463250</v>
      </c>
      <c r="G34" s="301">
        <v>463250</v>
      </c>
      <c r="H34" s="301">
        <v>0</v>
      </c>
      <c r="I34" s="301">
        <v>0</v>
      </c>
      <c r="J34" s="301">
        <v>0</v>
      </c>
      <c r="K34" s="301">
        <v>0</v>
      </c>
      <c r="L34" s="301">
        <v>0</v>
      </c>
      <c r="M34" s="301">
        <v>0</v>
      </c>
      <c r="N34" s="301">
        <v>0</v>
      </c>
      <c r="O34" s="301">
        <v>0</v>
      </c>
      <c r="P34" s="301">
        <v>0</v>
      </c>
      <c r="Q34" s="195">
        <v>463250</v>
      </c>
    </row>
    <row r="35" spans="1:17" ht="93.6" customHeight="1">
      <c r="A35" s="299"/>
      <c r="B35" s="300" t="s">
        <v>657</v>
      </c>
      <c r="C35" s="300" t="s">
        <v>658</v>
      </c>
      <c r="D35" s="300" t="s">
        <v>20</v>
      </c>
      <c r="E35" s="300" t="s">
        <v>659</v>
      </c>
      <c r="F35" s="301">
        <v>43624</v>
      </c>
      <c r="G35" s="301">
        <v>43624</v>
      </c>
      <c r="H35" s="301">
        <v>0</v>
      </c>
      <c r="I35" s="301">
        <v>0</v>
      </c>
      <c r="J35" s="301">
        <v>0</v>
      </c>
      <c r="K35" s="301">
        <v>0</v>
      </c>
      <c r="L35" s="301">
        <v>0</v>
      </c>
      <c r="M35" s="301">
        <v>0</v>
      </c>
      <c r="N35" s="301">
        <v>0</v>
      </c>
      <c r="O35" s="301">
        <v>0</v>
      </c>
      <c r="P35" s="301">
        <v>0</v>
      </c>
      <c r="Q35" s="195">
        <v>43624</v>
      </c>
    </row>
    <row r="36" spans="1:17" ht="89.1" customHeight="1">
      <c r="A36" s="299"/>
      <c r="B36" s="300" t="s">
        <v>507</v>
      </c>
      <c r="C36" s="300" t="s">
        <v>508</v>
      </c>
      <c r="D36" s="300" t="s">
        <v>20</v>
      </c>
      <c r="E36" s="300" t="s">
        <v>509</v>
      </c>
      <c r="F36" s="301">
        <v>238514</v>
      </c>
      <c r="G36" s="301">
        <v>238514</v>
      </c>
      <c r="H36" s="301">
        <v>0</v>
      </c>
      <c r="I36" s="301">
        <v>0</v>
      </c>
      <c r="J36" s="301">
        <v>0</v>
      </c>
      <c r="K36" s="301">
        <v>0</v>
      </c>
      <c r="L36" s="301">
        <v>0</v>
      </c>
      <c r="M36" s="301">
        <v>0</v>
      </c>
      <c r="N36" s="301">
        <v>0</v>
      </c>
      <c r="O36" s="301">
        <v>0</v>
      </c>
      <c r="P36" s="301">
        <v>0</v>
      </c>
      <c r="Q36" s="195">
        <v>238514</v>
      </c>
    </row>
    <row r="37" spans="1:17" ht="78" customHeight="1">
      <c r="A37" s="299"/>
      <c r="B37" s="300" t="s">
        <v>101</v>
      </c>
      <c r="C37" s="300" t="s">
        <v>129</v>
      </c>
      <c r="D37" s="300" t="s">
        <v>20</v>
      </c>
      <c r="E37" s="300" t="s">
        <v>100</v>
      </c>
      <c r="F37" s="301">
        <v>6132780</v>
      </c>
      <c r="G37" s="301">
        <v>6132780</v>
      </c>
      <c r="H37" s="301">
        <v>2053524</v>
      </c>
      <c r="I37" s="301">
        <v>1349610</v>
      </c>
      <c r="J37" s="301">
        <v>0</v>
      </c>
      <c r="K37" s="301">
        <v>800000</v>
      </c>
      <c r="L37" s="301">
        <v>800000</v>
      </c>
      <c r="M37" s="301">
        <v>0</v>
      </c>
      <c r="N37" s="301">
        <v>0</v>
      </c>
      <c r="O37" s="301">
        <v>0</v>
      </c>
      <c r="P37" s="301">
        <v>800000</v>
      </c>
      <c r="Q37" s="195">
        <v>6932780</v>
      </c>
    </row>
    <row r="38" spans="1:17" ht="73.5" customHeight="1">
      <c r="A38" s="299"/>
      <c r="B38" s="300" t="s">
        <v>162</v>
      </c>
      <c r="C38" s="300" t="s">
        <v>163</v>
      </c>
      <c r="D38" s="300" t="s">
        <v>164</v>
      </c>
      <c r="E38" s="300" t="s">
        <v>165</v>
      </c>
      <c r="F38" s="301">
        <v>273796</v>
      </c>
      <c r="G38" s="301">
        <v>273796</v>
      </c>
      <c r="H38" s="301">
        <v>0</v>
      </c>
      <c r="I38" s="301">
        <v>0</v>
      </c>
      <c r="J38" s="301">
        <v>0</v>
      </c>
      <c r="K38" s="301">
        <v>0</v>
      </c>
      <c r="L38" s="301">
        <v>0</v>
      </c>
      <c r="M38" s="301">
        <v>0</v>
      </c>
      <c r="N38" s="301">
        <v>0</v>
      </c>
      <c r="O38" s="301">
        <v>0</v>
      </c>
      <c r="P38" s="301">
        <v>0</v>
      </c>
      <c r="Q38" s="195">
        <v>273796</v>
      </c>
    </row>
    <row r="39" spans="1:17" ht="64.5" customHeight="1">
      <c r="A39" s="299"/>
      <c r="B39" s="300" t="s">
        <v>585</v>
      </c>
      <c r="C39" s="300" t="s">
        <v>586</v>
      </c>
      <c r="D39" s="300" t="s">
        <v>107</v>
      </c>
      <c r="E39" s="300" t="s">
        <v>603</v>
      </c>
      <c r="F39" s="301">
        <v>0</v>
      </c>
      <c r="G39" s="301">
        <v>0</v>
      </c>
      <c r="H39" s="301">
        <v>0</v>
      </c>
      <c r="I39" s="301">
        <v>0</v>
      </c>
      <c r="J39" s="301">
        <v>0</v>
      </c>
      <c r="K39" s="301">
        <v>1000000</v>
      </c>
      <c r="L39" s="301">
        <v>1000000</v>
      </c>
      <c r="M39" s="301">
        <v>0</v>
      </c>
      <c r="N39" s="301">
        <v>0</v>
      </c>
      <c r="O39" s="301">
        <v>0</v>
      </c>
      <c r="P39" s="301">
        <v>1000000</v>
      </c>
      <c r="Q39" s="195">
        <v>1000000</v>
      </c>
    </row>
    <row r="40" spans="1:17" ht="64.5" customHeight="1">
      <c r="A40" s="299"/>
      <c r="B40" s="300" t="s">
        <v>316</v>
      </c>
      <c r="C40" s="300" t="s">
        <v>361</v>
      </c>
      <c r="D40" s="300" t="s">
        <v>107</v>
      </c>
      <c r="E40" s="300" t="s">
        <v>289</v>
      </c>
      <c r="F40" s="301">
        <v>0</v>
      </c>
      <c r="G40" s="301">
        <v>0</v>
      </c>
      <c r="H40" s="301">
        <v>0</v>
      </c>
      <c r="I40" s="301">
        <v>0</v>
      </c>
      <c r="J40" s="301">
        <v>0</v>
      </c>
      <c r="K40" s="301">
        <v>638900</v>
      </c>
      <c r="L40" s="301">
        <v>638900</v>
      </c>
      <c r="M40" s="301">
        <v>0</v>
      </c>
      <c r="N40" s="301">
        <v>0</v>
      </c>
      <c r="O40" s="301">
        <v>0</v>
      </c>
      <c r="P40" s="301">
        <v>638900</v>
      </c>
      <c r="Q40" s="195">
        <v>638900</v>
      </c>
    </row>
    <row r="41" spans="1:17" ht="63.6" customHeight="1">
      <c r="A41" s="299"/>
      <c r="B41" s="300" t="s">
        <v>615</v>
      </c>
      <c r="C41" s="300" t="s">
        <v>616</v>
      </c>
      <c r="D41" s="300" t="s">
        <v>107</v>
      </c>
      <c r="E41" s="300" t="s">
        <v>617</v>
      </c>
      <c r="F41" s="301">
        <v>0</v>
      </c>
      <c r="G41" s="301">
        <v>0</v>
      </c>
      <c r="H41" s="301">
        <v>0</v>
      </c>
      <c r="I41" s="301">
        <v>0</v>
      </c>
      <c r="J41" s="301">
        <v>0</v>
      </c>
      <c r="K41" s="301">
        <v>16100</v>
      </c>
      <c r="L41" s="301">
        <v>16100</v>
      </c>
      <c r="M41" s="301">
        <v>0</v>
      </c>
      <c r="N41" s="301">
        <v>0</v>
      </c>
      <c r="O41" s="301">
        <v>0</v>
      </c>
      <c r="P41" s="301">
        <v>16100</v>
      </c>
      <c r="Q41" s="195">
        <v>16100</v>
      </c>
    </row>
    <row r="42" spans="1:17" ht="76.5" customHeight="1">
      <c r="A42" s="299"/>
      <c r="B42" s="300" t="s">
        <v>588</v>
      </c>
      <c r="C42" s="300" t="s">
        <v>589</v>
      </c>
      <c r="D42" s="300" t="s">
        <v>107</v>
      </c>
      <c r="E42" s="300" t="s">
        <v>604</v>
      </c>
      <c r="F42" s="301">
        <v>0</v>
      </c>
      <c r="G42" s="301">
        <v>0</v>
      </c>
      <c r="H42" s="301">
        <v>0</v>
      </c>
      <c r="I42" s="301">
        <v>0</v>
      </c>
      <c r="J42" s="301">
        <v>0</v>
      </c>
      <c r="K42" s="301">
        <v>40000</v>
      </c>
      <c r="L42" s="301">
        <v>40000</v>
      </c>
      <c r="M42" s="301">
        <v>0</v>
      </c>
      <c r="N42" s="301">
        <v>0</v>
      </c>
      <c r="O42" s="301">
        <v>0</v>
      </c>
      <c r="P42" s="301">
        <v>40000</v>
      </c>
      <c r="Q42" s="195">
        <v>40000</v>
      </c>
    </row>
    <row r="43" spans="1:17" ht="68.099999999999994" customHeight="1">
      <c r="B43" s="300" t="s">
        <v>551</v>
      </c>
      <c r="C43" s="300" t="s">
        <v>552</v>
      </c>
      <c r="D43" s="300" t="s">
        <v>107</v>
      </c>
      <c r="E43" s="300" t="s">
        <v>553</v>
      </c>
      <c r="F43" s="301">
        <v>0</v>
      </c>
      <c r="G43" s="301">
        <v>0</v>
      </c>
      <c r="H43" s="301">
        <v>0</v>
      </c>
      <c r="I43" s="301">
        <v>0</v>
      </c>
      <c r="J43" s="301">
        <v>0</v>
      </c>
      <c r="K43" s="301">
        <v>528500</v>
      </c>
      <c r="L43" s="301">
        <v>528500</v>
      </c>
      <c r="M43" s="301">
        <v>0</v>
      </c>
      <c r="N43" s="301">
        <v>0</v>
      </c>
      <c r="O43" s="301">
        <v>0</v>
      </c>
      <c r="P43" s="301">
        <v>528500</v>
      </c>
      <c r="Q43" s="195">
        <v>528500</v>
      </c>
    </row>
    <row r="44" spans="1:17" ht="84.95" customHeight="1">
      <c r="B44" s="300" t="s">
        <v>105</v>
      </c>
      <c r="C44" s="300" t="s">
        <v>130</v>
      </c>
      <c r="D44" s="300" t="s">
        <v>107</v>
      </c>
      <c r="E44" s="300" t="s">
        <v>106</v>
      </c>
      <c r="F44" s="301">
        <v>0</v>
      </c>
      <c r="G44" s="301">
        <v>0</v>
      </c>
      <c r="H44" s="301">
        <v>0</v>
      </c>
      <c r="I44" s="301">
        <v>0</v>
      </c>
      <c r="J44" s="301">
        <v>0</v>
      </c>
      <c r="K44" s="301">
        <v>218872</v>
      </c>
      <c r="L44" s="301">
        <v>218872</v>
      </c>
      <c r="M44" s="301">
        <v>0</v>
      </c>
      <c r="N44" s="301">
        <v>0</v>
      </c>
      <c r="O44" s="301">
        <v>0</v>
      </c>
      <c r="P44" s="301">
        <v>218872</v>
      </c>
      <c r="Q44" s="195">
        <v>218872</v>
      </c>
    </row>
    <row r="45" spans="1:17" ht="123.6" customHeight="1">
      <c r="B45" s="300" t="s">
        <v>583</v>
      </c>
      <c r="C45" s="300" t="s">
        <v>577</v>
      </c>
      <c r="D45" s="300" t="s">
        <v>131</v>
      </c>
      <c r="E45" s="300" t="s">
        <v>578</v>
      </c>
      <c r="F45" s="301">
        <v>0</v>
      </c>
      <c r="G45" s="301">
        <v>0</v>
      </c>
      <c r="H45" s="301">
        <v>0</v>
      </c>
      <c r="I45" s="301">
        <v>0</v>
      </c>
      <c r="J45" s="301">
        <v>0</v>
      </c>
      <c r="K45" s="301">
        <v>1650000</v>
      </c>
      <c r="L45" s="301">
        <v>1650000</v>
      </c>
      <c r="M45" s="301">
        <v>0</v>
      </c>
      <c r="N45" s="301">
        <v>0</v>
      </c>
      <c r="O45" s="301">
        <v>0</v>
      </c>
      <c r="P45" s="301">
        <v>1650000</v>
      </c>
      <c r="Q45" s="195">
        <v>1650000</v>
      </c>
    </row>
    <row r="46" spans="1:17" ht="124.5" customHeight="1">
      <c r="B46" s="300" t="s">
        <v>109</v>
      </c>
      <c r="C46" s="300" t="s">
        <v>132</v>
      </c>
      <c r="D46" s="300" t="s">
        <v>102</v>
      </c>
      <c r="E46" s="300" t="s">
        <v>108</v>
      </c>
      <c r="F46" s="301">
        <v>1319000</v>
      </c>
      <c r="G46" s="301">
        <v>1319000</v>
      </c>
      <c r="H46" s="301">
        <v>0</v>
      </c>
      <c r="I46" s="301">
        <v>0</v>
      </c>
      <c r="J46" s="301">
        <v>0</v>
      </c>
      <c r="K46" s="301">
        <v>0</v>
      </c>
      <c r="L46" s="301">
        <v>0</v>
      </c>
      <c r="M46" s="301">
        <v>0</v>
      </c>
      <c r="N46" s="301">
        <v>0</v>
      </c>
      <c r="O46" s="301">
        <v>0</v>
      </c>
      <c r="P46" s="301">
        <v>0</v>
      </c>
      <c r="Q46" s="195">
        <v>1319000</v>
      </c>
    </row>
    <row r="47" spans="1:17" ht="136.5" customHeight="1">
      <c r="B47" s="300" t="s">
        <v>618</v>
      </c>
      <c r="C47" s="300" t="s">
        <v>619</v>
      </c>
      <c r="D47" s="300" t="s">
        <v>620</v>
      </c>
      <c r="E47" s="300" t="s">
        <v>621</v>
      </c>
      <c r="F47" s="301">
        <v>1921700</v>
      </c>
      <c r="G47" s="301">
        <v>1921700</v>
      </c>
      <c r="H47" s="301">
        <v>0</v>
      </c>
      <c r="I47" s="301">
        <v>0</v>
      </c>
      <c r="J47" s="301">
        <v>0</v>
      </c>
      <c r="K47" s="301">
        <v>0</v>
      </c>
      <c r="L47" s="301">
        <v>0</v>
      </c>
      <c r="M47" s="301">
        <v>0</v>
      </c>
      <c r="N47" s="301">
        <v>0</v>
      </c>
      <c r="O47" s="301">
        <v>0</v>
      </c>
      <c r="P47" s="301">
        <v>0</v>
      </c>
      <c r="Q47" s="195">
        <v>1921700</v>
      </c>
    </row>
    <row r="48" spans="1:17" ht="68.45" customHeight="1">
      <c r="B48" s="300" t="s">
        <v>166</v>
      </c>
      <c r="C48" s="300" t="s">
        <v>167</v>
      </c>
      <c r="D48" s="300" t="s">
        <v>131</v>
      </c>
      <c r="E48" s="300" t="s">
        <v>168</v>
      </c>
      <c r="F48" s="301">
        <v>80000</v>
      </c>
      <c r="G48" s="301">
        <v>80000</v>
      </c>
      <c r="H48" s="301">
        <v>0</v>
      </c>
      <c r="I48" s="301">
        <v>0</v>
      </c>
      <c r="J48" s="301">
        <v>0</v>
      </c>
      <c r="K48" s="301">
        <v>0</v>
      </c>
      <c r="L48" s="301">
        <v>0</v>
      </c>
      <c r="M48" s="301">
        <v>0</v>
      </c>
      <c r="N48" s="301">
        <v>0</v>
      </c>
      <c r="O48" s="301">
        <v>0</v>
      </c>
      <c r="P48" s="301">
        <v>0</v>
      </c>
      <c r="Q48" s="195">
        <v>80000</v>
      </c>
    </row>
    <row r="49" spans="2:17" ht="89.1" customHeight="1">
      <c r="B49" s="300" t="s">
        <v>510</v>
      </c>
      <c r="C49" s="300" t="s">
        <v>511</v>
      </c>
      <c r="D49" s="300" t="s">
        <v>131</v>
      </c>
      <c r="E49" s="300" t="s">
        <v>512</v>
      </c>
      <c r="F49" s="301">
        <v>1252000</v>
      </c>
      <c r="G49" s="301">
        <v>16000</v>
      </c>
      <c r="H49" s="301">
        <v>0</v>
      </c>
      <c r="I49" s="301">
        <v>0</v>
      </c>
      <c r="J49" s="301">
        <v>1236000</v>
      </c>
      <c r="K49" s="301">
        <v>0</v>
      </c>
      <c r="L49" s="301">
        <v>0</v>
      </c>
      <c r="M49" s="301">
        <v>0</v>
      </c>
      <c r="N49" s="301">
        <v>0</v>
      </c>
      <c r="O49" s="301">
        <v>0</v>
      </c>
      <c r="P49" s="301">
        <v>0</v>
      </c>
      <c r="Q49" s="195">
        <v>1252000</v>
      </c>
    </row>
    <row r="50" spans="2:17" ht="87" customHeight="1">
      <c r="B50" s="300" t="s">
        <v>110</v>
      </c>
      <c r="C50" s="300" t="s">
        <v>133</v>
      </c>
      <c r="D50" s="300" t="s">
        <v>198</v>
      </c>
      <c r="E50" s="300" t="s">
        <v>111</v>
      </c>
      <c r="F50" s="301">
        <v>337425</v>
      </c>
      <c r="G50" s="301">
        <v>337425</v>
      </c>
      <c r="H50" s="301">
        <v>217500</v>
      </c>
      <c r="I50" s="301">
        <v>4800</v>
      </c>
      <c r="J50" s="301">
        <v>0</v>
      </c>
      <c r="K50" s="301">
        <v>0</v>
      </c>
      <c r="L50" s="301">
        <v>0</v>
      </c>
      <c r="M50" s="301">
        <v>0</v>
      </c>
      <c r="N50" s="301">
        <v>0</v>
      </c>
      <c r="O50" s="301">
        <v>0</v>
      </c>
      <c r="P50" s="301">
        <v>0</v>
      </c>
      <c r="Q50" s="195">
        <v>337425</v>
      </c>
    </row>
    <row r="51" spans="2:17" ht="81.95" customHeight="1">
      <c r="B51" s="300" t="s">
        <v>684</v>
      </c>
      <c r="C51" s="300" t="s">
        <v>685</v>
      </c>
      <c r="D51" s="300" t="s">
        <v>498</v>
      </c>
      <c r="E51" s="300" t="s">
        <v>686</v>
      </c>
      <c r="F51" s="301">
        <v>64000</v>
      </c>
      <c r="G51" s="301">
        <v>64000</v>
      </c>
      <c r="H51" s="301">
        <v>0</v>
      </c>
      <c r="I51" s="301">
        <v>0</v>
      </c>
      <c r="J51" s="301">
        <v>0</v>
      </c>
      <c r="K51" s="301">
        <v>0</v>
      </c>
      <c r="L51" s="301">
        <v>0</v>
      </c>
      <c r="M51" s="301">
        <v>0</v>
      </c>
      <c r="N51" s="301">
        <v>0</v>
      </c>
      <c r="O51" s="301">
        <v>0</v>
      </c>
      <c r="P51" s="301">
        <v>0</v>
      </c>
      <c r="Q51" s="195">
        <v>64000</v>
      </c>
    </row>
    <row r="52" spans="2:17" ht="75.95" customHeight="1">
      <c r="B52" s="300" t="s">
        <v>496</v>
      </c>
      <c r="C52" s="300" t="s">
        <v>497</v>
      </c>
      <c r="D52" s="300" t="s">
        <v>498</v>
      </c>
      <c r="E52" s="300" t="s">
        <v>499</v>
      </c>
      <c r="F52" s="301">
        <v>0</v>
      </c>
      <c r="G52" s="301">
        <v>0</v>
      </c>
      <c r="H52" s="301">
        <v>0</v>
      </c>
      <c r="I52" s="301">
        <v>0</v>
      </c>
      <c r="J52" s="301">
        <v>0</v>
      </c>
      <c r="K52" s="301">
        <v>114000</v>
      </c>
      <c r="L52" s="301">
        <v>114000</v>
      </c>
      <c r="M52" s="301">
        <v>0</v>
      </c>
      <c r="N52" s="301">
        <v>0</v>
      </c>
      <c r="O52" s="301">
        <v>0</v>
      </c>
      <c r="P52" s="301">
        <v>114000</v>
      </c>
      <c r="Q52" s="195">
        <v>114000</v>
      </c>
    </row>
    <row r="53" spans="2:17" ht="69" customHeight="1">
      <c r="B53" s="300" t="s">
        <v>495</v>
      </c>
      <c r="C53" s="300" t="s">
        <v>513</v>
      </c>
      <c r="D53" s="300" t="s">
        <v>481</v>
      </c>
      <c r="E53" s="300" t="s">
        <v>480</v>
      </c>
      <c r="F53" s="301">
        <v>77600</v>
      </c>
      <c r="G53" s="301">
        <v>77600</v>
      </c>
      <c r="H53" s="301">
        <v>0</v>
      </c>
      <c r="I53" s="301">
        <v>0</v>
      </c>
      <c r="J53" s="301">
        <v>0</v>
      </c>
      <c r="K53" s="301">
        <v>988000</v>
      </c>
      <c r="L53" s="301">
        <v>0</v>
      </c>
      <c r="M53" s="301">
        <v>988000</v>
      </c>
      <c r="N53" s="301">
        <v>0</v>
      </c>
      <c r="O53" s="301">
        <v>0</v>
      </c>
      <c r="P53" s="301">
        <v>0</v>
      </c>
      <c r="Q53" s="195">
        <v>1065600</v>
      </c>
    </row>
    <row r="54" spans="2:17" ht="98.45" customHeight="1">
      <c r="B54" s="300" t="s">
        <v>284</v>
      </c>
      <c r="C54" s="300" t="s">
        <v>362</v>
      </c>
      <c r="D54" s="300" t="s">
        <v>285</v>
      </c>
      <c r="E54" s="300" t="s">
        <v>146</v>
      </c>
      <c r="F54" s="301">
        <v>0</v>
      </c>
      <c r="G54" s="301">
        <v>0</v>
      </c>
      <c r="H54" s="301">
        <v>0</v>
      </c>
      <c r="I54" s="301">
        <v>0</v>
      </c>
      <c r="J54" s="301">
        <v>0</v>
      </c>
      <c r="K54" s="301">
        <v>55000</v>
      </c>
      <c r="L54" s="301">
        <v>0</v>
      </c>
      <c r="M54" s="301">
        <v>55000</v>
      </c>
      <c r="N54" s="301">
        <v>0</v>
      </c>
      <c r="O54" s="301">
        <v>0</v>
      </c>
      <c r="P54" s="301">
        <v>0</v>
      </c>
      <c r="Q54" s="195">
        <v>55000</v>
      </c>
    </row>
    <row r="55" spans="2:17" ht="69.599999999999994" customHeight="1">
      <c r="B55" s="300" t="s">
        <v>363</v>
      </c>
      <c r="C55" s="300" t="s">
        <v>184</v>
      </c>
      <c r="D55" s="300" t="s">
        <v>185</v>
      </c>
      <c r="E55" s="300" t="s">
        <v>186</v>
      </c>
      <c r="F55" s="301">
        <v>260155</v>
      </c>
      <c r="G55" s="301">
        <v>260155</v>
      </c>
      <c r="H55" s="301">
        <v>0</v>
      </c>
      <c r="I55" s="301">
        <v>0</v>
      </c>
      <c r="J55" s="301">
        <v>0</v>
      </c>
      <c r="K55" s="301">
        <v>0</v>
      </c>
      <c r="L55" s="301">
        <v>0</v>
      </c>
      <c r="M55" s="301">
        <v>0</v>
      </c>
      <c r="N55" s="301">
        <v>0</v>
      </c>
      <c r="O55" s="301">
        <v>0</v>
      </c>
      <c r="P55" s="301">
        <v>0</v>
      </c>
      <c r="Q55" s="195">
        <v>260155</v>
      </c>
    </row>
    <row r="56" spans="2:17" ht="93" customHeight="1">
      <c r="B56" s="194" t="s">
        <v>96</v>
      </c>
      <c r="C56" s="194" t="s">
        <v>359</v>
      </c>
      <c r="D56" s="194" t="s">
        <v>359</v>
      </c>
      <c r="E56" s="194" t="s">
        <v>66</v>
      </c>
      <c r="F56" s="195">
        <v>197305290</v>
      </c>
      <c r="G56" s="195">
        <v>197305290</v>
      </c>
      <c r="H56" s="195">
        <v>151975078</v>
      </c>
      <c r="I56" s="195">
        <v>4673538</v>
      </c>
      <c r="J56" s="195">
        <v>0</v>
      </c>
      <c r="K56" s="195">
        <v>15837850</v>
      </c>
      <c r="L56" s="195">
        <v>15772750</v>
      </c>
      <c r="M56" s="195">
        <v>65100</v>
      </c>
      <c r="N56" s="195">
        <v>19100</v>
      </c>
      <c r="O56" s="195">
        <v>0</v>
      </c>
      <c r="P56" s="195">
        <v>15772750</v>
      </c>
      <c r="Q56" s="195">
        <v>213143140</v>
      </c>
    </row>
    <row r="57" spans="2:17" ht="84" customHeight="1">
      <c r="B57" s="194" t="s">
        <v>97</v>
      </c>
      <c r="C57" s="194" t="s">
        <v>359</v>
      </c>
      <c r="D57" s="194" t="s">
        <v>359</v>
      </c>
      <c r="E57" s="194" t="s">
        <v>66</v>
      </c>
      <c r="F57" s="195">
        <v>197305290</v>
      </c>
      <c r="G57" s="195">
        <v>197305290</v>
      </c>
      <c r="H57" s="195">
        <v>151975078</v>
      </c>
      <c r="I57" s="195">
        <v>4673538</v>
      </c>
      <c r="J57" s="195">
        <v>0</v>
      </c>
      <c r="K57" s="195">
        <v>15837850</v>
      </c>
      <c r="L57" s="195">
        <v>15772750</v>
      </c>
      <c r="M57" s="195">
        <v>65100</v>
      </c>
      <c r="N57" s="195">
        <v>19100</v>
      </c>
      <c r="O57" s="195">
        <v>0</v>
      </c>
      <c r="P57" s="195">
        <v>15772750</v>
      </c>
      <c r="Q57" s="195">
        <v>213143140</v>
      </c>
    </row>
    <row r="58" spans="2:17" ht="120.95" customHeight="1">
      <c r="B58" s="300" t="s">
        <v>147</v>
      </c>
      <c r="C58" s="300" t="s">
        <v>120</v>
      </c>
      <c r="D58" s="300" t="s">
        <v>2</v>
      </c>
      <c r="E58" s="300" t="s">
        <v>347</v>
      </c>
      <c r="F58" s="301">
        <v>1304392</v>
      </c>
      <c r="G58" s="301">
        <v>1304392</v>
      </c>
      <c r="H58" s="301">
        <v>1042979</v>
      </c>
      <c r="I58" s="301">
        <v>8120</v>
      </c>
      <c r="J58" s="301">
        <v>0</v>
      </c>
      <c r="K58" s="301">
        <v>0</v>
      </c>
      <c r="L58" s="301">
        <v>0</v>
      </c>
      <c r="M58" s="301">
        <v>0</v>
      </c>
      <c r="N58" s="301">
        <v>0</v>
      </c>
      <c r="O58" s="301">
        <v>0</v>
      </c>
      <c r="P58" s="301">
        <v>0</v>
      </c>
      <c r="Q58" s="195">
        <v>1304392</v>
      </c>
    </row>
    <row r="59" spans="2:17" ht="94.5" customHeight="1">
      <c r="B59" s="300" t="s">
        <v>318</v>
      </c>
      <c r="C59" s="300" t="s">
        <v>364</v>
      </c>
      <c r="D59" s="300" t="s">
        <v>67</v>
      </c>
      <c r="E59" s="300" t="s">
        <v>319</v>
      </c>
      <c r="F59" s="301">
        <v>35955001</v>
      </c>
      <c r="G59" s="301">
        <v>35955001</v>
      </c>
      <c r="H59" s="301">
        <v>22996105</v>
      </c>
      <c r="I59" s="301">
        <v>4381312</v>
      </c>
      <c r="J59" s="301">
        <v>0</v>
      </c>
      <c r="K59" s="301">
        <v>37100</v>
      </c>
      <c r="L59" s="301">
        <v>0</v>
      </c>
      <c r="M59" s="301">
        <v>37100</v>
      </c>
      <c r="N59" s="301">
        <v>0</v>
      </c>
      <c r="O59" s="301">
        <v>0</v>
      </c>
      <c r="P59" s="301">
        <v>0</v>
      </c>
      <c r="Q59" s="195">
        <v>35992101</v>
      </c>
    </row>
    <row r="60" spans="2:17" ht="87" customHeight="1">
      <c r="B60" s="300" t="s">
        <v>320</v>
      </c>
      <c r="C60" s="300" t="s">
        <v>365</v>
      </c>
      <c r="D60" s="300" t="s">
        <v>67</v>
      </c>
      <c r="E60" s="300" t="s">
        <v>319</v>
      </c>
      <c r="F60" s="301">
        <v>143519200</v>
      </c>
      <c r="G60" s="301">
        <v>143519200</v>
      </c>
      <c r="H60" s="301">
        <v>117638700</v>
      </c>
      <c r="I60" s="301">
        <v>0</v>
      </c>
      <c r="J60" s="301">
        <v>0</v>
      </c>
      <c r="K60" s="301">
        <v>0</v>
      </c>
      <c r="L60" s="301">
        <v>0</v>
      </c>
      <c r="M60" s="301">
        <v>0</v>
      </c>
      <c r="N60" s="301">
        <v>0</v>
      </c>
      <c r="O60" s="301">
        <v>0</v>
      </c>
      <c r="P60" s="301">
        <v>0</v>
      </c>
      <c r="Q60" s="195">
        <v>143519200</v>
      </c>
    </row>
    <row r="61" spans="2:17" ht="84.6" customHeight="1">
      <c r="B61" s="300" t="s">
        <v>532</v>
      </c>
      <c r="C61" s="300" t="s">
        <v>533</v>
      </c>
      <c r="D61" s="300" t="s">
        <v>67</v>
      </c>
      <c r="E61" s="300" t="s">
        <v>319</v>
      </c>
      <c r="F61" s="301">
        <v>1477313</v>
      </c>
      <c r="G61" s="301">
        <v>1477313</v>
      </c>
      <c r="H61" s="301">
        <v>0</v>
      </c>
      <c r="I61" s="301">
        <v>0</v>
      </c>
      <c r="J61" s="301">
        <v>0</v>
      </c>
      <c r="K61" s="301">
        <v>3960497</v>
      </c>
      <c r="L61" s="301">
        <v>3960497</v>
      </c>
      <c r="M61" s="301">
        <v>0</v>
      </c>
      <c r="N61" s="301">
        <v>0</v>
      </c>
      <c r="O61" s="301">
        <v>0</v>
      </c>
      <c r="P61" s="301">
        <v>3960497</v>
      </c>
      <c r="Q61" s="195">
        <v>5437810</v>
      </c>
    </row>
    <row r="62" spans="2:17" ht="105" customHeight="1">
      <c r="B62" s="300" t="s">
        <v>321</v>
      </c>
      <c r="C62" s="300" t="s">
        <v>182</v>
      </c>
      <c r="D62" s="300" t="s">
        <v>9</v>
      </c>
      <c r="E62" s="300" t="s">
        <v>322</v>
      </c>
      <c r="F62" s="301">
        <v>2040635</v>
      </c>
      <c r="G62" s="301">
        <v>2040635</v>
      </c>
      <c r="H62" s="301">
        <v>1571310</v>
      </c>
      <c r="I62" s="301">
        <v>87410</v>
      </c>
      <c r="J62" s="301">
        <v>0</v>
      </c>
      <c r="K62" s="301">
        <v>3000</v>
      </c>
      <c r="L62" s="301">
        <v>0</v>
      </c>
      <c r="M62" s="301">
        <v>3000</v>
      </c>
      <c r="N62" s="301">
        <v>0</v>
      </c>
      <c r="O62" s="301">
        <v>0</v>
      </c>
      <c r="P62" s="301">
        <v>0</v>
      </c>
      <c r="Q62" s="195">
        <v>2043635</v>
      </c>
    </row>
    <row r="63" spans="2:17" ht="80.45" customHeight="1">
      <c r="B63" s="300" t="s">
        <v>330</v>
      </c>
      <c r="C63" s="300" t="s">
        <v>366</v>
      </c>
      <c r="D63" s="300" t="s">
        <v>65</v>
      </c>
      <c r="E63" s="300" t="s">
        <v>84</v>
      </c>
      <c r="F63" s="301">
        <v>6967912</v>
      </c>
      <c r="G63" s="301">
        <v>6967912</v>
      </c>
      <c r="H63" s="301">
        <v>5416316</v>
      </c>
      <c r="I63" s="301">
        <v>121196</v>
      </c>
      <c r="J63" s="301">
        <v>0</v>
      </c>
      <c r="K63" s="301">
        <v>25000</v>
      </c>
      <c r="L63" s="301">
        <v>0</v>
      </c>
      <c r="M63" s="301">
        <v>25000</v>
      </c>
      <c r="N63" s="301">
        <v>19100</v>
      </c>
      <c r="O63" s="301">
        <v>0</v>
      </c>
      <c r="P63" s="301">
        <v>0</v>
      </c>
      <c r="Q63" s="195">
        <v>6992912</v>
      </c>
    </row>
    <row r="64" spans="2:17" ht="76.5" customHeight="1">
      <c r="B64" s="300" t="s">
        <v>331</v>
      </c>
      <c r="C64" s="300" t="s">
        <v>367</v>
      </c>
      <c r="D64" s="300" t="s">
        <v>65</v>
      </c>
      <c r="E64" s="300" t="s">
        <v>118</v>
      </c>
      <c r="F64" s="301">
        <v>25340</v>
      </c>
      <c r="G64" s="301">
        <v>25340</v>
      </c>
      <c r="H64" s="301">
        <v>0</v>
      </c>
      <c r="I64" s="301">
        <v>0</v>
      </c>
      <c r="J64" s="301">
        <v>0</v>
      </c>
      <c r="K64" s="301">
        <v>0</v>
      </c>
      <c r="L64" s="301">
        <v>0</v>
      </c>
      <c r="M64" s="301">
        <v>0</v>
      </c>
      <c r="N64" s="301">
        <v>0</v>
      </c>
      <c r="O64" s="301">
        <v>0</v>
      </c>
      <c r="P64" s="301">
        <v>0</v>
      </c>
      <c r="Q64" s="195">
        <v>25340</v>
      </c>
    </row>
    <row r="65" spans="2:17" ht="105.6" customHeight="1">
      <c r="B65" s="300" t="s">
        <v>323</v>
      </c>
      <c r="C65" s="300" t="s">
        <v>368</v>
      </c>
      <c r="D65" s="300" t="s">
        <v>65</v>
      </c>
      <c r="E65" s="300" t="s">
        <v>325</v>
      </c>
      <c r="F65" s="301">
        <v>193586</v>
      </c>
      <c r="G65" s="301">
        <v>193586</v>
      </c>
      <c r="H65" s="301">
        <v>82705</v>
      </c>
      <c r="I65" s="301">
        <v>0</v>
      </c>
      <c r="J65" s="301">
        <v>0</v>
      </c>
      <c r="K65" s="301">
        <v>20655</v>
      </c>
      <c r="L65" s="301">
        <v>20655</v>
      </c>
      <c r="M65" s="301">
        <v>0</v>
      </c>
      <c r="N65" s="301">
        <v>0</v>
      </c>
      <c r="O65" s="301">
        <v>0</v>
      </c>
      <c r="P65" s="301">
        <v>20655</v>
      </c>
      <c r="Q65" s="195">
        <v>214241</v>
      </c>
    </row>
    <row r="66" spans="2:17" ht="96.95" customHeight="1">
      <c r="B66" s="300" t="s">
        <v>324</v>
      </c>
      <c r="C66" s="300" t="s">
        <v>369</v>
      </c>
      <c r="D66" s="300" t="s">
        <v>65</v>
      </c>
      <c r="E66" s="300" t="s">
        <v>326</v>
      </c>
      <c r="F66" s="301">
        <v>1499000</v>
      </c>
      <c r="G66" s="301">
        <v>1499000</v>
      </c>
      <c r="H66" s="301">
        <v>1228689</v>
      </c>
      <c r="I66" s="301">
        <v>0</v>
      </c>
      <c r="J66" s="301">
        <v>0</v>
      </c>
      <c r="K66" s="301">
        <v>0</v>
      </c>
      <c r="L66" s="301">
        <v>0</v>
      </c>
      <c r="M66" s="301">
        <v>0</v>
      </c>
      <c r="N66" s="301">
        <v>0</v>
      </c>
      <c r="O66" s="301">
        <v>0</v>
      </c>
      <c r="P66" s="301">
        <v>0</v>
      </c>
      <c r="Q66" s="195">
        <v>1499000</v>
      </c>
    </row>
    <row r="67" spans="2:17" ht="171" customHeight="1">
      <c r="B67" s="300" t="s">
        <v>660</v>
      </c>
      <c r="C67" s="300" t="s">
        <v>661</v>
      </c>
      <c r="D67" s="300" t="s">
        <v>65</v>
      </c>
      <c r="E67" s="300" t="s">
        <v>662</v>
      </c>
      <c r="F67" s="301">
        <v>0</v>
      </c>
      <c r="G67" s="301">
        <v>0</v>
      </c>
      <c r="H67" s="301">
        <v>0</v>
      </c>
      <c r="I67" s="301">
        <v>0</v>
      </c>
      <c r="J67" s="301">
        <v>0</v>
      </c>
      <c r="K67" s="301">
        <v>574069</v>
      </c>
      <c r="L67" s="301">
        <v>574069</v>
      </c>
      <c r="M67" s="301">
        <v>0</v>
      </c>
      <c r="N67" s="301">
        <v>0</v>
      </c>
      <c r="O67" s="301">
        <v>0</v>
      </c>
      <c r="P67" s="301">
        <v>574069</v>
      </c>
      <c r="Q67" s="195">
        <v>574069</v>
      </c>
    </row>
    <row r="68" spans="2:17" ht="155.1" customHeight="1">
      <c r="B68" s="300" t="s">
        <v>701</v>
      </c>
      <c r="C68" s="300" t="s">
        <v>702</v>
      </c>
      <c r="D68" s="300" t="s">
        <v>65</v>
      </c>
      <c r="E68" s="300" t="s">
        <v>703</v>
      </c>
      <c r="F68" s="301">
        <v>0</v>
      </c>
      <c r="G68" s="301">
        <v>0</v>
      </c>
      <c r="H68" s="301">
        <v>0</v>
      </c>
      <c r="I68" s="301">
        <v>0</v>
      </c>
      <c r="J68" s="301">
        <v>0</v>
      </c>
      <c r="K68" s="301">
        <v>4593300</v>
      </c>
      <c r="L68" s="301">
        <v>4593300</v>
      </c>
      <c r="M68" s="301">
        <v>0</v>
      </c>
      <c r="N68" s="301">
        <v>0</v>
      </c>
      <c r="O68" s="301">
        <v>0</v>
      </c>
      <c r="P68" s="301">
        <v>4593300</v>
      </c>
      <c r="Q68" s="195">
        <v>4593300</v>
      </c>
    </row>
    <row r="69" spans="2:17" ht="184.5" customHeight="1">
      <c r="B69" s="300" t="s">
        <v>622</v>
      </c>
      <c r="C69" s="300" t="s">
        <v>623</v>
      </c>
      <c r="D69" s="300" t="s">
        <v>65</v>
      </c>
      <c r="E69" s="300" t="s">
        <v>624</v>
      </c>
      <c r="F69" s="301">
        <v>43211</v>
      </c>
      <c r="G69" s="301">
        <v>43211</v>
      </c>
      <c r="H69" s="301">
        <v>0</v>
      </c>
      <c r="I69" s="301">
        <v>0</v>
      </c>
      <c r="J69" s="301">
        <v>0</v>
      </c>
      <c r="K69" s="301">
        <v>135829</v>
      </c>
      <c r="L69" s="301">
        <v>135829</v>
      </c>
      <c r="M69" s="301">
        <v>0</v>
      </c>
      <c r="N69" s="301">
        <v>0</v>
      </c>
      <c r="O69" s="301">
        <v>0</v>
      </c>
      <c r="P69" s="301">
        <v>135829</v>
      </c>
      <c r="Q69" s="195">
        <v>179040</v>
      </c>
    </row>
    <row r="70" spans="2:17" ht="161.44999999999999" customHeight="1">
      <c r="B70" s="300" t="s">
        <v>625</v>
      </c>
      <c r="C70" s="300" t="s">
        <v>626</v>
      </c>
      <c r="D70" s="300" t="s">
        <v>65</v>
      </c>
      <c r="E70" s="300" t="s">
        <v>627</v>
      </c>
      <c r="F70" s="301">
        <v>902554</v>
      </c>
      <c r="G70" s="301">
        <v>902554</v>
      </c>
      <c r="H70" s="301">
        <v>0</v>
      </c>
      <c r="I70" s="301">
        <v>0</v>
      </c>
      <c r="J70" s="301">
        <v>0</v>
      </c>
      <c r="K70" s="301">
        <v>1222458</v>
      </c>
      <c r="L70" s="301">
        <v>1222458</v>
      </c>
      <c r="M70" s="301">
        <v>0</v>
      </c>
      <c r="N70" s="301">
        <v>0</v>
      </c>
      <c r="O70" s="301">
        <v>0</v>
      </c>
      <c r="P70" s="301">
        <v>1222458</v>
      </c>
      <c r="Q70" s="195">
        <v>2125012</v>
      </c>
    </row>
    <row r="71" spans="2:17" ht="159.6" customHeight="1">
      <c r="B71" s="300" t="s">
        <v>332</v>
      </c>
      <c r="C71" s="300" t="s">
        <v>360</v>
      </c>
      <c r="D71" s="300" t="s">
        <v>65</v>
      </c>
      <c r="E71" s="300" t="s">
        <v>329</v>
      </c>
      <c r="F71" s="301">
        <v>432471</v>
      </c>
      <c r="G71" s="301">
        <v>432471</v>
      </c>
      <c r="H71" s="301">
        <v>347335</v>
      </c>
      <c r="I71" s="301">
        <v>0</v>
      </c>
      <c r="J71" s="301">
        <v>0</v>
      </c>
      <c r="K71" s="301">
        <v>219450</v>
      </c>
      <c r="L71" s="301">
        <v>219450</v>
      </c>
      <c r="M71" s="301">
        <v>0</v>
      </c>
      <c r="N71" s="301">
        <v>0</v>
      </c>
      <c r="O71" s="301">
        <v>0</v>
      </c>
      <c r="P71" s="301">
        <v>219450</v>
      </c>
      <c r="Q71" s="195">
        <v>651921</v>
      </c>
    </row>
    <row r="72" spans="2:17" ht="168" customHeight="1">
      <c r="B72" s="300" t="s">
        <v>605</v>
      </c>
      <c r="C72" s="300" t="s">
        <v>601</v>
      </c>
      <c r="D72" s="300" t="s">
        <v>65</v>
      </c>
      <c r="E72" s="300" t="s">
        <v>602</v>
      </c>
      <c r="F72" s="301">
        <v>77511</v>
      </c>
      <c r="G72" s="301">
        <v>77511</v>
      </c>
      <c r="H72" s="301">
        <v>63534</v>
      </c>
      <c r="I72" s="301">
        <v>0</v>
      </c>
      <c r="J72" s="301">
        <v>0</v>
      </c>
      <c r="K72" s="301">
        <v>0</v>
      </c>
      <c r="L72" s="301">
        <v>0</v>
      </c>
      <c r="M72" s="301">
        <v>0</v>
      </c>
      <c r="N72" s="301">
        <v>0</v>
      </c>
      <c r="O72" s="301">
        <v>0</v>
      </c>
      <c r="P72" s="301">
        <v>0</v>
      </c>
      <c r="Q72" s="195">
        <v>77511</v>
      </c>
    </row>
    <row r="73" spans="2:17" ht="105.95" customHeight="1">
      <c r="B73" s="300" t="s">
        <v>606</v>
      </c>
      <c r="C73" s="300" t="s">
        <v>607</v>
      </c>
      <c r="D73" s="300" t="s">
        <v>182</v>
      </c>
      <c r="E73" s="300" t="s">
        <v>608</v>
      </c>
      <c r="F73" s="301">
        <v>333900</v>
      </c>
      <c r="G73" s="301">
        <v>333900</v>
      </c>
      <c r="H73" s="301">
        <v>0</v>
      </c>
      <c r="I73" s="301">
        <v>0</v>
      </c>
      <c r="J73" s="301">
        <v>0</v>
      </c>
      <c r="K73" s="301">
        <v>0</v>
      </c>
      <c r="L73" s="301">
        <v>0</v>
      </c>
      <c r="M73" s="301">
        <v>0</v>
      </c>
      <c r="N73" s="301">
        <v>0</v>
      </c>
      <c r="O73" s="301">
        <v>0</v>
      </c>
      <c r="P73" s="301">
        <v>0</v>
      </c>
      <c r="Q73" s="195">
        <v>333900</v>
      </c>
    </row>
    <row r="74" spans="2:17" ht="101.45" customHeight="1">
      <c r="B74" s="300" t="s">
        <v>98</v>
      </c>
      <c r="C74" s="300" t="s">
        <v>148</v>
      </c>
      <c r="D74" s="300" t="s">
        <v>19</v>
      </c>
      <c r="E74" s="300" t="s">
        <v>18</v>
      </c>
      <c r="F74" s="301">
        <v>59000</v>
      </c>
      <c r="G74" s="301">
        <v>59000</v>
      </c>
      <c r="H74" s="301">
        <v>0</v>
      </c>
      <c r="I74" s="301">
        <v>0</v>
      </c>
      <c r="J74" s="301">
        <v>0</v>
      </c>
      <c r="K74" s="301">
        <v>0</v>
      </c>
      <c r="L74" s="301">
        <v>0</v>
      </c>
      <c r="M74" s="301">
        <v>0</v>
      </c>
      <c r="N74" s="301">
        <v>0</v>
      </c>
      <c r="O74" s="301">
        <v>0</v>
      </c>
      <c r="P74" s="301">
        <v>0</v>
      </c>
      <c r="Q74" s="195">
        <v>59000</v>
      </c>
    </row>
    <row r="75" spans="2:17" ht="113.1" customHeight="1">
      <c r="B75" s="300" t="s">
        <v>99</v>
      </c>
      <c r="C75" s="300" t="s">
        <v>149</v>
      </c>
      <c r="D75" s="300" t="s">
        <v>19</v>
      </c>
      <c r="E75" s="300" t="s">
        <v>64</v>
      </c>
      <c r="F75" s="301">
        <v>2085043</v>
      </c>
      <c r="G75" s="301">
        <v>2085043</v>
      </c>
      <c r="H75" s="301">
        <v>1587405</v>
      </c>
      <c r="I75" s="301">
        <v>75500</v>
      </c>
      <c r="J75" s="301">
        <v>0</v>
      </c>
      <c r="K75" s="301">
        <v>0</v>
      </c>
      <c r="L75" s="301">
        <v>0</v>
      </c>
      <c r="M75" s="301">
        <v>0</v>
      </c>
      <c r="N75" s="301">
        <v>0</v>
      </c>
      <c r="O75" s="301">
        <v>0</v>
      </c>
      <c r="P75" s="301">
        <v>0</v>
      </c>
      <c r="Q75" s="195">
        <v>2085043</v>
      </c>
    </row>
    <row r="76" spans="2:17" ht="133.5" customHeight="1">
      <c r="B76" s="300" t="s">
        <v>150</v>
      </c>
      <c r="C76" s="300" t="s">
        <v>151</v>
      </c>
      <c r="D76" s="300" t="s">
        <v>19</v>
      </c>
      <c r="E76" s="300" t="s">
        <v>370</v>
      </c>
      <c r="F76" s="301">
        <v>294221</v>
      </c>
      <c r="G76" s="301">
        <v>294221</v>
      </c>
      <c r="H76" s="301">
        <v>0</v>
      </c>
      <c r="I76" s="301">
        <v>0</v>
      </c>
      <c r="J76" s="301">
        <v>0</v>
      </c>
      <c r="K76" s="301">
        <v>0</v>
      </c>
      <c r="L76" s="301">
        <v>0</v>
      </c>
      <c r="M76" s="301">
        <v>0</v>
      </c>
      <c r="N76" s="301">
        <v>0</v>
      </c>
      <c r="O76" s="301">
        <v>0</v>
      </c>
      <c r="P76" s="301">
        <v>0</v>
      </c>
      <c r="Q76" s="195">
        <v>294221</v>
      </c>
    </row>
    <row r="77" spans="2:17" ht="144" customHeight="1">
      <c r="B77" s="300" t="s">
        <v>529</v>
      </c>
      <c r="C77" s="300" t="s">
        <v>530</v>
      </c>
      <c r="D77" s="300" t="s">
        <v>19</v>
      </c>
      <c r="E77" s="300" t="s">
        <v>531</v>
      </c>
      <c r="F77" s="301">
        <v>95000</v>
      </c>
      <c r="G77" s="301">
        <v>95000</v>
      </c>
      <c r="H77" s="301">
        <v>0</v>
      </c>
      <c r="I77" s="301">
        <v>0</v>
      </c>
      <c r="J77" s="301">
        <v>0</v>
      </c>
      <c r="K77" s="301">
        <v>0</v>
      </c>
      <c r="L77" s="301">
        <v>0</v>
      </c>
      <c r="M77" s="301">
        <v>0</v>
      </c>
      <c r="N77" s="301">
        <v>0</v>
      </c>
      <c r="O77" s="301">
        <v>0</v>
      </c>
      <c r="P77" s="301">
        <v>0</v>
      </c>
      <c r="Q77" s="195">
        <v>95000</v>
      </c>
    </row>
    <row r="78" spans="2:17" ht="72" customHeight="1">
      <c r="B78" s="300" t="s">
        <v>663</v>
      </c>
      <c r="C78" s="300" t="s">
        <v>361</v>
      </c>
      <c r="D78" s="300" t="s">
        <v>107</v>
      </c>
      <c r="E78" s="300" t="s">
        <v>289</v>
      </c>
      <c r="F78" s="301">
        <v>0</v>
      </c>
      <c r="G78" s="301">
        <v>0</v>
      </c>
      <c r="H78" s="301">
        <v>0</v>
      </c>
      <c r="I78" s="301">
        <v>0</v>
      </c>
      <c r="J78" s="301">
        <v>0</v>
      </c>
      <c r="K78" s="301">
        <v>46492</v>
      </c>
      <c r="L78" s="301">
        <v>46492</v>
      </c>
      <c r="M78" s="301">
        <v>0</v>
      </c>
      <c r="N78" s="301">
        <v>0</v>
      </c>
      <c r="O78" s="301">
        <v>0</v>
      </c>
      <c r="P78" s="301">
        <v>46492</v>
      </c>
      <c r="Q78" s="195">
        <v>46492</v>
      </c>
    </row>
    <row r="79" spans="2:17" ht="132.94999999999999" customHeight="1">
      <c r="B79" s="300" t="s">
        <v>664</v>
      </c>
      <c r="C79" s="300" t="s">
        <v>577</v>
      </c>
      <c r="D79" s="300" t="s">
        <v>131</v>
      </c>
      <c r="E79" s="300" t="s">
        <v>578</v>
      </c>
      <c r="F79" s="301">
        <v>0</v>
      </c>
      <c r="G79" s="301">
        <v>0</v>
      </c>
      <c r="H79" s="301">
        <v>0</v>
      </c>
      <c r="I79" s="301">
        <v>0</v>
      </c>
      <c r="J79" s="301">
        <v>0</v>
      </c>
      <c r="K79" s="301">
        <v>5000000</v>
      </c>
      <c r="L79" s="301">
        <v>5000000</v>
      </c>
      <c r="M79" s="301">
        <v>0</v>
      </c>
      <c r="N79" s="301">
        <v>0</v>
      </c>
      <c r="O79" s="301">
        <v>0</v>
      </c>
      <c r="P79" s="301">
        <v>5000000</v>
      </c>
      <c r="Q79" s="195">
        <v>5000000</v>
      </c>
    </row>
    <row r="80" spans="2:17" ht="50.45" customHeight="1">
      <c r="B80" s="194" t="s">
        <v>487</v>
      </c>
      <c r="C80" s="194" t="s">
        <v>359</v>
      </c>
      <c r="D80" s="194" t="s">
        <v>359</v>
      </c>
      <c r="E80" s="194" t="s">
        <v>489</v>
      </c>
      <c r="F80" s="195">
        <v>838382</v>
      </c>
      <c r="G80" s="195">
        <v>838382</v>
      </c>
      <c r="H80" s="195">
        <v>618100</v>
      </c>
      <c r="I80" s="195">
        <v>5300</v>
      </c>
      <c r="J80" s="195">
        <v>0</v>
      </c>
      <c r="K80" s="195">
        <v>1920347</v>
      </c>
      <c r="L80" s="195">
        <v>1920347</v>
      </c>
      <c r="M80" s="195">
        <v>0</v>
      </c>
      <c r="N80" s="195">
        <v>0</v>
      </c>
      <c r="O80" s="195">
        <v>0</v>
      </c>
      <c r="P80" s="195">
        <v>1920347</v>
      </c>
      <c r="Q80" s="195">
        <v>2758729</v>
      </c>
    </row>
    <row r="81" spans="2:17" ht="50.45" customHeight="1">
      <c r="B81" s="194" t="s">
        <v>488</v>
      </c>
      <c r="C81" s="194" t="s">
        <v>359</v>
      </c>
      <c r="D81" s="194" t="s">
        <v>359</v>
      </c>
      <c r="E81" s="194" t="s">
        <v>489</v>
      </c>
      <c r="F81" s="195">
        <v>838382</v>
      </c>
      <c r="G81" s="195">
        <v>838382</v>
      </c>
      <c r="H81" s="195">
        <v>618100</v>
      </c>
      <c r="I81" s="195">
        <v>5300</v>
      </c>
      <c r="J81" s="195">
        <v>0</v>
      </c>
      <c r="K81" s="195">
        <v>1920347</v>
      </c>
      <c r="L81" s="195">
        <v>1920347</v>
      </c>
      <c r="M81" s="195">
        <v>0</v>
      </c>
      <c r="N81" s="195">
        <v>0</v>
      </c>
      <c r="O81" s="195">
        <v>0</v>
      </c>
      <c r="P81" s="195">
        <v>1920347</v>
      </c>
      <c r="Q81" s="195">
        <v>2758729</v>
      </c>
    </row>
    <row r="82" spans="2:17" ht="108" customHeight="1">
      <c r="B82" s="300" t="s">
        <v>514</v>
      </c>
      <c r="C82" s="300" t="s">
        <v>120</v>
      </c>
      <c r="D82" s="300" t="s">
        <v>2</v>
      </c>
      <c r="E82" s="300" t="s">
        <v>347</v>
      </c>
      <c r="F82" s="301">
        <v>789382</v>
      </c>
      <c r="G82" s="301">
        <v>789382</v>
      </c>
      <c r="H82" s="301">
        <v>618100</v>
      </c>
      <c r="I82" s="301">
        <v>5300</v>
      </c>
      <c r="J82" s="301">
        <v>0</v>
      </c>
      <c r="K82" s="301">
        <v>0</v>
      </c>
      <c r="L82" s="301">
        <v>0</v>
      </c>
      <c r="M82" s="301">
        <v>0</v>
      </c>
      <c r="N82" s="301">
        <v>0</v>
      </c>
      <c r="O82" s="301">
        <v>0</v>
      </c>
      <c r="P82" s="301">
        <v>0</v>
      </c>
      <c r="Q82" s="195">
        <v>789382</v>
      </c>
    </row>
    <row r="83" spans="2:17" ht="168.6" customHeight="1">
      <c r="B83" s="300" t="s">
        <v>490</v>
      </c>
      <c r="C83" s="300" t="s">
        <v>491</v>
      </c>
      <c r="D83" s="300" t="s">
        <v>126</v>
      </c>
      <c r="E83" s="300" t="s">
        <v>492</v>
      </c>
      <c r="F83" s="301">
        <v>49000</v>
      </c>
      <c r="G83" s="301">
        <v>49000</v>
      </c>
      <c r="H83" s="301">
        <v>0</v>
      </c>
      <c r="I83" s="301">
        <v>0</v>
      </c>
      <c r="J83" s="301">
        <v>0</v>
      </c>
      <c r="K83" s="301">
        <v>49000</v>
      </c>
      <c r="L83" s="301">
        <v>49000</v>
      </c>
      <c r="M83" s="301">
        <v>0</v>
      </c>
      <c r="N83" s="301">
        <v>0</v>
      </c>
      <c r="O83" s="301">
        <v>0</v>
      </c>
      <c r="P83" s="301">
        <v>49000</v>
      </c>
      <c r="Q83" s="195">
        <v>98000</v>
      </c>
    </row>
    <row r="84" spans="2:17" ht="209.1" customHeight="1">
      <c r="B84" s="300" t="s">
        <v>704</v>
      </c>
      <c r="C84" s="300" t="s">
        <v>705</v>
      </c>
      <c r="D84" s="300" t="s">
        <v>706</v>
      </c>
      <c r="E84" s="300" t="s">
        <v>707</v>
      </c>
      <c r="F84" s="301">
        <v>0</v>
      </c>
      <c r="G84" s="301">
        <v>0</v>
      </c>
      <c r="H84" s="301">
        <v>0</v>
      </c>
      <c r="I84" s="301">
        <v>0</v>
      </c>
      <c r="J84" s="301">
        <v>0</v>
      </c>
      <c r="K84" s="301">
        <v>1871347</v>
      </c>
      <c r="L84" s="301">
        <v>1871347</v>
      </c>
      <c r="M84" s="301">
        <v>0</v>
      </c>
      <c r="N84" s="301">
        <v>0</v>
      </c>
      <c r="O84" s="301">
        <v>0</v>
      </c>
      <c r="P84" s="301">
        <v>1871347</v>
      </c>
      <c r="Q84" s="195">
        <v>1871347</v>
      </c>
    </row>
    <row r="85" spans="2:17" ht="63.6" customHeight="1">
      <c r="B85" s="194" t="s">
        <v>152</v>
      </c>
      <c r="C85" s="194" t="s">
        <v>359</v>
      </c>
      <c r="D85" s="194" t="s">
        <v>359</v>
      </c>
      <c r="E85" s="194" t="s">
        <v>503</v>
      </c>
      <c r="F85" s="195">
        <v>15762299</v>
      </c>
      <c r="G85" s="195">
        <v>15762299</v>
      </c>
      <c r="H85" s="195">
        <v>11992150</v>
      </c>
      <c r="I85" s="195">
        <v>560930</v>
      </c>
      <c r="J85" s="195">
        <v>0</v>
      </c>
      <c r="K85" s="195">
        <v>4814600</v>
      </c>
      <c r="L85" s="195">
        <v>4700000</v>
      </c>
      <c r="M85" s="195">
        <v>114600</v>
      </c>
      <c r="N85" s="195">
        <v>0</v>
      </c>
      <c r="O85" s="195">
        <v>0</v>
      </c>
      <c r="P85" s="195">
        <v>4700000</v>
      </c>
      <c r="Q85" s="195">
        <v>20576899</v>
      </c>
    </row>
    <row r="86" spans="2:17" ht="50.45" customHeight="1">
      <c r="B86" s="194" t="s">
        <v>153</v>
      </c>
      <c r="C86" s="194" t="s">
        <v>359</v>
      </c>
      <c r="D86" s="194" t="s">
        <v>359</v>
      </c>
      <c r="E86" s="194" t="s">
        <v>503</v>
      </c>
      <c r="F86" s="195">
        <v>15762299</v>
      </c>
      <c r="G86" s="195">
        <v>15762299</v>
      </c>
      <c r="H86" s="195">
        <v>11992150</v>
      </c>
      <c r="I86" s="195">
        <v>560930</v>
      </c>
      <c r="J86" s="195">
        <v>0</v>
      </c>
      <c r="K86" s="195">
        <v>4814600</v>
      </c>
      <c r="L86" s="195">
        <v>4700000</v>
      </c>
      <c r="M86" s="195">
        <v>114600</v>
      </c>
      <c r="N86" s="195">
        <v>0</v>
      </c>
      <c r="O86" s="195">
        <v>0</v>
      </c>
      <c r="P86" s="195">
        <v>4700000</v>
      </c>
      <c r="Q86" s="195">
        <v>20576899</v>
      </c>
    </row>
    <row r="87" spans="2:17" ht="93.6" customHeight="1">
      <c r="B87" s="300" t="s">
        <v>154</v>
      </c>
      <c r="C87" s="300" t="s">
        <v>120</v>
      </c>
      <c r="D87" s="300" t="s">
        <v>2</v>
      </c>
      <c r="E87" s="300" t="s">
        <v>347</v>
      </c>
      <c r="F87" s="301">
        <v>776839</v>
      </c>
      <c r="G87" s="301">
        <v>776839</v>
      </c>
      <c r="H87" s="301">
        <v>629075</v>
      </c>
      <c r="I87" s="301">
        <v>4085</v>
      </c>
      <c r="J87" s="301">
        <v>0</v>
      </c>
      <c r="K87" s="301">
        <v>0</v>
      </c>
      <c r="L87" s="301">
        <v>0</v>
      </c>
      <c r="M87" s="301">
        <v>0</v>
      </c>
      <c r="N87" s="301">
        <v>0</v>
      </c>
      <c r="O87" s="301">
        <v>0</v>
      </c>
      <c r="P87" s="301">
        <v>0</v>
      </c>
      <c r="Q87" s="195">
        <v>776839</v>
      </c>
    </row>
    <row r="88" spans="2:17" ht="66.599999999999994" customHeight="1">
      <c r="B88" s="300" t="s">
        <v>327</v>
      </c>
      <c r="C88" s="300" t="s">
        <v>328</v>
      </c>
      <c r="D88" s="300" t="s">
        <v>9</v>
      </c>
      <c r="E88" s="300" t="s">
        <v>371</v>
      </c>
      <c r="F88" s="301">
        <v>3487454</v>
      </c>
      <c r="G88" s="301">
        <v>3487454</v>
      </c>
      <c r="H88" s="301">
        <v>2845156</v>
      </c>
      <c r="I88" s="301">
        <v>19945</v>
      </c>
      <c r="J88" s="301">
        <v>0</v>
      </c>
      <c r="K88" s="301">
        <v>37200</v>
      </c>
      <c r="L88" s="301">
        <v>0</v>
      </c>
      <c r="M88" s="301">
        <v>37200</v>
      </c>
      <c r="N88" s="301">
        <v>0</v>
      </c>
      <c r="O88" s="301">
        <v>0</v>
      </c>
      <c r="P88" s="301">
        <v>0</v>
      </c>
      <c r="Q88" s="195">
        <v>3524654</v>
      </c>
    </row>
    <row r="89" spans="2:17" ht="50.45" customHeight="1">
      <c r="B89" s="300" t="s">
        <v>155</v>
      </c>
      <c r="C89" s="300" t="s">
        <v>156</v>
      </c>
      <c r="D89" s="300" t="s">
        <v>15</v>
      </c>
      <c r="E89" s="300" t="s">
        <v>86</v>
      </c>
      <c r="F89" s="301">
        <v>3526607</v>
      </c>
      <c r="G89" s="301">
        <v>3526607</v>
      </c>
      <c r="H89" s="301">
        <v>2758483</v>
      </c>
      <c r="I89" s="301">
        <v>50894</v>
      </c>
      <c r="J89" s="301">
        <v>0</v>
      </c>
      <c r="K89" s="301">
        <v>1200</v>
      </c>
      <c r="L89" s="301">
        <v>0</v>
      </c>
      <c r="M89" s="301">
        <v>1200</v>
      </c>
      <c r="N89" s="301">
        <v>0</v>
      </c>
      <c r="O89" s="301">
        <v>0</v>
      </c>
      <c r="P89" s="301">
        <v>0</v>
      </c>
      <c r="Q89" s="195">
        <v>3527807</v>
      </c>
    </row>
    <row r="90" spans="2:17" ht="50.45" customHeight="1">
      <c r="B90" s="300" t="s">
        <v>157</v>
      </c>
      <c r="C90" s="300" t="s">
        <v>87</v>
      </c>
      <c r="D90" s="300" t="s">
        <v>15</v>
      </c>
      <c r="E90" s="300" t="s">
        <v>88</v>
      </c>
      <c r="F90" s="301">
        <v>356413</v>
      </c>
      <c r="G90" s="301">
        <v>356413</v>
      </c>
      <c r="H90" s="301">
        <v>238097</v>
      </c>
      <c r="I90" s="301">
        <v>53608</v>
      </c>
      <c r="J90" s="301">
        <v>0</v>
      </c>
      <c r="K90" s="301">
        <v>2000</v>
      </c>
      <c r="L90" s="301">
        <v>0</v>
      </c>
      <c r="M90" s="301">
        <v>2000</v>
      </c>
      <c r="N90" s="301">
        <v>0</v>
      </c>
      <c r="O90" s="301">
        <v>0</v>
      </c>
      <c r="P90" s="301">
        <v>0</v>
      </c>
      <c r="Q90" s="195">
        <v>358413</v>
      </c>
    </row>
    <row r="91" spans="2:17" ht="101.45" customHeight="1">
      <c r="B91" s="300" t="s">
        <v>93</v>
      </c>
      <c r="C91" s="300" t="s">
        <v>158</v>
      </c>
      <c r="D91" s="300" t="s">
        <v>16</v>
      </c>
      <c r="E91" s="300" t="s">
        <v>89</v>
      </c>
      <c r="F91" s="301">
        <v>6702176</v>
      </c>
      <c r="G91" s="301">
        <v>6702176</v>
      </c>
      <c r="H91" s="301">
        <v>4810200</v>
      </c>
      <c r="I91" s="301">
        <v>424586</v>
      </c>
      <c r="J91" s="301">
        <v>0</v>
      </c>
      <c r="K91" s="301">
        <v>74200</v>
      </c>
      <c r="L91" s="301">
        <v>0</v>
      </c>
      <c r="M91" s="301">
        <v>74200</v>
      </c>
      <c r="N91" s="301">
        <v>0</v>
      </c>
      <c r="O91" s="301">
        <v>0</v>
      </c>
      <c r="P91" s="301">
        <v>0</v>
      </c>
      <c r="Q91" s="195">
        <v>6776376</v>
      </c>
    </row>
    <row r="92" spans="2:17" ht="93" customHeight="1">
      <c r="B92" s="300" t="s">
        <v>94</v>
      </c>
      <c r="C92" s="300" t="s">
        <v>159</v>
      </c>
      <c r="D92" s="300" t="s">
        <v>17</v>
      </c>
      <c r="E92" s="300" t="s">
        <v>160</v>
      </c>
      <c r="F92" s="301">
        <v>890598</v>
      </c>
      <c r="G92" s="301">
        <v>890598</v>
      </c>
      <c r="H92" s="301">
        <v>711139</v>
      </c>
      <c r="I92" s="301">
        <v>7812</v>
      </c>
      <c r="J92" s="301">
        <v>0</v>
      </c>
      <c r="K92" s="301">
        <v>150000</v>
      </c>
      <c r="L92" s="301">
        <v>150000</v>
      </c>
      <c r="M92" s="301">
        <v>0</v>
      </c>
      <c r="N92" s="301">
        <v>0</v>
      </c>
      <c r="O92" s="301">
        <v>0</v>
      </c>
      <c r="P92" s="301">
        <v>150000</v>
      </c>
      <c r="Q92" s="195">
        <v>1040598</v>
      </c>
    </row>
    <row r="93" spans="2:17" ht="50.45" customHeight="1">
      <c r="B93" s="300" t="s">
        <v>95</v>
      </c>
      <c r="C93" s="300" t="s">
        <v>128</v>
      </c>
      <c r="D93" s="300" t="s">
        <v>17</v>
      </c>
      <c r="E93" s="300" t="s">
        <v>83</v>
      </c>
      <c r="F93" s="301">
        <v>22212</v>
      </c>
      <c r="G93" s="301">
        <v>22212</v>
      </c>
      <c r="H93" s="301">
        <v>0</v>
      </c>
      <c r="I93" s="301">
        <v>0</v>
      </c>
      <c r="J93" s="301">
        <v>0</v>
      </c>
      <c r="K93" s="301">
        <v>0</v>
      </c>
      <c r="L93" s="301">
        <v>0</v>
      </c>
      <c r="M93" s="301">
        <v>0</v>
      </c>
      <c r="N93" s="301">
        <v>0</v>
      </c>
      <c r="O93" s="301">
        <v>0</v>
      </c>
      <c r="P93" s="301">
        <v>0</v>
      </c>
      <c r="Q93" s="195">
        <v>22212</v>
      </c>
    </row>
    <row r="94" spans="2:17" ht="60.95" customHeight="1">
      <c r="B94" s="300" t="s">
        <v>526</v>
      </c>
      <c r="C94" s="300" t="s">
        <v>527</v>
      </c>
      <c r="D94" s="300" t="s">
        <v>107</v>
      </c>
      <c r="E94" s="300" t="s">
        <v>528</v>
      </c>
      <c r="F94" s="301">
        <v>0</v>
      </c>
      <c r="G94" s="301">
        <v>0</v>
      </c>
      <c r="H94" s="301">
        <v>0</v>
      </c>
      <c r="I94" s="301">
        <v>0</v>
      </c>
      <c r="J94" s="301">
        <v>0</v>
      </c>
      <c r="K94" s="301">
        <v>2100000</v>
      </c>
      <c r="L94" s="301">
        <v>2100000</v>
      </c>
      <c r="M94" s="301">
        <v>0</v>
      </c>
      <c r="N94" s="301">
        <v>0</v>
      </c>
      <c r="O94" s="301">
        <v>0</v>
      </c>
      <c r="P94" s="301">
        <v>2100000</v>
      </c>
      <c r="Q94" s="195">
        <v>2100000</v>
      </c>
    </row>
    <row r="95" spans="2:17" ht="120.95" customHeight="1">
      <c r="B95" s="300" t="s">
        <v>609</v>
      </c>
      <c r="C95" s="300" t="s">
        <v>577</v>
      </c>
      <c r="D95" s="300" t="s">
        <v>131</v>
      </c>
      <c r="E95" s="300" t="s">
        <v>578</v>
      </c>
      <c r="F95" s="301">
        <v>0</v>
      </c>
      <c r="G95" s="301">
        <v>0</v>
      </c>
      <c r="H95" s="301">
        <v>0</v>
      </c>
      <c r="I95" s="301">
        <v>0</v>
      </c>
      <c r="J95" s="301">
        <v>0</v>
      </c>
      <c r="K95" s="301">
        <v>2450000</v>
      </c>
      <c r="L95" s="301">
        <v>2450000</v>
      </c>
      <c r="M95" s="301">
        <v>0</v>
      </c>
      <c r="N95" s="301">
        <v>0</v>
      </c>
      <c r="O95" s="301">
        <v>0</v>
      </c>
      <c r="P95" s="301">
        <v>2450000</v>
      </c>
      <c r="Q95" s="195">
        <v>2450000</v>
      </c>
    </row>
    <row r="96" spans="2:17" ht="50.45" customHeight="1">
      <c r="B96" s="194" t="s">
        <v>372</v>
      </c>
      <c r="C96" s="194" t="s">
        <v>359</v>
      </c>
      <c r="D96" s="194" t="s">
        <v>359</v>
      </c>
      <c r="E96" s="194" t="s">
        <v>334</v>
      </c>
      <c r="F96" s="195">
        <v>2122170</v>
      </c>
      <c r="G96" s="195">
        <v>1912170</v>
      </c>
      <c r="H96" s="195">
        <v>1294810</v>
      </c>
      <c r="I96" s="195">
        <v>20000</v>
      </c>
      <c r="J96" s="195">
        <v>0</v>
      </c>
      <c r="K96" s="195">
        <v>4458750</v>
      </c>
      <c r="L96" s="195">
        <v>4458750</v>
      </c>
      <c r="M96" s="195">
        <v>0</v>
      </c>
      <c r="N96" s="195">
        <v>0</v>
      </c>
      <c r="O96" s="195">
        <v>0</v>
      </c>
      <c r="P96" s="195">
        <v>4458750</v>
      </c>
      <c r="Q96" s="195">
        <v>6580920</v>
      </c>
    </row>
    <row r="97" spans="2:17" ht="50.45" customHeight="1">
      <c r="B97" s="194" t="s">
        <v>335</v>
      </c>
      <c r="C97" s="194" t="s">
        <v>359</v>
      </c>
      <c r="D97" s="194" t="s">
        <v>359</v>
      </c>
      <c r="E97" s="194" t="s">
        <v>334</v>
      </c>
      <c r="F97" s="195">
        <v>2122170</v>
      </c>
      <c r="G97" s="195">
        <v>1912170</v>
      </c>
      <c r="H97" s="195">
        <v>1294810</v>
      </c>
      <c r="I97" s="195">
        <v>20000</v>
      </c>
      <c r="J97" s="195">
        <v>0</v>
      </c>
      <c r="K97" s="195">
        <v>4458750</v>
      </c>
      <c r="L97" s="195">
        <v>4458750</v>
      </c>
      <c r="M97" s="195">
        <v>0</v>
      </c>
      <c r="N97" s="195">
        <v>0</v>
      </c>
      <c r="O97" s="195">
        <v>0</v>
      </c>
      <c r="P97" s="195">
        <v>4458750</v>
      </c>
      <c r="Q97" s="195">
        <v>6580920</v>
      </c>
    </row>
    <row r="98" spans="2:17" ht="99" customHeight="1">
      <c r="B98" s="300" t="s">
        <v>373</v>
      </c>
      <c r="C98" s="300" t="s">
        <v>120</v>
      </c>
      <c r="D98" s="300" t="s">
        <v>2</v>
      </c>
      <c r="E98" s="300" t="s">
        <v>347</v>
      </c>
      <c r="F98" s="301">
        <v>1762170</v>
      </c>
      <c r="G98" s="301">
        <v>1762170</v>
      </c>
      <c r="H98" s="301">
        <v>1294810</v>
      </c>
      <c r="I98" s="301">
        <v>20000</v>
      </c>
      <c r="J98" s="301">
        <v>0</v>
      </c>
      <c r="K98" s="301">
        <v>75000</v>
      </c>
      <c r="L98" s="301">
        <v>75000</v>
      </c>
      <c r="M98" s="301">
        <v>0</v>
      </c>
      <c r="N98" s="301">
        <v>0</v>
      </c>
      <c r="O98" s="301">
        <v>0</v>
      </c>
      <c r="P98" s="301">
        <v>75000</v>
      </c>
      <c r="Q98" s="195">
        <v>1837170</v>
      </c>
    </row>
    <row r="99" spans="2:17" ht="50.45" customHeight="1">
      <c r="B99" s="300" t="s">
        <v>631</v>
      </c>
      <c r="C99" s="300" t="s">
        <v>243</v>
      </c>
      <c r="D99" s="300" t="s">
        <v>21</v>
      </c>
      <c r="E99" s="300" t="s">
        <v>317</v>
      </c>
      <c r="F99" s="301">
        <v>210000</v>
      </c>
      <c r="G99" s="301">
        <v>0</v>
      </c>
      <c r="H99" s="301">
        <v>0</v>
      </c>
      <c r="I99" s="301">
        <v>0</v>
      </c>
      <c r="J99" s="301">
        <v>0</v>
      </c>
      <c r="K99" s="301">
        <v>0</v>
      </c>
      <c r="L99" s="301">
        <v>0</v>
      </c>
      <c r="M99" s="301">
        <v>0</v>
      </c>
      <c r="N99" s="301">
        <v>0</v>
      </c>
      <c r="O99" s="301">
        <v>0</v>
      </c>
      <c r="P99" s="301">
        <v>0</v>
      </c>
      <c r="Q99" s="195">
        <v>210000</v>
      </c>
    </row>
    <row r="100" spans="2:17" ht="95.45" customHeight="1">
      <c r="B100" s="300" t="s">
        <v>486</v>
      </c>
      <c r="C100" s="300" t="s">
        <v>515</v>
      </c>
      <c r="D100" s="300" t="s">
        <v>22</v>
      </c>
      <c r="E100" s="300" t="s">
        <v>471</v>
      </c>
      <c r="F100" s="301">
        <v>0</v>
      </c>
      <c r="G100" s="301">
        <v>0</v>
      </c>
      <c r="H100" s="301">
        <v>0</v>
      </c>
      <c r="I100" s="301">
        <v>0</v>
      </c>
      <c r="J100" s="301">
        <v>0</v>
      </c>
      <c r="K100" s="301">
        <v>3531750</v>
      </c>
      <c r="L100" s="301">
        <v>3531750</v>
      </c>
      <c r="M100" s="301">
        <v>0</v>
      </c>
      <c r="N100" s="301">
        <v>0</v>
      </c>
      <c r="O100" s="301">
        <v>0</v>
      </c>
      <c r="P100" s="301">
        <v>3531750</v>
      </c>
      <c r="Q100" s="195">
        <v>3531750</v>
      </c>
    </row>
    <row r="101" spans="2:17" ht="50.45" customHeight="1">
      <c r="B101" s="300" t="s">
        <v>637</v>
      </c>
      <c r="C101" s="300" t="s">
        <v>665</v>
      </c>
      <c r="D101" s="300" t="s">
        <v>22</v>
      </c>
      <c r="E101" s="300" t="s">
        <v>267</v>
      </c>
      <c r="F101" s="301">
        <v>0</v>
      </c>
      <c r="G101" s="301">
        <v>0</v>
      </c>
      <c r="H101" s="301">
        <v>0</v>
      </c>
      <c r="I101" s="301">
        <v>0</v>
      </c>
      <c r="J101" s="301">
        <v>0</v>
      </c>
      <c r="K101" s="301">
        <v>852000</v>
      </c>
      <c r="L101" s="301">
        <v>852000</v>
      </c>
      <c r="M101" s="301">
        <v>0</v>
      </c>
      <c r="N101" s="301">
        <v>0</v>
      </c>
      <c r="O101" s="301">
        <v>0</v>
      </c>
      <c r="P101" s="301">
        <v>852000</v>
      </c>
      <c r="Q101" s="195">
        <v>852000</v>
      </c>
    </row>
    <row r="102" spans="2:17" ht="123" customHeight="1">
      <c r="B102" s="300" t="s">
        <v>516</v>
      </c>
      <c r="C102" s="300" t="s">
        <v>517</v>
      </c>
      <c r="D102" s="300" t="s">
        <v>22</v>
      </c>
      <c r="E102" s="300" t="s">
        <v>465</v>
      </c>
      <c r="F102" s="301">
        <v>150000</v>
      </c>
      <c r="G102" s="301">
        <v>150000</v>
      </c>
      <c r="H102" s="301">
        <v>0</v>
      </c>
      <c r="I102" s="301">
        <v>0</v>
      </c>
      <c r="J102" s="301">
        <v>0</v>
      </c>
      <c r="K102" s="301">
        <v>0</v>
      </c>
      <c r="L102" s="301">
        <v>0</v>
      </c>
      <c r="M102" s="301">
        <v>0</v>
      </c>
      <c r="N102" s="301">
        <v>0</v>
      </c>
      <c r="O102" s="301">
        <v>0</v>
      </c>
      <c r="P102" s="301">
        <v>0</v>
      </c>
      <c r="Q102" s="195">
        <v>150000</v>
      </c>
    </row>
    <row r="103" spans="2:17" ht="50.45" customHeight="1">
      <c r="B103" s="194" t="s">
        <v>299</v>
      </c>
      <c r="C103" s="194" t="s">
        <v>299</v>
      </c>
      <c r="D103" s="194" t="s">
        <v>299</v>
      </c>
      <c r="E103" s="194" t="s">
        <v>374</v>
      </c>
      <c r="F103" s="195">
        <v>325597896</v>
      </c>
      <c r="G103" s="195">
        <v>324151896</v>
      </c>
      <c r="H103" s="195">
        <v>231831851</v>
      </c>
      <c r="I103" s="195">
        <v>10235960</v>
      </c>
      <c r="J103" s="195">
        <v>1236000</v>
      </c>
      <c r="K103" s="195">
        <v>39953925</v>
      </c>
      <c r="L103" s="195">
        <v>36381225</v>
      </c>
      <c r="M103" s="195">
        <v>3572700</v>
      </c>
      <c r="N103" s="195">
        <v>119100</v>
      </c>
      <c r="O103" s="195">
        <v>2500</v>
      </c>
      <c r="P103" s="195">
        <v>36381225</v>
      </c>
      <c r="Q103" s="195">
        <v>365551821</v>
      </c>
    </row>
    <row r="105" spans="2:17">
      <c r="E105" s="110" t="s">
        <v>343</v>
      </c>
      <c r="K105" s="110" t="s">
        <v>342</v>
      </c>
    </row>
  </sheetData>
  <mergeCells count="25">
    <mergeCell ref="Q8:Q11"/>
    <mergeCell ref="O2:Q2"/>
    <mergeCell ref="O3:Q3"/>
    <mergeCell ref="B4:Q4"/>
    <mergeCell ref="B5:C5"/>
    <mergeCell ref="P9:P11"/>
    <mergeCell ref="B6:C6"/>
    <mergeCell ref="F9:F11"/>
    <mergeCell ref="G9:G11"/>
    <mergeCell ref="O10:O11"/>
    <mergeCell ref="L9:L11"/>
    <mergeCell ref="N9:O9"/>
    <mergeCell ref="H10:H11"/>
    <mergeCell ref="K8:P8"/>
    <mergeCell ref="N10:N11"/>
    <mergeCell ref="M9:M11"/>
    <mergeCell ref="J9:J11"/>
    <mergeCell ref="K9:K11"/>
    <mergeCell ref="D8:D11"/>
    <mergeCell ref="E8:E11"/>
    <mergeCell ref="H9:I9"/>
    <mergeCell ref="B8:B11"/>
    <mergeCell ref="C8:C11"/>
    <mergeCell ref="F8:J8"/>
    <mergeCell ref="I10:I11"/>
  </mergeCells>
  <phoneticPr fontId="2" type="noConversion"/>
  <printOptions horizontalCentered="1"/>
  <pageMargins left="0.19685039370078741" right="0.19685039370078741" top="0.19685039370078741" bottom="0.19685039370078741" header="0.51181102362204722" footer="0.31496062992125984"/>
  <pageSetup paperSize="9" scale="41" fitToHeight="0" orientation="landscape" horizontalDpi="300" verticalDpi="30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indexed="10"/>
  </sheetPr>
  <dimension ref="A1:J84"/>
  <sheetViews>
    <sheetView workbookViewId="0">
      <selection activeCell="E32" sqref="E32"/>
    </sheetView>
  </sheetViews>
  <sheetFormatPr defaultRowHeight="15.75"/>
  <cols>
    <col min="1" max="1" width="17.83203125" style="158" customWidth="1"/>
    <col min="2" max="2" width="19.6640625" style="158" customWidth="1"/>
    <col min="3" max="3" width="24.1640625" style="158" customWidth="1"/>
    <col min="4" max="4" width="20.1640625" style="158" customWidth="1"/>
    <col min="5" max="5" width="18.1640625" style="158" customWidth="1"/>
    <col min="6" max="6" width="16.1640625" style="158" customWidth="1"/>
    <col min="7" max="7" width="13.5" style="158" customWidth="1"/>
    <col min="8" max="8" width="13.83203125" style="158" customWidth="1"/>
    <col min="9" max="9" width="14.33203125" style="158" customWidth="1"/>
    <col min="10" max="10" width="12.33203125" style="158" customWidth="1"/>
    <col min="11" max="16384" width="9.33203125" style="158"/>
  </cols>
  <sheetData>
    <row r="1" spans="1:10" ht="7.5" customHeight="1"/>
    <row r="2" spans="1:10">
      <c r="A2" s="156"/>
      <c r="B2" s="157"/>
      <c r="C2" s="157"/>
      <c r="E2" s="406" t="s">
        <v>307</v>
      </c>
      <c r="F2" s="406"/>
      <c r="G2" s="406"/>
      <c r="H2" s="406"/>
      <c r="I2" s="406"/>
    </row>
    <row r="3" spans="1:10" ht="35.25" customHeight="1">
      <c r="A3" s="156"/>
      <c r="B3" s="159"/>
      <c r="C3" s="159"/>
      <c r="E3" s="410" t="s">
        <v>694</v>
      </c>
      <c r="F3" s="410"/>
      <c r="G3" s="410"/>
      <c r="H3" s="410"/>
      <c r="I3" s="410"/>
    </row>
    <row r="4" spans="1:10" ht="34.5" customHeight="1">
      <c r="A4" s="156"/>
      <c r="B4" s="159"/>
      <c r="C4" s="159"/>
      <c r="E4" s="410" t="s">
        <v>348</v>
      </c>
      <c r="F4" s="410"/>
      <c r="G4" s="410"/>
      <c r="H4" s="410"/>
      <c r="I4" s="410"/>
    </row>
    <row r="5" spans="1:10">
      <c r="A5" s="156"/>
      <c r="B5" s="160"/>
      <c r="C5" s="160"/>
    </row>
    <row r="6" spans="1:10" ht="6.75" customHeight="1">
      <c r="A6" s="161"/>
      <c r="B6" s="162"/>
      <c r="C6" s="162"/>
    </row>
    <row r="7" spans="1:10" ht="18.75">
      <c r="A7" s="407" t="s">
        <v>306</v>
      </c>
      <c r="B7" s="407"/>
      <c r="C7" s="407"/>
      <c r="D7" s="407"/>
      <c r="E7" s="160"/>
      <c r="F7" s="160"/>
      <c r="G7" s="160"/>
      <c r="H7" s="160"/>
    </row>
    <row r="8" spans="1:10" ht="18.75">
      <c r="A8" s="170" t="s">
        <v>134</v>
      </c>
    </row>
    <row r="9" spans="1:10" ht="15.75" customHeight="1">
      <c r="A9" s="163" t="s">
        <v>173</v>
      </c>
    </row>
    <row r="10" spans="1:10">
      <c r="A10" s="164"/>
    </row>
    <row r="11" spans="1:10" ht="18.75">
      <c r="A11" s="171" t="s">
        <v>311</v>
      </c>
    </row>
    <row r="12" spans="1:10">
      <c r="A12" s="165"/>
      <c r="E12" s="166" t="s">
        <v>208</v>
      </c>
    </row>
    <row r="13" spans="1:10" ht="63">
      <c r="A13" s="176" t="s">
        <v>294</v>
      </c>
      <c r="B13" s="397" t="s">
        <v>295</v>
      </c>
      <c r="C13" s="397"/>
      <c r="D13" s="397"/>
      <c r="E13" s="397" t="s">
        <v>210</v>
      </c>
      <c r="F13" s="463" t="s">
        <v>313</v>
      </c>
      <c r="G13" s="464"/>
      <c r="H13" s="464"/>
      <c r="I13" s="464"/>
      <c r="J13" s="393"/>
    </row>
    <row r="14" spans="1:10" ht="39.6" customHeight="1">
      <c r="A14" s="176" t="s">
        <v>270</v>
      </c>
      <c r="B14" s="397" t="s">
        <v>296</v>
      </c>
      <c r="C14" s="397"/>
      <c r="D14" s="397"/>
      <c r="E14" s="397"/>
      <c r="F14" s="465"/>
      <c r="G14" s="466"/>
      <c r="H14" s="466"/>
      <c r="I14" s="466"/>
      <c r="J14" s="396"/>
    </row>
    <row r="15" spans="1:10">
      <c r="A15" s="176">
        <v>1</v>
      </c>
      <c r="B15" s="397">
        <v>2</v>
      </c>
      <c r="C15" s="397"/>
      <c r="D15" s="397"/>
      <c r="E15" s="176">
        <v>3</v>
      </c>
      <c r="F15" s="467">
        <v>4</v>
      </c>
      <c r="G15" s="468"/>
      <c r="H15" s="468"/>
      <c r="I15" s="468"/>
      <c r="J15" s="390"/>
    </row>
    <row r="16" spans="1:10" ht="19.5" customHeight="1">
      <c r="A16" s="469" t="s">
        <v>297</v>
      </c>
      <c r="B16" s="470"/>
      <c r="C16" s="470"/>
      <c r="D16" s="470"/>
      <c r="E16" s="470"/>
      <c r="F16" s="471"/>
      <c r="G16" s="471"/>
      <c r="H16" s="471"/>
      <c r="I16" s="471"/>
      <c r="J16" s="390"/>
    </row>
    <row r="17" spans="1:10" ht="19.5" customHeight="1">
      <c r="A17" s="270">
        <v>41020100</v>
      </c>
      <c r="B17" s="438" t="s">
        <v>59</v>
      </c>
      <c r="C17" s="439"/>
      <c r="D17" s="439"/>
      <c r="E17" s="271">
        <v>37093000</v>
      </c>
      <c r="F17" s="415"/>
      <c r="G17" s="416"/>
      <c r="H17" s="416"/>
      <c r="I17" s="416"/>
      <c r="J17" s="393"/>
    </row>
    <row r="18" spans="1:10" ht="19.5" customHeight="1">
      <c r="A18" s="278">
        <v>99000000000</v>
      </c>
      <c r="B18" s="442" t="s">
        <v>312</v>
      </c>
      <c r="C18" s="443"/>
      <c r="D18" s="443"/>
      <c r="E18" s="185">
        <v>37093000</v>
      </c>
      <c r="F18" s="417"/>
      <c r="G18" s="418"/>
      <c r="H18" s="418"/>
      <c r="I18" s="418"/>
      <c r="J18" s="419"/>
    </row>
    <row r="19" spans="1:10" ht="57.95" customHeight="1">
      <c r="A19" s="268">
        <v>41032700</v>
      </c>
      <c r="B19" s="403" t="s">
        <v>698</v>
      </c>
      <c r="C19" s="404"/>
      <c r="D19" s="405"/>
      <c r="E19" s="267">
        <v>4593300</v>
      </c>
      <c r="F19" s="417"/>
      <c r="G19" s="418"/>
      <c r="H19" s="418"/>
      <c r="I19" s="418"/>
      <c r="J19" s="419"/>
    </row>
    <row r="20" spans="1:10" ht="19.5" customHeight="1">
      <c r="A20" s="307">
        <v>99000000000</v>
      </c>
      <c r="B20" s="411" t="s">
        <v>312</v>
      </c>
      <c r="C20" s="412"/>
      <c r="D20" s="412"/>
      <c r="E20" s="185">
        <v>4593300</v>
      </c>
      <c r="F20" s="417"/>
      <c r="G20" s="418"/>
      <c r="H20" s="418"/>
      <c r="I20" s="418"/>
      <c r="J20" s="419"/>
    </row>
    <row r="21" spans="1:10" ht="28.5" customHeight="1">
      <c r="A21" s="268">
        <v>41033900</v>
      </c>
      <c r="B21" s="440" t="s">
        <v>60</v>
      </c>
      <c r="C21" s="441"/>
      <c r="D21" s="441"/>
      <c r="E21" s="269">
        <v>143519200</v>
      </c>
      <c r="F21" s="417"/>
      <c r="G21" s="418"/>
      <c r="H21" s="418"/>
      <c r="I21" s="418"/>
      <c r="J21" s="419"/>
    </row>
    <row r="22" spans="1:10" ht="19.5" customHeight="1">
      <c r="A22" s="278">
        <v>99000000000</v>
      </c>
      <c r="B22" s="442" t="s">
        <v>312</v>
      </c>
      <c r="C22" s="443"/>
      <c r="D22" s="443"/>
      <c r="E22" s="186">
        <v>143519200</v>
      </c>
      <c r="F22" s="417"/>
      <c r="G22" s="418"/>
      <c r="H22" s="418"/>
      <c r="I22" s="418"/>
      <c r="J22" s="419"/>
    </row>
    <row r="23" spans="1:10" ht="49.5" customHeight="1">
      <c r="A23" s="175">
        <v>41034500</v>
      </c>
      <c r="B23" s="403" t="s">
        <v>599</v>
      </c>
      <c r="C23" s="444"/>
      <c r="D23" s="445"/>
      <c r="E23" s="279">
        <v>9100000</v>
      </c>
      <c r="F23" s="417"/>
      <c r="G23" s="418"/>
      <c r="H23" s="418"/>
      <c r="I23" s="418"/>
      <c r="J23" s="419"/>
    </row>
    <row r="24" spans="1:10" ht="19.5" customHeight="1">
      <c r="A24" s="278">
        <v>99000000000</v>
      </c>
      <c r="B24" s="442" t="s">
        <v>312</v>
      </c>
      <c r="C24" s="443"/>
      <c r="D24" s="443"/>
      <c r="E24" s="187">
        <v>9100000</v>
      </c>
      <c r="F24" s="417"/>
      <c r="G24" s="418"/>
      <c r="H24" s="418"/>
      <c r="I24" s="418"/>
      <c r="J24" s="419"/>
    </row>
    <row r="25" spans="1:10" ht="63.6" customHeight="1">
      <c r="A25" s="268">
        <v>41035500</v>
      </c>
      <c r="B25" s="403" t="s">
        <v>612</v>
      </c>
      <c r="C25" s="404"/>
      <c r="D25" s="405"/>
      <c r="E25" s="298">
        <v>1921700</v>
      </c>
      <c r="F25" s="417"/>
      <c r="G25" s="418"/>
      <c r="H25" s="418"/>
      <c r="I25" s="418"/>
      <c r="J25" s="419"/>
    </row>
    <row r="26" spans="1:10" ht="19.5" customHeight="1">
      <c r="A26" s="307">
        <v>99000000000</v>
      </c>
      <c r="B26" s="411" t="s">
        <v>312</v>
      </c>
      <c r="C26" s="412"/>
      <c r="D26" s="412"/>
      <c r="E26" s="228">
        <v>1921700</v>
      </c>
      <c r="F26" s="417"/>
      <c r="G26" s="418"/>
      <c r="H26" s="418"/>
      <c r="I26" s="418"/>
      <c r="J26" s="419"/>
    </row>
    <row r="27" spans="1:10" ht="63.6" customHeight="1">
      <c r="A27" s="268">
        <v>41035600</v>
      </c>
      <c r="B27" s="403" t="s">
        <v>638</v>
      </c>
      <c r="C27" s="404"/>
      <c r="D27" s="405"/>
      <c r="E27" s="298">
        <v>3010109</v>
      </c>
      <c r="F27" s="417"/>
      <c r="G27" s="418"/>
      <c r="H27" s="418"/>
      <c r="I27" s="418"/>
      <c r="J27" s="419"/>
    </row>
    <row r="28" spans="1:10" ht="19.5" customHeight="1">
      <c r="A28" s="307">
        <v>99000000000</v>
      </c>
      <c r="B28" s="411" t="s">
        <v>312</v>
      </c>
      <c r="C28" s="412"/>
      <c r="D28" s="412"/>
      <c r="E28" s="228">
        <v>3010109</v>
      </c>
      <c r="F28" s="417"/>
      <c r="G28" s="418"/>
      <c r="H28" s="418"/>
      <c r="I28" s="418"/>
      <c r="J28" s="419"/>
    </row>
    <row r="29" spans="1:10" ht="66" customHeight="1">
      <c r="A29" s="264">
        <v>41040200</v>
      </c>
      <c r="B29" s="409" t="s">
        <v>259</v>
      </c>
      <c r="C29" s="409"/>
      <c r="D29" s="409"/>
      <c r="E29" s="267">
        <f>E30+E31</f>
        <v>3478755</v>
      </c>
      <c r="F29" s="417"/>
      <c r="G29" s="418"/>
      <c r="H29" s="418"/>
      <c r="I29" s="418"/>
      <c r="J29" s="419"/>
    </row>
    <row r="30" spans="1:10" ht="19.5" customHeight="1">
      <c r="A30" s="177" t="s">
        <v>273</v>
      </c>
      <c r="B30" s="429" t="s">
        <v>142</v>
      </c>
      <c r="C30" s="429"/>
      <c r="D30" s="429"/>
      <c r="E30" s="187">
        <v>3170300</v>
      </c>
      <c r="F30" s="417"/>
      <c r="G30" s="418"/>
      <c r="H30" s="418"/>
      <c r="I30" s="418"/>
      <c r="J30" s="419"/>
    </row>
    <row r="31" spans="1:10">
      <c r="A31" s="177" t="s">
        <v>274</v>
      </c>
      <c r="B31" s="429" t="s">
        <v>310</v>
      </c>
      <c r="C31" s="429"/>
      <c r="D31" s="429"/>
      <c r="E31" s="228">
        <v>308455</v>
      </c>
      <c r="F31" s="417"/>
      <c r="G31" s="418"/>
      <c r="H31" s="418"/>
      <c r="I31" s="418"/>
      <c r="J31" s="419"/>
    </row>
    <row r="32" spans="1:10" ht="249.95" customHeight="1">
      <c r="A32" s="326" t="s">
        <v>687</v>
      </c>
      <c r="B32" s="434" t="s">
        <v>688</v>
      </c>
      <c r="C32" s="457"/>
      <c r="D32" s="458"/>
      <c r="E32" s="327">
        <v>894897</v>
      </c>
      <c r="F32" s="417"/>
      <c r="G32" s="418"/>
      <c r="H32" s="418"/>
      <c r="I32" s="418"/>
      <c r="J32" s="419"/>
    </row>
    <row r="33" spans="1:10" ht="23.45" customHeight="1">
      <c r="A33" s="177" t="s">
        <v>273</v>
      </c>
      <c r="B33" s="429" t="s">
        <v>142</v>
      </c>
      <c r="C33" s="429"/>
      <c r="D33" s="429"/>
      <c r="E33" s="218">
        <v>894897</v>
      </c>
      <c r="F33" s="417"/>
      <c r="G33" s="420"/>
      <c r="H33" s="420"/>
      <c r="I33" s="420"/>
      <c r="J33" s="419"/>
    </row>
    <row r="34" spans="1:10" ht="113.45" customHeight="1">
      <c r="A34" s="328" t="s">
        <v>699</v>
      </c>
      <c r="B34" s="413" t="s">
        <v>700</v>
      </c>
      <c r="C34" s="414"/>
      <c r="D34" s="414"/>
      <c r="E34" s="330">
        <v>1871347</v>
      </c>
      <c r="F34" s="417"/>
      <c r="G34" s="418"/>
      <c r="H34" s="418"/>
      <c r="I34" s="418"/>
      <c r="J34" s="419"/>
    </row>
    <row r="35" spans="1:10" ht="23.45" customHeight="1">
      <c r="A35" s="217" t="s">
        <v>273</v>
      </c>
      <c r="B35" s="408" t="s">
        <v>142</v>
      </c>
      <c r="C35" s="408"/>
      <c r="D35" s="408"/>
      <c r="E35" s="325">
        <v>1871347</v>
      </c>
      <c r="F35" s="421"/>
      <c r="G35" s="422"/>
      <c r="H35" s="422"/>
      <c r="I35" s="422"/>
      <c r="J35" s="396"/>
    </row>
    <row r="36" spans="1:10" ht="94.5" customHeight="1">
      <c r="A36" s="449" t="s">
        <v>264</v>
      </c>
      <c r="B36" s="451" t="s">
        <v>265</v>
      </c>
      <c r="C36" s="452"/>
      <c r="D36" s="453"/>
      <c r="E36" s="461">
        <f>E38</f>
        <v>844534</v>
      </c>
      <c r="F36" s="472" t="s">
        <v>271</v>
      </c>
      <c r="G36" s="474"/>
      <c r="H36" s="472" t="s">
        <v>272</v>
      </c>
      <c r="I36" s="473"/>
      <c r="J36" s="390"/>
    </row>
    <row r="37" spans="1:10" ht="28.5" customHeight="1">
      <c r="A37" s="450"/>
      <c r="B37" s="454"/>
      <c r="C37" s="455"/>
      <c r="D37" s="456"/>
      <c r="E37" s="462"/>
      <c r="F37" s="266" t="s">
        <v>224</v>
      </c>
      <c r="G37" s="266" t="s">
        <v>226</v>
      </c>
      <c r="H37" s="266" t="s">
        <v>224</v>
      </c>
      <c r="I37" s="472" t="s">
        <v>226</v>
      </c>
      <c r="J37" s="390"/>
    </row>
    <row r="38" spans="1:10">
      <c r="A38" s="177" t="s">
        <v>273</v>
      </c>
      <c r="B38" s="429" t="s">
        <v>142</v>
      </c>
      <c r="C38" s="429"/>
      <c r="D38" s="429"/>
      <c r="E38" s="188">
        <v>844534</v>
      </c>
      <c r="F38" s="189">
        <v>432471</v>
      </c>
      <c r="G38" s="189">
        <v>219450</v>
      </c>
      <c r="H38" s="189">
        <v>127776</v>
      </c>
      <c r="I38" s="489">
        <v>64837</v>
      </c>
      <c r="J38" s="390"/>
    </row>
    <row r="39" spans="1:10">
      <c r="A39" s="459" t="s">
        <v>594</v>
      </c>
      <c r="B39" s="479" t="s">
        <v>595</v>
      </c>
      <c r="C39" s="480"/>
      <c r="D39" s="481"/>
      <c r="E39" s="477">
        <v>121803</v>
      </c>
      <c r="F39" s="401" t="s">
        <v>592</v>
      </c>
      <c r="G39" s="401" t="s">
        <v>593</v>
      </c>
      <c r="H39" s="490"/>
      <c r="I39" s="491"/>
      <c r="J39" s="393"/>
    </row>
    <row r="40" spans="1:10" ht="54.6" customHeight="1">
      <c r="A40" s="460"/>
      <c r="B40" s="482"/>
      <c r="C40" s="483"/>
      <c r="D40" s="484"/>
      <c r="E40" s="478"/>
      <c r="F40" s="402"/>
      <c r="G40" s="402"/>
      <c r="H40" s="492"/>
      <c r="I40" s="493"/>
      <c r="J40" s="396"/>
    </row>
    <row r="41" spans="1:10">
      <c r="A41" s="233" t="s">
        <v>273</v>
      </c>
      <c r="B41" s="428" t="s">
        <v>142</v>
      </c>
      <c r="C41" s="428"/>
      <c r="D41" s="428"/>
      <c r="E41" s="234">
        <v>121803</v>
      </c>
      <c r="F41" s="277">
        <v>77511</v>
      </c>
      <c r="G41" s="277">
        <v>44292</v>
      </c>
      <c r="H41" s="380"/>
      <c r="I41" s="423"/>
      <c r="J41" s="321"/>
    </row>
    <row r="42" spans="1:10" ht="58.5" customHeight="1">
      <c r="A42" s="264" t="s">
        <v>262</v>
      </c>
      <c r="B42" s="409" t="s">
        <v>263</v>
      </c>
      <c r="C42" s="409"/>
      <c r="D42" s="409"/>
      <c r="E42" s="265">
        <f>E43</f>
        <v>1499000</v>
      </c>
      <c r="F42" s="382" t="s">
        <v>314</v>
      </c>
      <c r="G42" s="383"/>
      <c r="H42" s="383"/>
      <c r="I42" s="384"/>
      <c r="J42" s="321"/>
    </row>
    <row r="43" spans="1:10">
      <c r="A43" s="217" t="s">
        <v>273</v>
      </c>
      <c r="B43" s="408" t="s">
        <v>142</v>
      </c>
      <c r="C43" s="408"/>
      <c r="D43" s="408"/>
      <c r="E43" s="218">
        <v>1499000</v>
      </c>
      <c r="F43" s="379">
        <v>1499000</v>
      </c>
      <c r="G43" s="380"/>
      <c r="H43" s="380"/>
      <c r="I43" s="381"/>
      <c r="J43" s="321"/>
    </row>
    <row r="44" spans="1:10" ht="93" customHeight="1">
      <c r="A44" s="264" t="s">
        <v>613</v>
      </c>
      <c r="B44" s="434" t="s">
        <v>614</v>
      </c>
      <c r="C44" s="457"/>
      <c r="D44" s="458"/>
      <c r="E44" s="265">
        <v>2125012</v>
      </c>
      <c r="F44" s="322" t="s">
        <v>628</v>
      </c>
      <c r="G44" s="322" t="s">
        <v>629</v>
      </c>
      <c r="H44" s="322" t="s">
        <v>630</v>
      </c>
      <c r="I44" s="322" t="s">
        <v>641</v>
      </c>
      <c r="J44" s="323" t="s">
        <v>642</v>
      </c>
    </row>
    <row r="45" spans="1:10">
      <c r="A45" s="233" t="s">
        <v>273</v>
      </c>
      <c r="B45" s="428" t="s">
        <v>142</v>
      </c>
      <c r="C45" s="428"/>
      <c r="D45" s="428"/>
      <c r="E45" s="218">
        <v>2125012</v>
      </c>
      <c r="F45" s="277">
        <v>388894</v>
      </c>
      <c r="G45" s="277">
        <v>479931</v>
      </c>
      <c r="H45" s="277">
        <v>742527</v>
      </c>
      <c r="I45" s="277">
        <v>55515</v>
      </c>
      <c r="J45" s="277">
        <v>458145</v>
      </c>
    </row>
    <row r="46" spans="1:10">
      <c r="A46" s="264" t="s">
        <v>266</v>
      </c>
      <c r="B46" s="409" t="s">
        <v>267</v>
      </c>
      <c r="C46" s="409"/>
      <c r="D46" s="409"/>
      <c r="E46" s="265">
        <f>E47+E48+E49</f>
        <v>2835623</v>
      </c>
      <c r="F46" s="494"/>
      <c r="G46" s="495"/>
      <c r="H46" s="495"/>
      <c r="I46" s="495"/>
      <c r="J46" s="393"/>
    </row>
    <row r="47" spans="1:10">
      <c r="A47" s="217" t="s">
        <v>273</v>
      </c>
      <c r="B47" s="408" t="s">
        <v>142</v>
      </c>
      <c r="C47" s="408"/>
      <c r="D47" s="408"/>
      <c r="E47" s="218">
        <v>1994700</v>
      </c>
      <c r="F47" s="496"/>
      <c r="G47" s="497"/>
      <c r="H47" s="497"/>
      <c r="I47" s="497"/>
      <c r="J47" s="419"/>
    </row>
    <row r="48" spans="1:10">
      <c r="A48" s="217" t="s">
        <v>274</v>
      </c>
      <c r="B48" s="408" t="s">
        <v>310</v>
      </c>
      <c r="C48" s="408"/>
      <c r="D48" s="408"/>
      <c r="E48" s="218">
        <v>640923</v>
      </c>
      <c r="F48" s="496"/>
      <c r="G48" s="497"/>
      <c r="H48" s="497"/>
      <c r="I48" s="497"/>
      <c r="J48" s="419"/>
    </row>
    <row r="49" spans="1:10">
      <c r="A49" s="217" t="s">
        <v>473</v>
      </c>
      <c r="B49" s="398" t="s">
        <v>472</v>
      </c>
      <c r="C49" s="399"/>
      <c r="D49" s="400"/>
      <c r="E49" s="218">
        <v>200000</v>
      </c>
      <c r="F49" s="498"/>
      <c r="G49" s="499"/>
      <c r="H49" s="499"/>
      <c r="I49" s="499"/>
      <c r="J49" s="396"/>
    </row>
    <row r="50" spans="1:10" ht="51.95" customHeight="1">
      <c r="A50" s="264" t="s">
        <v>268</v>
      </c>
      <c r="B50" s="409" t="s">
        <v>269</v>
      </c>
      <c r="C50" s="409"/>
      <c r="D50" s="409"/>
      <c r="E50" s="265">
        <f>E51</f>
        <v>857000</v>
      </c>
      <c r="F50" s="485" t="s">
        <v>315</v>
      </c>
      <c r="G50" s="486"/>
      <c r="H50" s="486"/>
      <c r="I50" s="486"/>
      <c r="J50" s="390"/>
    </row>
    <row r="51" spans="1:10" ht="39.75" customHeight="1">
      <c r="A51" s="217" t="s">
        <v>273</v>
      </c>
      <c r="B51" s="408" t="s">
        <v>142</v>
      </c>
      <c r="C51" s="408"/>
      <c r="D51" s="408"/>
      <c r="E51" s="218">
        <v>857000</v>
      </c>
      <c r="F51" s="379">
        <v>857000</v>
      </c>
      <c r="G51" s="380"/>
      <c r="H51" s="380"/>
      <c r="I51" s="380"/>
      <c r="J51" s="390"/>
    </row>
    <row r="52" spans="1:10" ht="19.5" customHeight="1">
      <c r="A52" s="446" t="s">
        <v>298</v>
      </c>
      <c r="B52" s="447"/>
      <c r="C52" s="447"/>
      <c r="D52" s="447"/>
      <c r="E52" s="447"/>
      <c r="F52" s="448"/>
      <c r="G52" s="448"/>
      <c r="H52" s="448"/>
      <c r="I52" s="448"/>
      <c r="J52" s="390"/>
    </row>
    <row r="53" spans="1:10" ht="19.5" customHeight="1">
      <c r="A53" s="264" t="s">
        <v>266</v>
      </c>
      <c r="B53" s="409" t="s">
        <v>267</v>
      </c>
      <c r="C53" s="409"/>
      <c r="D53" s="409"/>
      <c r="E53" s="265">
        <f>E54+E55+E56</f>
        <v>3810655</v>
      </c>
      <c r="F53" s="391"/>
      <c r="G53" s="392"/>
      <c r="H53" s="392"/>
      <c r="I53" s="392"/>
      <c r="J53" s="393"/>
    </row>
    <row r="54" spans="1:10">
      <c r="A54" s="217" t="s">
        <v>273</v>
      </c>
      <c r="B54" s="408" t="s">
        <v>142</v>
      </c>
      <c r="C54" s="408"/>
      <c r="D54" s="408"/>
      <c r="E54" s="234">
        <v>1690000</v>
      </c>
      <c r="F54" s="475"/>
      <c r="G54" s="476"/>
      <c r="H54" s="476"/>
      <c r="I54" s="476"/>
      <c r="J54" s="419"/>
    </row>
    <row r="55" spans="1:10" ht="21" customHeight="1">
      <c r="A55" s="233" t="s">
        <v>525</v>
      </c>
      <c r="B55" s="431" t="s">
        <v>524</v>
      </c>
      <c r="C55" s="432"/>
      <c r="D55" s="433"/>
      <c r="E55" s="234">
        <v>2100000</v>
      </c>
      <c r="F55" s="417"/>
      <c r="G55" s="418"/>
      <c r="H55" s="418"/>
      <c r="I55" s="418"/>
      <c r="J55" s="419"/>
    </row>
    <row r="56" spans="1:10" ht="21" customHeight="1">
      <c r="A56" s="217" t="s">
        <v>274</v>
      </c>
      <c r="B56" s="408" t="s">
        <v>310</v>
      </c>
      <c r="C56" s="408"/>
      <c r="D56" s="408"/>
      <c r="E56" s="234">
        <v>20655</v>
      </c>
      <c r="F56" s="421"/>
      <c r="G56" s="422"/>
      <c r="H56" s="422"/>
      <c r="I56" s="422"/>
      <c r="J56" s="396"/>
    </row>
    <row r="57" spans="1:10" ht="38.1" customHeight="1">
      <c r="A57" s="264" t="s">
        <v>596</v>
      </c>
      <c r="B57" s="434" t="s">
        <v>597</v>
      </c>
      <c r="C57" s="435"/>
      <c r="D57" s="436"/>
      <c r="E57" s="276">
        <v>888000</v>
      </c>
      <c r="F57" s="391"/>
      <c r="G57" s="392"/>
      <c r="H57" s="392"/>
      <c r="I57" s="392"/>
      <c r="J57" s="393"/>
    </row>
    <row r="58" spans="1:10" ht="21" customHeight="1">
      <c r="A58" s="217" t="s">
        <v>273</v>
      </c>
      <c r="B58" s="408" t="s">
        <v>142</v>
      </c>
      <c r="C58" s="408"/>
      <c r="D58" s="408"/>
      <c r="E58" s="234">
        <v>888000</v>
      </c>
      <c r="F58" s="394"/>
      <c r="G58" s="395"/>
      <c r="H58" s="395"/>
      <c r="I58" s="395"/>
      <c r="J58" s="396"/>
    </row>
    <row r="59" spans="1:10" ht="19.5" customHeight="1">
      <c r="A59" s="235" t="s">
        <v>299</v>
      </c>
      <c r="B59" s="437" t="s">
        <v>300</v>
      </c>
      <c r="C59" s="437"/>
      <c r="D59" s="437"/>
      <c r="E59" s="236">
        <f>E60+E61</f>
        <v>218463935</v>
      </c>
      <c r="F59" s="388"/>
      <c r="G59" s="389"/>
      <c r="H59" s="389"/>
      <c r="I59" s="389"/>
      <c r="J59" s="390"/>
    </row>
    <row r="60" spans="1:10" ht="19.5" customHeight="1">
      <c r="A60" s="237" t="s">
        <v>299</v>
      </c>
      <c r="B60" s="385" t="s">
        <v>138</v>
      </c>
      <c r="C60" s="385"/>
      <c r="D60" s="385"/>
      <c r="E60" s="238">
        <f>E17+E21+E29+E36+E42+E46+E50+E39+E23+E26+E44+E27+E32+E19+E34</f>
        <v>213765280</v>
      </c>
      <c r="F60" s="388"/>
      <c r="G60" s="389"/>
      <c r="H60" s="389"/>
      <c r="I60" s="389"/>
      <c r="J60" s="390"/>
    </row>
    <row r="61" spans="1:10" ht="19.5" customHeight="1">
      <c r="A61" s="237" t="s">
        <v>299</v>
      </c>
      <c r="B61" s="385" t="s">
        <v>24</v>
      </c>
      <c r="C61" s="385"/>
      <c r="D61" s="385"/>
      <c r="E61" s="236">
        <f>E53+E57</f>
        <v>4698655</v>
      </c>
      <c r="F61" s="388"/>
      <c r="G61" s="389"/>
      <c r="H61" s="389"/>
      <c r="I61" s="389"/>
      <c r="J61" s="390"/>
    </row>
    <row r="62" spans="1:10" ht="19.5" customHeight="1">
      <c r="A62" s="256"/>
      <c r="B62" s="257"/>
      <c r="C62" s="257"/>
      <c r="D62" s="257"/>
      <c r="E62" s="258"/>
      <c r="F62" s="259"/>
      <c r="G62" s="259"/>
      <c r="H62" s="259"/>
      <c r="I62" s="259"/>
    </row>
    <row r="63" spans="1:10">
      <c r="A63" s="308"/>
      <c r="B63" s="309"/>
      <c r="C63" s="309"/>
      <c r="D63" s="309"/>
      <c r="E63" s="309"/>
      <c r="F63" s="309"/>
      <c r="G63" s="309"/>
      <c r="H63" s="309"/>
      <c r="I63" s="309"/>
    </row>
    <row r="64" spans="1:10">
      <c r="A64" s="310" t="s">
        <v>301</v>
      </c>
      <c r="B64" s="309"/>
      <c r="C64" s="309"/>
      <c r="D64" s="309"/>
      <c r="E64" s="309"/>
      <c r="F64" s="309"/>
      <c r="G64" s="309"/>
      <c r="H64" s="309"/>
      <c r="I64" s="309"/>
    </row>
    <row r="65" spans="1:9">
      <c r="A65" s="310"/>
      <c r="B65" s="309"/>
      <c r="C65" s="309"/>
      <c r="D65" s="309"/>
      <c r="E65" s="309"/>
      <c r="F65" s="309"/>
      <c r="G65" s="309"/>
      <c r="H65" s="309"/>
      <c r="I65" s="309"/>
    </row>
    <row r="66" spans="1:9" ht="16.5" thickBot="1">
      <c r="A66" s="311" t="s">
        <v>308</v>
      </c>
      <c r="B66" s="309"/>
      <c r="C66" s="309"/>
      <c r="D66" s="309"/>
      <c r="E66" s="312" t="s">
        <v>309</v>
      </c>
      <c r="F66" s="309"/>
      <c r="G66" s="309"/>
      <c r="H66" s="309"/>
      <c r="I66" s="309"/>
    </row>
    <row r="67" spans="1:9" ht="93" customHeight="1">
      <c r="A67" s="313" t="s">
        <v>302</v>
      </c>
      <c r="B67" s="386" t="s">
        <v>171</v>
      </c>
      <c r="C67" s="377" t="s">
        <v>295</v>
      </c>
      <c r="D67" s="378"/>
      <c r="E67" s="375" t="s">
        <v>210</v>
      </c>
      <c r="F67" s="309"/>
      <c r="G67" s="309"/>
      <c r="H67" s="309"/>
      <c r="I67" s="309"/>
    </row>
    <row r="68" spans="1:9" ht="15.95" customHeight="1" thickBot="1">
      <c r="A68" s="314" t="s">
        <v>270</v>
      </c>
      <c r="B68" s="387"/>
      <c r="C68" s="373" t="s">
        <v>303</v>
      </c>
      <c r="D68" s="374"/>
      <c r="E68" s="376"/>
      <c r="F68" s="309"/>
      <c r="G68" s="309"/>
      <c r="H68" s="309"/>
      <c r="I68" s="309"/>
    </row>
    <row r="69" spans="1:9">
      <c r="A69" s="315">
        <v>1</v>
      </c>
      <c r="B69" s="316">
        <v>2</v>
      </c>
      <c r="C69" s="377">
        <v>3</v>
      </c>
      <c r="D69" s="430"/>
      <c r="E69" s="235">
        <v>4</v>
      </c>
      <c r="F69" s="309"/>
      <c r="G69" s="309"/>
      <c r="H69" s="309"/>
      <c r="I69" s="309"/>
    </row>
    <row r="70" spans="1:9">
      <c r="A70" s="425" t="s">
        <v>304</v>
      </c>
      <c r="B70" s="425"/>
      <c r="C70" s="425"/>
      <c r="D70" s="425"/>
      <c r="E70" s="425"/>
      <c r="F70" s="309"/>
      <c r="G70" s="309"/>
      <c r="H70" s="309"/>
      <c r="I70" s="309"/>
    </row>
    <row r="71" spans="1:9" ht="142.5" customHeight="1">
      <c r="A71" s="318">
        <v>3719800</v>
      </c>
      <c r="B71" s="318">
        <v>9800</v>
      </c>
      <c r="C71" s="413" t="s">
        <v>465</v>
      </c>
      <c r="D71" s="413"/>
      <c r="E71" s="265">
        <v>150000</v>
      </c>
      <c r="F71" s="309"/>
      <c r="G71" s="309"/>
      <c r="H71" s="309"/>
      <c r="I71" s="309"/>
    </row>
    <row r="72" spans="1:9">
      <c r="A72" s="235">
        <v>99000000000</v>
      </c>
      <c r="B72" s="235"/>
      <c r="C72" s="428" t="s">
        <v>466</v>
      </c>
      <c r="D72" s="428"/>
      <c r="E72" s="218">
        <v>150000</v>
      </c>
      <c r="F72" s="309"/>
      <c r="G72" s="309"/>
      <c r="H72" s="309"/>
      <c r="I72" s="309"/>
    </row>
    <row r="73" spans="1:9">
      <c r="A73" s="425" t="s">
        <v>305</v>
      </c>
      <c r="B73" s="425"/>
      <c r="C73" s="425"/>
      <c r="D73" s="425"/>
      <c r="E73" s="425"/>
      <c r="F73" s="309"/>
      <c r="G73" s="309"/>
      <c r="H73" s="309"/>
      <c r="I73" s="309"/>
    </row>
    <row r="74" spans="1:9" ht="84.6" customHeight="1">
      <c r="A74" s="264" t="s">
        <v>486</v>
      </c>
      <c r="B74" s="318">
        <v>9750</v>
      </c>
      <c r="C74" s="413" t="s">
        <v>471</v>
      </c>
      <c r="D74" s="413"/>
      <c r="E74" s="276">
        <f>E75</f>
        <v>3531750</v>
      </c>
      <c r="F74" s="309"/>
      <c r="G74" s="309"/>
      <c r="H74" s="309"/>
      <c r="I74" s="309"/>
    </row>
    <row r="75" spans="1:9" ht="15.95" customHeight="1">
      <c r="A75" s="217" t="s">
        <v>273</v>
      </c>
      <c r="B75" s="235"/>
      <c r="C75" s="428" t="s">
        <v>142</v>
      </c>
      <c r="D75" s="428"/>
      <c r="E75" s="234">
        <v>3531750</v>
      </c>
      <c r="F75" s="309"/>
      <c r="G75" s="309"/>
      <c r="H75" s="309"/>
      <c r="I75" s="309"/>
    </row>
    <row r="76" spans="1:9" ht="15.95" customHeight="1">
      <c r="A76" s="264" t="s">
        <v>637</v>
      </c>
      <c r="B76" s="318">
        <v>9770</v>
      </c>
      <c r="C76" s="487" t="s">
        <v>267</v>
      </c>
      <c r="D76" s="488"/>
      <c r="E76" s="276">
        <v>852000</v>
      </c>
      <c r="F76" s="309"/>
      <c r="G76" s="309"/>
      <c r="H76" s="309"/>
      <c r="I76" s="309"/>
    </row>
    <row r="77" spans="1:9" ht="15.95" customHeight="1">
      <c r="A77" s="217" t="s">
        <v>273</v>
      </c>
      <c r="B77" s="235"/>
      <c r="C77" s="428" t="s">
        <v>142</v>
      </c>
      <c r="D77" s="428"/>
      <c r="E77" s="234">
        <v>852000</v>
      </c>
      <c r="F77" s="309"/>
      <c r="G77" s="309"/>
      <c r="H77" s="309"/>
      <c r="I77" s="309"/>
    </row>
    <row r="78" spans="1:9" ht="15.95" customHeight="1">
      <c r="A78" s="317" t="s">
        <v>299</v>
      </c>
      <c r="B78" s="317" t="s">
        <v>299</v>
      </c>
      <c r="C78" s="426" t="s">
        <v>300</v>
      </c>
      <c r="D78" s="426"/>
      <c r="E78" s="238">
        <f>E79+E80</f>
        <v>4533750</v>
      </c>
      <c r="F78" s="309"/>
      <c r="G78" s="309"/>
      <c r="H78" s="309"/>
      <c r="I78" s="309"/>
    </row>
    <row r="79" spans="1:9">
      <c r="A79" s="317" t="s">
        <v>299</v>
      </c>
      <c r="B79" s="317" t="s">
        <v>299</v>
      </c>
      <c r="C79" s="427" t="s">
        <v>138</v>
      </c>
      <c r="D79" s="427"/>
      <c r="E79" s="238">
        <f>E71</f>
        <v>150000</v>
      </c>
      <c r="F79" s="309"/>
      <c r="G79" s="309"/>
      <c r="H79" s="309"/>
      <c r="I79" s="309"/>
    </row>
    <row r="80" spans="1:9">
      <c r="A80" s="317" t="s">
        <v>299</v>
      </c>
      <c r="B80" s="317" t="s">
        <v>299</v>
      </c>
      <c r="C80" s="427" t="s">
        <v>24</v>
      </c>
      <c r="D80" s="427"/>
      <c r="E80" s="238">
        <f>E74+E76</f>
        <v>4383750</v>
      </c>
      <c r="F80" s="309"/>
      <c r="G80" s="309"/>
      <c r="H80" s="309"/>
      <c r="I80" s="309"/>
    </row>
    <row r="81" spans="1:5">
      <c r="A81" s="167"/>
    </row>
    <row r="82" spans="1:5">
      <c r="A82" s="424" t="s">
        <v>343</v>
      </c>
      <c r="B82" s="424"/>
      <c r="D82" s="178" t="s">
        <v>342</v>
      </c>
      <c r="E82" s="168"/>
    </row>
    <row r="84" spans="1:5">
      <c r="A84" s="169"/>
    </row>
  </sheetData>
  <mergeCells count="94">
    <mergeCell ref="C76:D76"/>
    <mergeCell ref="C77:D77"/>
    <mergeCell ref="I38:J38"/>
    <mergeCell ref="H39:J40"/>
    <mergeCell ref="B46:D46"/>
    <mergeCell ref="B47:D47"/>
    <mergeCell ref="B41:D41"/>
    <mergeCell ref="B43:D43"/>
    <mergeCell ref="B58:D58"/>
    <mergeCell ref="F46:J49"/>
    <mergeCell ref="F60:J60"/>
    <mergeCell ref="F61:J61"/>
    <mergeCell ref="B27:D27"/>
    <mergeCell ref="B28:D28"/>
    <mergeCell ref="F53:J56"/>
    <mergeCell ref="B53:D53"/>
    <mergeCell ref="E39:E40"/>
    <mergeCell ref="B39:D40"/>
    <mergeCell ref="F50:J50"/>
    <mergeCell ref="F13:J14"/>
    <mergeCell ref="F15:J15"/>
    <mergeCell ref="A16:J16"/>
    <mergeCell ref="H36:J36"/>
    <mergeCell ref="I37:J37"/>
    <mergeCell ref="B30:D30"/>
    <mergeCell ref="B15:D15"/>
    <mergeCell ref="B31:D31"/>
    <mergeCell ref="B26:D26"/>
    <mergeCell ref="B32:D32"/>
    <mergeCell ref="A52:J52"/>
    <mergeCell ref="A36:A37"/>
    <mergeCell ref="B36:D37"/>
    <mergeCell ref="B45:D45"/>
    <mergeCell ref="B44:D44"/>
    <mergeCell ref="A39:A40"/>
    <mergeCell ref="B51:D51"/>
    <mergeCell ref="E36:E37"/>
    <mergeCell ref="F36:G36"/>
    <mergeCell ref="B18:D18"/>
    <mergeCell ref="B29:D29"/>
    <mergeCell ref="B23:D23"/>
    <mergeCell ref="B24:D24"/>
    <mergeCell ref="B25:D25"/>
    <mergeCell ref="F51:J51"/>
    <mergeCell ref="C71:D71"/>
    <mergeCell ref="C72:D72"/>
    <mergeCell ref="C74:D74"/>
    <mergeCell ref="C75:D75"/>
    <mergeCell ref="B33:D33"/>
    <mergeCell ref="C69:D69"/>
    <mergeCell ref="B56:D56"/>
    <mergeCell ref="B55:D55"/>
    <mergeCell ref="B57:D57"/>
    <mergeCell ref="B59:D59"/>
    <mergeCell ref="E3:I3"/>
    <mergeCell ref="E13:E14"/>
    <mergeCell ref="H41:I41"/>
    <mergeCell ref="F39:F40"/>
    <mergeCell ref="A82:B82"/>
    <mergeCell ref="A70:E70"/>
    <mergeCell ref="A73:E73"/>
    <mergeCell ref="C78:D78"/>
    <mergeCell ref="C80:D80"/>
    <mergeCell ref="C79:D79"/>
    <mergeCell ref="E2:I2"/>
    <mergeCell ref="A7:D7"/>
    <mergeCell ref="B54:D54"/>
    <mergeCell ref="B48:D48"/>
    <mergeCell ref="B50:D50"/>
    <mergeCell ref="E4:I4"/>
    <mergeCell ref="B20:D20"/>
    <mergeCell ref="B35:D35"/>
    <mergeCell ref="B34:D34"/>
    <mergeCell ref="F17:J35"/>
    <mergeCell ref="B13:D13"/>
    <mergeCell ref="B14:D14"/>
    <mergeCell ref="B49:D49"/>
    <mergeCell ref="B61:D61"/>
    <mergeCell ref="G39:G40"/>
    <mergeCell ref="B19:D19"/>
    <mergeCell ref="B17:D17"/>
    <mergeCell ref="B21:D21"/>
    <mergeCell ref="B22:D22"/>
    <mergeCell ref="B38:D38"/>
    <mergeCell ref="C68:D68"/>
    <mergeCell ref="E67:E68"/>
    <mergeCell ref="C67:D67"/>
    <mergeCell ref="F43:I43"/>
    <mergeCell ref="F42:I42"/>
    <mergeCell ref="B60:D60"/>
    <mergeCell ref="B67:B68"/>
    <mergeCell ref="F59:J59"/>
    <mergeCell ref="F57:J58"/>
    <mergeCell ref="B42:D42"/>
  </mergeCells>
  <phoneticPr fontId="0" type="noConversion"/>
  <pageMargins left="0.59055118110236227" right="0.39370078740157483" top="0.59055118110236227" bottom="0.59055118110236227"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15"/>
  <sheetViews>
    <sheetView topLeftCell="A7" zoomScale="64" zoomScaleNormal="64" workbookViewId="0">
      <selection activeCell="G8" sqref="G8"/>
    </sheetView>
  </sheetViews>
  <sheetFormatPr defaultRowHeight="12.75"/>
  <cols>
    <col min="2" max="2" width="56.33203125" customWidth="1"/>
    <col min="3" max="3" width="20.5" customWidth="1"/>
    <col min="4" max="4" width="17.33203125" customWidth="1"/>
    <col min="5" max="5" width="19.83203125" customWidth="1"/>
  </cols>
  <sheetData>
    <row r="1" spans="1:5" ht="15.75">
      <c r="D1" s="500" t="s">
        <v>542</v>
      </c>
      <c r="E1" s="501"/>
    </row>
    <row r="2" spans="1:5" ht="53.45" customHeight="1">
      <c r="D2" s="502" t="s">
        <v>695</v>
      </c>
      <c r="E2" s="352"/>
    </row>
    <row r="3" spans="1:5" ht="42.95" customHeight="1">
      <c r="D3" s="503" t="s">
        <v>348</v>
      </c>
      <c r="E3" s="504"/>
    </row>
    <row r="4" spans="1:5" ht="63.6" customHeight="1">
      <c r="A4" s="505" t="s">
        <v>543</v>
      </c>
      <c r="B4" s="505"/>
      <c r="C4" s="505"/>
      <c r="D4" s="505"/>
      <c r="E4" s="505"/>
    </row>
    <row r="5" spans="1:5" ht="18.75">
      <c r="A5" s="40"/>
      <c r="B5" s="170" t="s">
        <v>134</v>
      </c>
      <c r="C5" s="40"/>
      <c r="D5" s="40"/>
      <c r="E5" s="40"/>
    </row>
    <row r="6" spans="1:5" ht="18.75">
      <c r="A6" s="40"/>
      <c r="B6" s="163" t="s">
        <v>173</v>
      </c>
      <c r="C6" s="40"/>
      <c r="D6" s="40"/>
      <c r="E6" s="40"/>
    </row>
    <row r="7" spans="1:5" ht="18.75">
      <c r="A7" s="242"/>
      <c r="B7" s="242"/>
      <c r="C7" s="242"/>
      <c r="D7" s="242"/>
      <c r="E7" s="242" t="s">
        <v>23</v>
      </c>
    </row>
    <row r="8" spans="1:5" ht="111.6" customHeight="1">
      <c r="A8" s="247" t="s">
        <v>535</v>
      </c>
      <c r="B8" s="247" t="s">
        <v>137</v>
      </c>
      <c r="C8" s="247" t="s">
        <v>223</v>
      </c>
      <c r="D8" s="247" t="s">
        <v>138</v>
      </c>
      <c r="E8" s="247" t="s">
        <v>24</v>
      </c>
    </row>
    <row r="9" spans="1:5" ht="50.45" customHeight="1">
      <c r="A9" s="247"/>
      <c r="B9" s="248" t="s">
        <v>334</v>
      </c>
      <c r="C9" s="190">
        <f>C10+C11</f>
        <v>3531750</v>
      </c>
      <c r="D9" s="190">
        <f>D10+D11</f>
        <v>0</v>
      </c>
      <c r="E9" s="190">
        <f>E10+E11</f>
        <v>3531750</v>
      </c>
    </row>
    <row r="10" spans="1:5" ht="105" customHeight="1">
      <c r="A10" s="251">
        <v>1</v>
      </c>
      <c r="B10" s="247" t="s">
        <v>544</v>
      </c>
      <c r="C10" s="191">
        <v>531750</v>
      </c>
      <c r="D10" s="191">
        <v>0</v>
      </c>
      <c r="E10" s="191">
        <v>531750</v>
      </c>
    </row>
    <row r="11" spans="1:5" ht="98.1" customHeight="1">
      <c r="A11" s="251" t="s">
        <v>196</v>
      </c>
      <c r="B11" s="247" t="s">
        <v>523</v>
      </c>
      <c r="C11" s="191">
        <v>3000000</v>
      </c>
      <c r="D11" s="191">
        <v>0</v>
      </c>
      <c r="E11" s="191">
        <v>3000000</v>
      </c>
    </row>
    <row r="12" spans="1:5" ht="56.45" customHeight="1">
      <c r="A12" s="251"/>
      <c r="B12" s="248" t="s">
        <v>141</v>
      </c>
      <c r="C12" s="190">
        <f>C9</f>
        <v>3531750</v>
      </c>
      <c r="D12" s="190">
        <f>D9</f>
        <v>0</v>
      </c>
      <c r="E12" s="190">
        <f>E9</f>
        <v>3531750</v>
      </c>
    </row>
    <row r="13" spans="1:5">
      <c r="A13" s="240"/>
      <c r="B13" s="240"/>
      <c r="C13" s="240"/>
      <c r="D13" s="240"/>
      <c r="E13" s="240"/>
    </row>
    <row r="15" spans="1:5" ht="18.75">
      <c r="B15" s="14" t="s">
        <v>343</v>
      </c>
      <c r="C15" s="14"/>
      <c r="D15" s="14" t="s">
        <v>342</v>
      </c>
      <c r="E15" s="14"/>
    </row>
  </sheetData>
  <mergeCells count="4">
    <mergeCell ref="D1:E1"/>
    <mergeCell ref="D2:E2"/>
    <mergeCell ref="D3:E3"/>
    <mergeCell ref="A4:E4"/>
  </mergeCells>
  <pageMargins left="0.70866141732283472" right="0.70866141732283472" top="0.74803149606299213" bottom="0.74803149606299213" header="0.31496062992125984" footer="0.31496062992125984"/>
  <pageSetup paperSize="9" scale="75" orientation="portrait"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zoomScale="73" zoomScaleNormal="73" workbookViewId="0">
      <selection activeCell="B17" sqref="B17"/>
    </sheetView>
  </sheetViews>
  <sheetFormatPr defaultRowHeight="12.75"/>
  <cols>
    <col min="2" max="2" width="64.6640625" customWidth="1"/>
    <col min="3" max="3" width="17" customWidth="1"/>
    <col min="4" max="4" width="15.6640625" customWidth="1"/>
    <col min="5" max="5" width="17" customWidth="1"/>
  </cols>
  <sheetData>
    <row r="1" spans="1:5" ht="15.75">
      <c r="D1" s="500" t="s">
        <v>534</v>
      </c>
      <c r="E1" s="501"/>
    </row>
    <row r="2" spans="1:5" ht="45.95" customHeight="1">
      <c r="D2" s="502" t="s">
        <v>695</v>
      </c>
      <c r="E2" s="352"/>
    </row>
    <row r="3" spans="1:5" ht="47.1" customHeight="1">
      <c r="D3" s="503" t="s">
        <v>348</v>
      </c>
      <c r="E3" s="504"/>
    </row>
    <row r="4" spans="1:5" ht="65.45" customHeight="1">
      <c r="A4" s="505" t="s">
        <v>545</v>
      </c>
      <c r="B4" s="505"/>
      <c r="C4" s="505"/>
      <c r="D4" s="505"/>
      <c r="E4" s="505"/>
    </row>
    <row r="5" spans="1:5" ht="23.45" customHeight="1">
      <c r="A5" s="40"/>
      <c r="B5" s="170" t="s">
        <v>134</v>
      </c>
      <c r="C5" s="40"/>
      <c r="D5" s="40"/>
      <c r="E5" s="40"/>
    </row>
    <row r="6" spans="1:5" ht="15" customHeight="1">
      <c r="A6" s="40"/>
      <c r="B6" s="163" t="s">
        <v>173</v>
      </c>
      <c r="C6" s="40"/>
      <c r="D6" s="40"/>
      <c r="E6" s="40"/>
    </row>
    <row r="7" spans="1:5" ht="18.75">
      <c r="A7" s="242"/>
      <c r="B7" s="242"/>
      <c r="C7" s="242"/>
      <c r="D7" s="242"/>
      <c r="E7" s="242" t="s">
        <v>23</v>
      </c>
    </row>
    <row r="8" spans="1:5" ht="37.5">
      <c r="A8" s="243" t="s">
        <v>535</v>
      </c>
      <c r="B8" s="243" t="s">
        <v>536</v>
      </c>
      <c r="C8" s="243" t="s">
        <v>223</v>
      </c>
      <c r="D8" s="243" t="s">
        <v>138</v>
      </c>
      <c r="E8" s="243" t="s">
        <v>24</v>
      </c>
    </row>
    <row r="9" spans="1:5" ht="54.95" customHeight="1">
      <c r="A9" s="243"/>
      <c r="B9" s="245" t="s">
        <v>334</v>
      </c>
      <c r="C9" s="190">
        <f>C10+C14+C18</f>
        <v>150000</v>
      </c>
      <c r="D9" s="190">
        <f>D10+D14+D18</f>
        <v>150000</v>
      </c>
      <c r="E9" s="190">
        <f>E10+E14+E18</f>
        <v>0</v>
      </c>
    </row>
    <row r="10" spans="1:5" ht="219.95" customHeight="1">
      <c r="A10" s="244">
        <v>1</v>
      </c>
      <c r="B10" s="245" t="s">
        <v>478</v>
      </c>
      <c r="C10" s="249">
        <v>40000</v>
      </c>
      <c r="D10" s="249">
        <v>40000</v>
      </c>
      <c r="E10" s="249">
        <v>0</v>
      </c>
    </row>
    <row r="11" spans="1:5" ht="18.75">
      <c r="A11" s="246"/>
      <c r="B11" s="243" t="s">
        <v>537</v>
      </c>
      <c r="C11" s="250"/>
      <c r="D11" s="250"/>
      <c r="E11" s="250"/>
    </row>
    <row r="12" spans="1:5" ht="85.5" customHeight="1">
      <c r="A12" s="246" t="s">
        <v>538</v>
      </c>
      <c r="B12" s="243" t="s">
        <v>467</v>
      </c>
      <c r="C12" s="250">
        <v>30000</v>
      </c>
      <c r="D12" s="250">
        <v>30000</v>
      </c>
      <c r="E12" s="250">
        <v>0</v>
      </c>
    </row>
    <row r="13" spans="1:5" ht="59.45" customHeight="1">
      <c r="A13" s="246" t="s">
        <v>541</v>
      </c>
      <c r="B13" s="243" t="s">
        <v>468</v>
      </c>
      <c r="C13" s="250">
        <v>10000</v>
      </c>
      <c r="D13" s="250">
        <v>10000</v>
      </c>
      <c r="E13" s="250">
        <v>0</v>
      </c>
    </row>
    <row r="14" spans="1:5" ht="114.95" customHeight="1">
      <c r="A14" s="244">
        <v>2</v>
      </c>
      <c r="B14" s="245" t="s">
        <v>484</v>
      </c>
      <c r="C14" s="249">
        <f>C16+C17</f>
        <v>90000</v>
      </c>
      <c r="D14" s="249">
        <f>D16+D17</f>
        <v>90000</v>
      </c>
      <c r="E14" s="249">
        <f>E16+E17</f>
        <v>0</v>
      </c>
    </row>
    <row r="15" spans="1:5" ht="27" customHeight="1">
      <c r="A15" s="246"/>
      <c r="B15" s="243" t="s">
        <v>537</v>
      </c>
      <c r="C15" s="250"/>
      <c r="D15" s="250"/>
      <c r="E15" s="250"/>
    </row>
    <row r="16" spans="1:5" ht="60.6" customHeight="1">
      <c r="A16" s="246" t="s">
        <v>539</v>
      </c>
      <c r="B16" s="243" t="s">
        <v>470</v>
      </c>
      <c r="C16" s="250">
        <v>50000</v>
      </c>
      <c r="D16" s="250">
        <v>50000</v>
      </c>
      <c r="E16" s="250">
        <v>0</v>
      </c>
    </row>
    <row r="17" spans="1:5" ht="73.5" customHeight="1">
      <c r="A17" s="251" t="s">
        <v>640</v>
      </c>
      <c r="B17" s="247" t="s">
        <v>692</v>
      </c>
      <c r="C17" s="191">
        <v>40000</v>
      </c>
      <c r="D17" s="191">
        <v>40000</v>
      </c>
      <c r="E17" s="191"/>
    </row>
    <row r="18" spans="1:5" ht="90" customHeight="1">
      <c r="A18" s="244">
        <v>3</v>
      </c>
      <c r="B18" s="245" t="s">
        <v>482</v>
      </c>
      <c r="C18" s="249">
        <v>20000</v>
      </c>
      <c r="D18" s="249">
        <v>20000</v>
      </c>
      <c r="E18" s="249">
        <v>0</v>
      </c>
    </row>
    <row r="19" spans="1:5" ht="18.75">
      <c r="A19" s="246"/>
      <c r="B19" s="243" t="s">
        <v>537</v>
      </c>
      <c r="C19" s="250"/>
      <c r="D19" s="250"/>
      <c r="E19" s="250"/>
    </row>
    <row r="20" spans="1:5" ht="57.6" customHeight="1">
      <c r="A20" s="246" t="s">
        <v>540</v>
      </c>
      <c r="B20" s="243" t="s">
        <v>469</v>
      </c>
      <c r="C20" s="250">
        <v>20000</v>
      </c>
      <c r="D20" s="250">
        <v>20000</v>
      </c>
      <c r="E20" s="250">
        <v>0</v>
      </c>
    </row>
    <row r="21" spans="1:5" ht="18.75">
      <c r="A21" s="246"/>
      <c r="B21" s="245" t="s">
        <v>141</v>
      </c>
      <c r="C21" s="249">
        <f>C9</f>
        <v>150000</v>
      </c>
      <c r="D21" s="249">
        <f>D9</f>
        <v>150000</v>
      </c>
      <c r="E21" s="249">
        <f>E9</f>
        <v>0</v>
      </c>
    </row>
    <row r="24" spans="1:5" ht="18.75">
      <c r="B24" s="14" t="s">
        <v>343</v>
      </c>
      <c r="C24" s="14"/>
      <c r="D24" s="14" t="s">
        <v>342</v>
      </c>
      <c r="E24" s="14"/>
    </row>
  </sheetData>
  <mergeCells count="4">
    <mergeCell ref="D1:E1"/>
    <mergeCell ref="D2:E2"/>
    <mergeCell ref="D3:E3"/>
    <mergeCell ref="A4:E4"/>
  </mergeCells>
  <pageMargins left="0.70866141732283472" right="0.70866141732283472" top="0.74803149606299213" bottom="0.74803149606299213" header="0.31496062992125984" footer="0.31496062992125984"/>
  <pageSetup paperSize="9" scale="79" fitToHeight="2" orientation="portrait" horizontalDpi="0" verticalDpi="0" r:id="rId1"/>
</worksheet>
</file>

<file path=xl/worksheets/sheet8.xml><?xml version="1.0" encoding="utf-8"?>
<worksheet xmlns="http://schemas.openxmlformats.org/spreadsheetml/2006/main" xmlns:r="http://schemas.openxmlformats.org/officeDocument/2006/relationships">
  <dimension ref="A1:I15"/>
  <sheetViews>
    <sheetView zoomScale="80" zoomScaleNormal="80" workbookViewId="0">
      <selection activeCell="I25" sqref="I25"/>
    </sheetView>
  </sheetViews>
  <sheetFormatPr defaultRowHeight="12.75"/>
  <cols>
    <col min="2" max="2" width="33.83203125" customWidth="1"/>
    <col min="3" max="3" width="18.1640625" customWidth="1"/>
    <col min="4" max="4" width="17.6640625" customWidth="1"/>
    <col min="5" max="5" width="17.1640625" customWidth="1"/>
  </cols>
  <sheetData>
    <row r="1" spans="1:9" ht="15.75">
      <c r="D1" s="500" t="s">
        <v>676</v>
      </c>
      <c r="E1" s="501"/>
    </row>
    <row r="2" spans="1:9" ht="47.45" customHeight="1">
      <c r="D2" s="502" t="s">
        <v>695</v>
      </c>
      <c r="E2" s="352"/>
    </row>
    <row r="3" spans="1:9" ht="48.6" customHeight="1">
      <c r="D3" s="503" t="s">
        <v>348</v>
      </c>
      <c r="E3" s="504"/>
    </row>
    <row r="4" spans="1:9" ht="18.75">
      <c r="A4" s="505" t="s">
        <v>636</v>
      </c>
      <c r="B4" s="505"/>
      <c r="C4" s="505"/>
      <c r="D4" s="505"/>
      <c r="E4" s="505"/>
    </row>
    <row r="5" spans="1:9" ht="18.75">
      <c r="A5" s="40"/>
      <c r="B5" s="319" t="s">
        <v>134</v>
      </c>
      <c r="C5" s="40"/>
      <c r="D5" s="40"/>
      <c r="E5" s="40"/>
    </row>
    <row r="6" spans="1:9" ht="18.75">
      <c r="A6" s="40"/>
      <c r="B6" s="320" t="s">
        <v>173</v>
      </c>
      <c r="C6" s="40"/>
      <c r="D6" s="40"/>
      <c r="E6" s="40"/>
    </row>
    <row r="7" spans="1:9" ht="18.75">
      <c r="A7" s="242"/>
      <c r="B7" s="242"/>
      <c r="C7" s="242"/>
      <c r="D7" s="242"/>
      <c r="E7" s="242" t="s">
        <v>23</v>
      </c>
    </row>
    <row r="8" spans="1:9" ht="48.6" customHeight="1">
      <c r="A8" s="247" t="s">
        <v>535</v>
      </c>
      <c r="B8" s="247" t="s">
        <v>137</v>
      </c>
      <c r="C8" s="247" t="s">
        <v>223</v>
      </c>
      <c r="D8" s="247" t="s">
        <v>138</v>
      </c>
      <c r="E8" s="247" t="s">
        <v>24</v>
      </c>
    </row>
    <row r="9" spans="1:9" ht="50.1" customHeight="1">
      <c r="A9" s="247"/>
      <c r="B9" s="248" t="s">
        <v>334</v>
      </c>
      <c r="C9" s="190">
        <f>C10+C11</f>
        <v>852000</v>
      </c>
      <c r="D9" s="190">
        <f>D10+D11</f>
        <v>0</v>
      </c>
      <c r="E9" s="190">
        <f>E10+E11</f>
        <v>852000</v>
      </c>
    </row>
    <row r="10" spans="1:9" ht="108" customHeight="1">
      <c r="A10" s="251" t="s">
        <v>195</v>
      </c>
      <c r="B10" s="247" t="s">
        <v>639</v>
      </c>
      <c r="C10" s="191">
        <v>360000</v>
      </c>
      <c r="D10" s="191">
        <v>0</v>
      </c>
      <c r="E10" s="191">
        <v>360000</v>
      </c>
    </row>
    <row r="11" spans="1:9" ht="108" customHeight="1">
      <c r="A11" s="251" t="s">
        <v>196</v>
      </c>
      <c r="B11" s="247" t="s">
        <v>693</v>
      </c>
      <c r="C11" s="191">
        <v>492000</v>
      </c>
      <c r="D11" s="191">
        <v>0</v>
      </c>
      <c r="E11" s="191">
        <v>492000</v>
      </c>
    </row>
    <row r="12" spans="1:9" ht="38.1" customHeight="1">
      <c r="A12" s="251"/>
      <c r="B12" s="248" t="s">
        <v>141</v>
      </c>
      <c r="C12" s="190">
        <f>C9</f>
        <v>852000</v>
      </c>
      <c r="D12" s="190">
        <f>D9</f>
        <v>0</v>
      </c>
      <c r="E12" s="190">
        <f>E9</f>
        <v>852000</v>
      </c>
      <c r="I12" s="153" t="s">
        <v>643</v>
      </c>
    </row>
    <row r="13" spans="1:9">
      <c r="A13" s="240"/>
      <c r="B13" s="240"/>
      <c r="C13" s="240"/>
      <c r="D13" s="240"/>
      <c r="E13" s="240"/>
    </row>
    <row r="15" spans="1:9" ht="18.75">
      <c r="B15" s="14" t="s">
        <v>343</v>
      </c>
      <c r="C15" s="14"/>
      <c r="D15" s="14" t="s">
        <v>342</v>
      </c>
      <c r="E15" s="14"/>
    </row>
  </sheetData>
  <mergeCells count="4">
    <mergeCell ref="D1:E1"/>
    <mergeCell ref="D2:E2"/>
    <mergeCell ref="D3:E3"/>
    <mergeCell ref="A4:E4"/>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sheetPr>
    <tabColor indexed="45"/>
  </sheetPr>
  <dimension ref="A1:M66"/>
  <sheetViews>
    <sheetView zoomScale="75" workbookViewId="0">
      <selection activeCell="G60" sqref="G60"/>
    </sheetView>
  </sheetViews>
  <sheetFormatPr defaultRowHeight="12.75"/>
  <cols>
    <col min="1" max="1" width="15" customWidth="1"/>
    <col min="2" max="2" width="14.1640625" customWidth="1"/>
    <col min="3" max="3" width="12.1640625" customWidth="1"/>
    <col min="4" max="4" width="33.5" customWidth="1"/>
    <col min="5" max="5" width="41.83203125" customWidth="1"/>
    <col min="6" max="6" width="21.83203125" customWidth="1"/>
    <col min="7" max="7" width="17" customWidth="1"/>
    <col min="8" max="8" width="14.83203125" customWidth="1"/>
    <col min="9" max="9" width="22.1640625" customWidth="1"/>
    <col min="10" max="10" width="17.83203125" customWidth="1"/>
    <col min="11" max="11" width="13.83203125" bestFit="1" customWidth="1"/>
    <col min="13" max="13" width="26.1640625" customWidth="1"/>
  </cols>
  <sheetData>
    <row r="1" spans="1:13" ht="20.100000000000001" customHeight="1">
      <c r="G1" s="42" t="s">
        <v>144</v>
      </c>
      <c r="H1" s="42"/>
      <c r="I1" s="42"/>
      <c r="J1" s="42"/>
    </row>
    <row r="2" spans="1:13" ht="44.1" customHeight="1">
      <c r="G2" s="333" t="s">
        <v>696</v>
      </c>
      <c r="H2" s="333"/>
      <c r="I2" s="333"/>
      <c r="J2" s="43"/>
    </row>
    <row r="3" spans="1:13" ht="41.1" customHeight="1">
      <c r="D3" s="153"/>
      <c r="G3" s="332" t="s">
        <v>348</v>
      </c>
      <c r="H3" s="332"/>
      <c r="I3" s="332"/>
      <c r="J3" s="43"/>
    </row>
    <row r="4" spans="1:13" ht="13.5" customHeight="1">
      <c r="G4" s="38"/>
      <c r="H4" s="38"/>
      <c r="I4" s="38"/>
      <c r="J4" s="43"/>
    </row>
    <row r="5" spans="1:13" ht="52.5" customHeight="1">
      <c r="A5" s="505" t="s">
        <v>291</v>
      </c>
      <c r="B5" s="505"/>
      <c r="C5" s="505"/>
      <c r="D5" s="505"/>
      <c r="E5" s="505"/>
      <c r="F5" s="505"/>
      <c r="G5" s="505"/>
      <c r="H5" s="505"/>
      <c r="I5" s="505"/>
      <c r="J5" s="505"/>
    </row>
    <row r="6" spans="1:13" ht="34.5" customHeight="1" thickBot="1">
      <c r="A6" s="508" t="s">
        <v>134</v>
      </c>
      <c r="B6" s="509"/>
      <c r="C6" s="509"/>
      <c r="D6" s="40"/>
      <c r="E6" s="40"/>
      <c r="F6" s="101"/>
      <c r="G6" s="40"/>
      <c r="H6" s="40"/>
      <c r="I6" s="40"/>
      <c r="J6" s="40"/>
    </row>
    <row r="7" spans="1:13" ht="27.75" customHeight="1">
      <c r="A7" s="65" t="s">
        <v>173</v>
      </c>
      <c r="B7" s="65"/>
      <c r="C7" s="65"/>
      <c r="D7" s="19"/>
      <c r="E7" s="19"/>
      <c r="F7" s="19"/>
      <c r="G7" s="19"/>
      <c r="H7" s="19"/>
      <c r="I7" s="19"/>
      <c r="J7" s="20" t="s">
        <v>26</v>
      </c>
    </row>
    <row r="8" spans="1:13" ht="12.75" customHeight="1">
      <c r="A8" s="510" t="s">
        <v>170</v>
      </c>
      <c r="B8" s="510" t="s">
        <v>171</v>
      </c>
      <c r="C8" s="510" t="s">
        <v>192</v>
      </c>
      <c r="D8" s="512" t="s">
        <v>172</v>
      </c>
      <c r="E8" s="506" t="s">
        <v>174</v>
      </c>
      <c r="F8" s="506" t="s">
        <v>175</v>
      </c>
      <c r="G8" s="506" t="s">
        <v>176</v>
      </c>
      <c r="H8" s="506" t="s">
        <v>177</v>
      </c>
      <c r="I8" s="506" t="s">
        <v>178</v>
      </c>
      <c r="J8" s="506" t="s">
        <v>179</v>
      </c>
    </row>
    <row r="9" spans="1:13" ht="153" customHeight="1">
      <c r="A9" s="511"/>
      <c r="B9" s="511"/>
      <c r="C9" s="511"/>
      <c r="D9" s="513"/>
      <c r="E9" s="507"/>
      <c r="F9" s="507"/>
      <c r="G9" s="507"/>
      <c r="H9" s="507"/>
      <c r="I9" s="507"/>
      <c r="J9" s="507"/>
    </row>
    <row r="10" spans="1:13" ht="16.5" customHeight="1">
      <c r="A10" s="30" t="s">
        <v>195</v>
      </c>
      <c r="B10" s="30" t="s">
        <v>196</v>
      </c>
      <c r="C10" s="30" t="s">
        <v>197</v>
      </c>
      <c r="D10" s="23">
        <v>4</v>
      </c>
      <c r="E10" s="239">
        <v>5</v>
      </c>
      <c r="F10" s="239">
        <v>6</v>
      </c>
      <c r="G10" s="239">
        <v>7</v>
      </c>
      <c r="H10" s="239">
        <v>8</v>
      </c>
      <c r="I10" s="239">
        <v>9</v>
      </c>
      <c r="J10" s="239">
        <v>10</v>
      </c>
    </row>
    <row r="11" spans="1:13" ht="27.95" customHeight="1">
      <c r="A11" s="221" t="s">
        <v>3</v>
      </c>
      <c r="B11" s="221" t="s">
        <v>359</v>
      </c>
      <c r="C11" s="221" t="s">
        <v>359</v>
      </c>
      <c r="D11" s="221" t="s">
        <v>63</v>
      </c>
      <c r="E11" s="221" t="s">
        <v>359</v>
      </c>
      <c r="F11" s="221" t="s">
        <v>359</v>
      </c>
      <c r="G11" s="221" t="s">
        <v>359</v>
      </c>
      <c r="H11" s="221" t="s">
        <v>359</v>
      </c>
      <c r="I11" s="221">
        <f>I12</f>
        <v>5769609</v>
      </c>
      <c r="J11" s="221" t="s">
        <v>359</v>
      </c>
    </row>
    <row r="12" spans="1:13" ht="36" customHeight="1">
      <c r="A12" s="221" t="s">
        <v>1</v>
      </c>
      <c r="B12" s="221" t="s">
        <v>359</v>
      </c>
      <c r="C12" s="221" t="s">
        <v>359</v>
      </c>
      <c r="D12" s="221" t="s">
        <v>63</v>
      </c>
      <c r="E12" s="221" t="s">
        <v>359</v>
      </c>
      <c r="F12" s="221" t="s">
        <v>359</v>
      </c>
      <c r="G12" s="221" t="s">
        <v>359</v>
      </c>
      <c r="H12" s="221" t="s">
        <v>359</v>
      </c>
      <c r="I12" s="221">
        <f>I13+I15+I19+I21+I26+I28+I30+I33+I17</f>
        <v>5769609</v>
      </c>
      <c r="J12" s="221" t="s">
        <v>359</v>
      </c>
      <c r="K12" s="104"/>
    </row>
    <row r="13" spans="1:13" ht="92.1" customHeight="1">
      <c r="A13" s="221" t="s">
        <v>76</v>
      </c>
      <c r="B13" s="221" t="s">
        <v>77</v>
      </c>
      <c r="C13" s="221" t="s">
        <v>78</v>
      </c>
      <c r="D13" s="220" t="s">
        <v>79</v>
      </c>
      <c r="E13" s="221" t="s">
        <v>359</v>
      </c>
      <c r="F13" s="221" t="s">
        <v>359</v>
      </c>
      <c r="G13" s="221" t="s">
        <v>359</v>
      </c>
      <c r="H13" s="221" t="s">
        <v>359</v>
      </c>
      <c r="I13" s="221">
        <v>500000</v>
      </c>
      <c r="J13" s="221" t="s">
        <v>359</v>
      </c>
    </row>
    <row r="14" spans="1:13" ht="122.1" customHeight="1">
      <c r="A14" s="221" t="s">
        <v>359</v>
      </c>
      <c r="B14" s="221" t="s">
        <v>359</v>
      </c>
      <c r="C14" s="221" t="s">
        <v>359</v>
      </c>
      <c r="D14" s="221" t="s">
        <v>359</v>
      </c>
      <c r="E14" s="220" t="s">
        <v>357</v>
      </c>
      <c r="F14" s="220" t="s">
        <v>463</v>
      </c>
      <c r="G14" s="220">
        <v>500000</v>
      </c>
      <c r="H14" s="220">
        <v>0</v>
      </c>
      <c r="I14" s="220">
        <v>500000</v>
      </c>
      <c r="J14" s="220">
        <v>100</v>
      </c>
    </row>
    <row r="15" spans="1:13" ht="122.1" customHeight="1">
      <c r="A15" s="302" t="s">
        <v>92</v>
      </c>
      <c r="B15" s="302" t="s">
        <v>121</v>
      </c>
      <c r="C15" s="302" t="s">
        <v>119</v>
      </c>
      <c r="D15" s="219" t="s">
        <v>91</v>
      </c>
      <c r="E15" s="220"/>
      <c r="F15" s="305"/>
      <c r="G15" s="220"/>
      <c r="H15" s="220"/>
      <c r="I15" s="221">
        <v>100000</v>
      </c>
      <c r="J15" s="220"/>
    </row>
    <row r="16" spans="1:13" ht="122.1" customHeight="1">
      <c r="A16" s="302"/>
      <c r="B16" s="302"/>
      <c r="C16" s="302"/>
      <c r="D16" s="219"/>
      <c r="E16" s="220" t="s">
        <v>477</v>
      </c>
      <c r="F16" s="305" t="s">
        <v>580</v>
      </c>
      <c r="G16" s="220">
        <v>100000</v>
      </c>
      <c r="H16" s="220">
        <v>0</v>
      </c>
      <c r="I16" s="220">
        <v>100000</v>
      </c>
      <c r="J16" s="220">
        <v>100</v>
      </c>
      <c r="M16" s="304" t="s">
        <v>634</v>
      </c>
    </row>
    <row r="17" spans="1:13" ht="163.5" customHeight="1">
      <c r="A17" s="302" t="s">
        <v>654</v>
      </c>
      <c r="B17" s="302" t="s">
        <v>655</v>
      </c>
      <c r="C17" s="302" t="s">
        <v>126</v>
      </c>
      <c r="D17" s="219" t="s">
        <v>656</v>
      </c>
      <c r="E17" s="220"/>
      <c r="F17" s="305"/>
      <c r="G17" s="220"/>
      <c r="H17" s="220"/>
      <c r="I17" s="221">
        <v>1296109</v>
      </c>
      <c r="J17" s="220"/>
      <c r="M17" s="304"/>
    </row>
    <row r="18" spans="1:13" ht="267" customHeight="1">
      <c r="A18" s="302"/>
      <c r="B18" s="302"/>
      <c r="C18" s="302"/>
      <c r="D18" s="219"/>
      <c r="E18" s="220" t="s">
        <v>674</v>
      </c>
      <c r="F18" s="305" t="s">
        <v>580</v>
      </c>
      <c r="G18" s="220">
        <v>1296109</v>
      </c>
      <c r="H18" s="220">
        <v>0</v>
      </c>
      <c r="I18" s="220">
        <v>1296109</v>
      </c>
      <c r="J18" s="220">
        <v>100</v>
      </c>
      <c r="M18" s="304"/>
    </row>
    <row r="19" spans="1:13" ht="75.599999999999994" customHeight="1">
      <c r="A19" s="306" t="s">
        <v>585</v>
      </c>
      <c r="B19" s="306" t="s">
        <v>586</v>
      </c>
      <c r="C19" s="306" t="s">
        <v>107</v>
      </c>
      <c r="D19" s="219" t="s">
        <v>587</v>
      </c>
      <c r="E19" s="220"/>
      <c r="F19" s="305"/>
      <c r="G19" s="220"/>
      <c r="H19" s="220"/>
      <c r="I19" s="221">
        <v>1000000</v>
      </c>
      <c r="J19" s="220"/>
    </row>
    <row r="20" spans="1:13" ht="234" customHeight="1">
      <c r="A20" s="302"/>
      <c r="B20" s="302"/>
      <c r="C20" s="302"/>
      <c r="D20" s="219"/>
      <c r="E20" s="220" t="s">
        <v>591</v>
      </c>
      <c r="F20" s="305" t="s">
        <v>580</v>
      </c>
      <c r="G20" s="220">
        <v>1184045</v>
      </c>
      <c r="H20" s="220">
        <v>0</v>
      </c>
      <c r="I20" s="220">
        <v>1000000</v>
      </c>
      <c r="J20" s="220">
        <v>84</v>
      </c>
    </row>
    <row r="21" spans="1:13" ht="75.95" customHeight="1">
      <c r="A21" s="221" t="s">
        <v>316</v>
      </c>
      <c r="B21" s="221" t="s">
        <v>361</v>
      </c>
      <c r="C21" s="221" t="s">
        <v>107</v>
      </c>
      <c r="D21" s="220" t="s">
        <v>289</v>
      </c>
      <c r="E21" s="221" t="s">
        <v>359</v>
      </c>
      <c r="F21" s="221" t="s">
        <v>359</v>
      </c>
      <c r="G21" s="221" t="s">
        <v>359</v>
      </c>
      <c r="H21" s="221" t="s">
        <v>359</v>
      </c>
      <c r="I21" s="221">
        <f>I22+I23+I24+I25</f>
        <v>638900</v>
      </c>
      <c r="J21" s="221" t="s">
        <v>359</v>
      </c>
      <c r="K21" s="14"/>
    </row>
    <row r="22" spans="1:13" ht="122.1" customHeight="1">
      <c r="A22" s="221" t="s">
        <v>359</v>
      </c>
      <c r="B22" s="221" t="s">
        <v>359</v>
      </c>
      <c r="C22" s="221" t="s">
        <v>359</v>
      </c>
      <c r="D22" s="221" t="s">
        <v>359</v>
      </c>
      <c r="E22" s="220" t="s">
        <v>290</v>
      </c>
      <c r="F22" s="220" t="s">
        <v>463</v>
      </c>
      <c r="G22" s="220">
        <v>463033</v>
      </c>
      <c r="H22" s="220">
        <v>0</v>
      </c>
      <c r="I22" s="220">
        <v>21791</v>
      </c>
      <c r="J22" s="220">
        <v>5</v>
      </c>
      <c r="K22" s="240"/>
      <c r="L22" s="240"/>
      <c r="M22" s="303" t="s">
        <v>633</v>
      </c>
    </row>
    <row r="23" spans="1:13" ht="122.1" customHeight="1">
      <c r="A23" s="221" t="s">
        <v>359</v>
      </c>
      <c r="B23" s="221" t="s">
        <v>359</v>
      </c>
      <c r="C23" s="221" t="s">
        <v>359</v>
      </c>
      <c r="D23" s="221" t="s">
        <v>359</v>
      </c>
      <c r="E23" s="220" t="s">
        <v>356</v>
      </c>
      <c r="F23" s="220" t="s">
        <v>463</v>
      </c>
      <c r="G23" s="220">
        <v>310632</v>
      </c>
      <c r="H23" s="220">
        <v>0</v>
      </c>
      <c r="I23" s="220">
        <v>310632</v>
      </c>
      <c r="J23" s="220">
        <v>100</v>
      </c>
      <c r="L23" s="240"/>
      <c r="M23" s="105" t="s">
        <v>555</v>
      </c>
    </row>
    <row r="24" spans="1:13" ht="111" customHeight="1">
      <c r="A24" s="221" t="s">
        <v>359</v>
      </c>
      <c r="B24" s="221" t="s">
        <v>359</v>
      </c>
      <c r="C24" s="221" t="s">
        <v>359</v>
      </c>
      <c r="D24" s="221" t="s">
        <v>359</v>
      </c>
      <c r="E24" s="220" t="s">
        <v>554</v>
      </c>
      <c r="F24" s="220" t="s">
        <v>463</v>
      </c>
      <c r="G24" s="220">
        <v>289368</v>
      </c>
      <c r="H24" s="220">
        <v>0</v>
      </c>
      <c r="I24" s="220">
        <v>289368</v>
      </c>
      <c r="J24" s="220">
        <v>100</v>
      </c>
      <c r="K24" s="260"/>
      <c r="L24" s="261"/>
      <c r="M24" s="303" t="s">
        <v>633</v>
      </c>
    </row>
    <row r="25" spans="1:13" ht="111" customHeight="1">
      <c r="A25" s="221"/>
      <c r="B25" s="221"/>
      <c r="C25" s="221"/>
      <c r="D25" s="221"/>
      <c r="E25" s="220" t="s">
        <v>679</v>
      </c>
      <c r="F25" s="220" t="s">
        <v>580</v>
      </c>
      <c r="G25" s="220">
        <v>17109</v>
      </c>
      <c r="H25" s="220">
        <v>0</v>
      </c>
      <c r="I25" s="220">
        <v>17109</v>
      </c>
      <c r="J25" s="220">
        <v>100</v>
      </c>
      <c r="K25" s="204"/>
      <c r="L25" s="261"/>
      <c r="M25" s="303"/>
    </row>
    <row r="26" spans="1:13" ht="111" customHeight="1">
      <c r="A26" s="302" t="s">
        <v>615</v>
      </c>
      <c r="B26" s="302" t="s">
        <v>616</v>
      </c>
      <c r="C26" s="302" t="s">
        <v>107</v>
      </c>
      <c r="D26" s="302" t="s">
        <v>617</v>
      </c>
      <c r="E26" s="220"/>
      <c r="F26" s="220"/>
      <c r="G26" s="220"/>
      <c r="H26" s="220"/>
      <c r="I26" s="221">
        <v>16100</v>
      </c>
      <c r="J26" s="220"/>
      <c r="K26" s="204"/>
      <c r="L26" s="261"/>
    </row>
    <row r="27" spans="1:13" ht="111" customHeight="1">
      <c r="A27" s="221"/>
      <c r="B27" s="221"/>
      <c r="C27" s="221"/>
      <c r="D27" s="221"/>
      <c r="E27" s="220" t="s">
        <v>610</v>
      </c>
      <c r="F27" s="305" t="s">
        <v>580</v>
      </c>
      <c r="G27" s="220">
        <v>16100</v>
      </c>
      <c r="H27" s="220">
        <v>0</v>
      </c>
      <c r="I27" s="220">
        <v>16100</v>
      </c>
      <c r="J27" s="220">
        <v>100</v>
      </c>
      <c r="K27" s="204"/>
      <c r="L27" s="261"/>
      <c r="M27" s="303" t="s">
        <v>633</v>
      </c>
    </row>
    <row r="28" spans="1:13" ht="111" customHeight="1">
      <c r="A28" s="306" t="s">
        <v>588</v>
      </c>
      <c r="B28" s="306" t="s">
        <v>589</v>
      </c>
      <c r="C28" s="306" t="s">
        <v>107</v>
      </c>
      <c r="D28" s="220" t="s">
        <v>590</v>
      </c>
      <c r="E28" s="220"/>
      <c r="F28" s="220"/>
      <c r="G28" s="220"/>
      <c r="H28" s="220"/>
      <c r="I28" s="221">
        <v>40000</v>
      </c>
      <c r="J28" s="220"/>
      <c r="K28" s="204"/>
      <c r="L28" s="261"/>
    </row>
    <row r="29" spans="1:13" ht="299.45" customHeight="1">
      <c r="A29" s="306"/>
      <c r="B29" s="306"/>
      <c r="C29" s="306"/>
      <c r="D29" s="221"/>
      <c r="E29" s="220" t="s">
        <v>671</v>
      </c>
      <c r="F29" s="220" t="s">
        <v>580</v>
      </c>
      <c r="G29" s="220">
        <v>40000</v>
      </c>
      <c r="H29" s="220">
        <v>0</v>
      </c>
      <c r="I29" s="220">
        <v>40000</v>
      </c>
      <c r="J29" s="220">
        <v>100</v>
      </c>
      <c r="K29" s="204"/>
      <c r="L29" s="261"/>
    </row>
    <row r="30" spans="1:13" ht="68.099999999999994" customHeight="1">
      <c r="A30" s="302" t="s">
        <v>551</v>
      </c>
      <c r="B30" s="302" t="s">
        <v>552</v>
      </c>
      <c r="C30" s="302" t="s">
        <v>107</v>
      </c>
      <c r="D30" s="219" t="s">
        <v>553</v>
      </c>
      <c r="E30" s="220"/>
      <c r="F30" s="305"/>
      <c r="G30" s="220"/>
      <c r="H30" s="220"/>
      <c r="I30" s="221">
        <f>I31+I32</f>
        <v>528500</v>
      </c>
      <c r="J30" s="220"/>
      <c r="K30" s="240"/>
      <c r="L30" s="240"/>
    </row>
    <row r="31" spans="1:13" ht="48.6" customHeight="1">
      <c r="A31" s="219"/>
      <c r="B31" s="219"/>
      <c r="C31" s="219"/>
      <c r="D31" s="219"/>
      <c r="E31" s="220" t="s">
        <v>548</v>
      </c>
      <c r="F31" s="305" t="s">
        <v>580</v>
      </c>
      <c r="G31" s="220">
        <v>28500</v>
      </c>
      <c r="H31" s="220">
        <v>0</v>
      </c>
      <c r="I31" s="220">
        <v>28500</v>
      </c>
      <c r="J31" s="220">
        <v>100</v>
      </c>
      <c r="K31" s="240"/>
      <c r="L31" s="240"/>
    </row>
    <row r="32" spans="1:13" ht="119.1" customHeight="1">
      <c r="A32" s="219"/>
      <c r="B32" s="219"/>
      <c r="C32" s="219"/>
      <c r="D32" s="219"/>
      <c r="E32" s="220" t="s">
        <v>635</v>
      </c>
      <c r="F32" s="305" t="s">
        <v>580</v>
      </c>
      <c r="G32" s="220">
        <v>500000</v>
      </c>
      <c r="H32" s="220">
        <v>0</v>
      </c>
      <c r="I32" s="220">
        <v>500000</v>
      </c>
      <c r="J32" s="220">
        <v>100</v>
      </c>
      <c r="K32" s="240"/>
      <c r="L32" s="240"/>
    </row>
    <row r="33" spans="1:12" ht="124.5" customHeight="1">
      <c r="A33" s="306" t="s">
        <v>583</v>
      </c>
      <c r="B33" s="306" t="s">
        <v>577</v>
      </c>
      <c r="C33" s="306" t="s">
        <v>131</v>
      </c>
      <c r="D33" s="220" t="s">
        <v>578</v>
      </c>
      <c r="E33" s="220"/>
      <c r="F33" s="305"/>
      <c r="G33" s="220"/>
      <c r="H33" s="220"/>
      <c r="I33" s="221">
        <f>I34+I35</f>
        <v>1650000</v>
      </c>
      <c r="J33" s="220"/>
      <c r="K33" s="240"/>
      <c r="L33" s="240"/>
    </row>
    <row r="34" spans="1:12" ht="117.6" customHeight="1">
      <c r="A34" s="219"/>
      <c r="B34" s="219"/>
      <c r="C34" s="219"/>
      <c r="D34" s="219"/>
      <c r="E34" s="220" t="s">
        <v>584</v>
      </c>
      <c r="F34" s="305" t="s">
        <v>580</v>
      </c>
      <c r="G34" s="220">
        <v>450000</v>
      </c>
      <c r="H34" s="220">
        <v>0</v>
      </c>
      <c r="I34" s="220">
        <v>450000</v>
      </c>
      <c r="J34" s="220">
        <v>100</v>
      </c>
      <c r="K34" s="240"/>
      <c r="L34" s="240"/>
    </row>
    <row r="35" spans="1:12" ht="180.6" customHeight="1">
      <c r="A35" s="219"/>
      <c r="B35" s="219"/>
      <c r="C35" s="219"/>
      <c r="D35" s="219"/>
      <c r="E35" s="220" t="s">
        <v>666</v>
      </c>
      <c r="F35" s="305" t="s">
        <v>580</v>
      </c>
      <c r="G35" s="220">
        <v>1200000</v>
      </c>
      <c r="H35" s="220">
        <v>0</v>
      </c>
      <c r="I35" s="220">
        <v>1200000</v>
      </c>
      <c r="J35" s="220">
        <v>100</v>
      </c>
      <c r="K35" s="240"/>
      <c r="L35" s="240"/>
    </row>
    <row r="36" spans="1:12" ht="71.45" customHeight="1">
      <c r="A36" s="225" t="s">
        <v>96</v>
      </c>
      <c r="B36" s="225" t="s">
        <v>359</v>
      </c>
      <c r="C36" s="225" t="s">
        <v>359</v>
      </c>
      <c r="D36" s="225" t="s">
        <v>66</v>
      </c>
      <c r="E36" s="220"/>
      <c r="F36" s="305"/>
      <c r="G36" s="220"/>
      <c r="H36" s="220"/>
      <c r="I36" s="221">
        <f>I37</f>
        <v>11099924</v>
      </c>
      <c r="J36" s="220"/>
      <c r="K36" s="240"/>
      <c r="L36" s="240"/>
    </row>
    <row r="37" spans="1:12" ht="74.45" customHeight="1">
      <c r="A37" s="225" t="s">
        <v>97</v>
      </c>
      <c r="B37" s="225" t="s">
        <v>359</v>
      </c>
      <c r="C37" s="225" t="s">
        <v>359</v>
      </c>
      <c r="D37" s="225" t="s">
        <v>66</v>
      </c>
      <c r="E37" s="220"/>
      <c r="F37" s="305"/>
      <c r="G37" s="220"/>
      <c r="H37" s="220"/>
      <c r="I37" s="221">
        <f>I38+I43+I49+I52+I46</f>
        <v>11099924</v>
      </c>
      <c r="J37" s="220"/>
      <c r="K37" s="240"/>
      <c r="L37" s="240"/>
    </row>
    <row r="38" spans="1:12" ht="85.5" customHeight="1">
      <c r="A38" s="302" t="s">
        <v>532</v>
      </c>
      <c r="B38" s="302" t="s">
        <v>533</v>
      </c>
      <c r="C38" s="302" t="s">
        <v>67</v>
      </c>
      <c r="D38" s="219" t="s">
        <v>319</v>
      </c>
      <c r="E38" s="220"/>
      <c r="F38" s="305"/>
      <c r="G38" s="220"/>
      <c r="H38" s="220"/>
      <c r="I38" s="221">
        <f>I39+I40+I41+I42</f>
        <v>886063</v>
      </c>
      <c r="J38" s="220"/>
      <c r="K38" s="240"/>
      <c r="L38" s="240"/>
    </row>
    <row r="39" spans="1:12" ht="188.45" customHeight="1">
      <c r="A39" s="282"/>
      <c r="B39" s="282"/>
      <c r="C39" s="282"/>
      <c r="D39" s="282"/>
      <c r="E39" s="220" t="s">
        <v>632</v>
      </c>
      <c r="F39" s="305" t="s">
        <v>580</v>
      </c>
      <c r="G39" s="220">
        <v>420000</v>
      </c>
      <c r="H39" s="220">
        <v>0</v>
      </c>
      <c r="I39" s="220">
        <v>420000</v>
      </c>
      <c r="J39" s="220">
        <v>100</v>
      </c>
      <c r="K39" s="240"/>
      <c r="L39" s="240"/>
    </row>
    <row r="40" spans="1:12" ht="120.6" customHeight="1">
      <c r="A40" s="282"/>
      <c r="B40" s="282"/>
      <c r="C40" s="282"/>
      <c r="D40" s="282"/>
      <c r="E40" s="220" t="s">
        <v>675</v>
      </c>
      <c r="F40" s="305" t="s">
        <v>580</v>
      </c>
      <c r="G40" s="220">
        <v>450000</v>
      </c>
      <c r="H40" s="220">
        <v>0</v>
      </c>
      <c r="I40" s="220">
        <v>450000</v>
      </c>
      <c r="J40" s="220">
        <v>100</v>
      </c>
      <c r="K40" s="240"/>
      <c r="L40" s="240"/>
    </row>
    <row r="41" spans="1:12" ht="159.94999999999999" customHeight="1">
      <c r="A41" s="282"/>
      <c r="B41" s="282"/>
      <c r="C41" s="282"/>
      <c r="D41" s="282"/>
      <c r="E41" s="220" t="s">
        <v>708</v>
      </c>
      <c r="F41" s="305" t="s">
        <v>580</v>
      </c>
      <c r="G41" s="220">
        <v>5878</v>
      </c>
      <c r="H41" s="220">
        <v>0</v>
      </c>
      <c r="I41" s="220">
        <v>5878</v>
      </c>
      <c r="J41" s="220">
        <v>100</v>
      </c>
      <c r="K41" s="240"/>
      <c r="L41" s="240"/>
    </row>
    <row r="42" spans="1:12" ht="189" customHeight="1">
      <c r="A42" s="282"/>
      <c r="B42" s="282"/>
      <c r="C42" s="282"/>
      <c r="D42" s="282"/>
      <c r="E42" s="220" t="s">
        <v>709</v>
      </c>
      <c r="F42" s="305" t="s">
        <v>580</v>
      </c>
      <c r="G42" s="220">
        <v>10185</v>
      </c>
      <c r="H42" s="220">
        <v>0</v>
      </c>
      <c r="I42" s="220">
        <v>10185</v>
      </c>
      <c r="J42" s="220">
        <v>100</v>
      </c>
      <c r="K42" s="240"/>
      <c r="L42" s="240"/>
    </row>
    <row r="43" spans="1:12" ht="156.6" customHeight="1">
      <c r="A43" s="302" t="s">
        <v>660</v>
      </c>
      <c r="B43" s="302" t="s">
        <v>661</v>
      </c>
      <c r="C43" s="302" t="s">
        <v>65</v>
      </c>
      <c r="D43" s="219" t="s">
        <v>662</v>
      </c>
      <c r="E43" s="220"/>
      <c r="F43" s="305"/>
      <c r="G43" s="220"/>
      <c r="H43" s="220"/>
      <c r="I43" s="221">
        <f>I44+I45</f>
        <v>574069</v>
      </c>
      <c r="J43" s="220"/>
      <c r="K43" s="240"/>
      <c r="L43" s="240"/>
    </row>
    <row r="44" spans="1:12" ht="108.6" customHeight="1">
      <c r="A44" s="282"/>
      <c r="B44" s="282"/>
      <c r="C44" s="282"/>
      <c r="D44" s="282"/>
      <c r="E44" s="220" t="s">
        <v>669</v>
      </c>
      <c r="F44" s="305" t="s">
        <v>580</v>
      </c>
      <c r="G44" s="220">
        <v>3680989</v>
      </c>
      <c r="H44" s="220">
        <v>0</v>
      </c>
      <c r="I44" s="220">
        <v>368009</v>
      </c>
      <c r="J44" s="220">
        <v>10</v>
      </c>
      <c r="K44" s="240"/>
      <c r="L44" s="240"/>
    </row>
    <row r="45" spans="1:12" ht="116.1" customHeight="1">
      <c r="A45" s="282"/>
      <c r="B45" s="282"/>
      <c r="C45" s="282"/>
      <c r="D45" s="282"/>
      <c r="E45" s="220" t="s">
        <v>670</v>
      </c>
      <c r="F45" s="305" t="s">
        <v>580</v>
      </c>
      <c r="G45" s="220">
        <v>2060606</v>
      </c>
      <c r="H45" s="220">
        <v>0</v>
      </c>
      <c r="I45" s="220">
        <v>206060</v>
      </c>
      <c r="J45" s="220">
        <v>10</v>
      </c>
      <c r="K45" s="240"/>
      <c r="L45" s="240"/>
    </row>
    <row r="46" spans="1:12" ht="152.1" customHeight="1">
      <c r="A46" s="198" t="s">
        <v>701</v>
      </c>
      <c r="B46" s="198" t="s">
        <v>702</v>
      </c>
      <c r="C46" s="198" t="s">
        <v>65</v>
      </c>
      <c r="D46" s="198" t="s">
        <v>703</v>
      </c>
      <c r="E46" s="220"/>
      <c r="F46" s="305"/>
      <c r="G46" s="220"/>
      <c r="H46" s="220"/>
      <c r="I46" s="221">
        <f>I47+I48</f>
        <v>4593300</v>
      </c>
      <c r="J46" s="220"/>
      <c r="K46" s="240"/>
      <c r="L46" s="240"/>
    </row>
    <row r="47" spans="1:12" ht="116.1" customHeight="1">
      <c r="A47" s="282"/>
      <c r="B47" s="282"/>
      <c r="C47" s="282"/>
      <c r="D47" s="282"/>
      <c r="E47" s="220" t="s">
        <v>710</v>
      </c>
      <c r="F47" s="305" t="s">
        <v>580</v>
      </c>
      <c r="G47" s="220">
        <v>2060606</v>
      </c>
      <c r="H47" s="220">
        <v>0</v>
      </c>
      <c r="I47" s="220">
        <v>1648500</v>
      </c>
      <c r="J47" s="220">
        <v>80</v>
      </c>
      <c r="K47" s="240"/>
      <c r="L47" s="240"/>
    </row>
    <row r="48" spans="1:12" ht="116.1" customHeight="1">
      <c r="A48" s="282"/>
      <c r="B48" s="282"/>
      <c r="C48" s="282"/>
      <c r="D48" s="282"/>
      <c r="E48" s="220" t="s">
        <v>669</v>
      </c>
      <c r="F48" s="305" t="s">
        <v>580</v>
      </c>
      <c r="G48" s="220">
        <v>3680989</v>
      </c>
      <c r="H48" s="220">
        <v>0</v>
      </c>
      <c r="I48" s="220">
        <v>2944800</v>
      </c>
      <c r="J48" s="220">
        <v>80</v>
      </c>
      <c r="K48" s="240"/>
      <c r="L48" s="240"/>
    </row>
    <row r="49" spans="1:12" ht="69" customHeight="1">
      <c r="A49" s="282" t="s">
        <v>663</v>
      </c>
      <c r="B49" s="282" t="s">
        <v>361</v>
      </c>
      <c r="C49" s="282" t="s">
        <v>107</v>
      </c>
      <c r="D49" s="282" t="s">
        <v>289</v>
      </c>
      <c r="E49" s="220"/>
      <c r="F49" s="305"/>
      <c r="G49" s="220"/>
      <c r="H49" s="220"/>
      <c r="I49" s="221">
        <f>I50+I51</f>
        <v>46492</v>
      </c>
      <c r="J49" s="220"/>
      <c r="K49" s="240"/>
      <c r="L49" s="240"/>
    </row>
    <row r="50" spans="1:12" ht="107.1" customHeight="1">
      <c r="A50" s="282"/>
      <c r="B50" s="282"/>
      <c r="C50" s="282"/>
      <c r="D50" s="282"/>
      <c r="E50" s="220" t="s">
        <v>669</v>
      </c>
      <c r="F50" s="305" t="s">
        <v>580</v>
      </c>
      <c r="G50" s="220">
        <v>3680989</v>
      </c>
      <c r="H50" s="220">
        <v>0</v>
      </c>
      <c r="I50" s="220">
        <v>5428</v>
      </c>
      <c r="J50" s="220">
        <v>0.15</v>
      </c>
      <c r="K50" s="240"/>
      <c r="L50" s="240"/>
    </row>
    <row r="51" spans="1:12" ht="102.6" customHeight="1">
      <c r="A51" s="282"/>
      <c r="B51" s="282"/>
      <c r="C51" s="282"/>
      <c r="D51" s="282"/>
      <c r="E51" s="220" t="s">
        <v>668</v>
      </c>
      <c r="F51" s="305" t="s">
        <v>580</v>
      </c>
      <c r="G51" s="220">
        <v>41064</v>
      </c>
      <c r="H51" s="220">
        <v>0</v>
      </c>
      <c r="I51" s="220">
        <v>41064</v>
      </c>
      <c r="J51" s="220">
        <v>100</v>
      </c>
      <c r="K51" s="240"/>
      <c r="L51" s="240"/>
    </row>
    <row r="52" spans="1:12" ht="128.1" customHeight="1">
      <c r="A52" s="306" t="s">
        <v>664</v>
      </c>
      <c r="B52" s="306" t="s">
        <v>577</v>
      </c>
      <c r="C52" s="306" t="s">
        <v>131</v>
      </c>
      <c r="D52" s="220" t="s">
        <v>578</v>
      </c>
      <c r="E52" s="220"/>
      <c r="F52" s="305"/>
      <c r="G52" s="220"/>
      <c r="H52" s="220"/>
      <c r="I52" s="221">
        <v>5000000</v>
      </c>
      <c r="J52" s="220"/>
      <c r="K52" s="240"/>
      <c r="L52" s="240"/>
    </row>
    <row r="53" spans="1:12" ht="113.1" customHeight="1">
      <c r="A53" s="282"/>
      <c r="B53" s="282"/>
      <c r="C53" s="282"/>
      <c r="D53" s="282"/>
      <c r="E53" s="220" t="s">
        <v>667</v>
      </c>
      <c r="F53" s="305" t="s">
        <v>580</v>
      </c>
      <c r="G53" s="220">
        <v>5000000</v>
      </c>
      <c r="H53" s="220">
        <v>0</v>
      </c>
      <c r="I53" s="220">
        <v>5000000</v>
      </c>
      <c r="J53" s="220">
        <v>100</v>
      </c>
      <c r="K53" s="240"/>
      <c r="L53" s="240"/>
    </row>
    <row r="54" spans="1:12" ht="63" customHeight="1">
      <c r="A54" s="221" t="s">
        <v>152</v>
      </c>
      <c r="B54" s="221" t="s">
        <v>359</v>
      </c>
      <c r="C54" s="221" t="s">
        <v>359</v>
      </c>
      <c r="D54" s="221" t="s">
        <v>503</v>
      </c>
      <c r="E54" s="221" t="s">
        <v>359</v>
      </c>
      <c r="F54" s="221" t="s">
        <v>359</v>
      </c>
      <c r="G54" s="221" t="s">
        <v>359</v>
      </c>
      <c r="H54" s="221" t="s">
        <v>359</v>
      </c>
      <c r="I54" s="221">
        <f>I55</f>
        <v>4650000</v>
      </c>
      <c r="J54" s="221" t="s">
        <v>359</v>
      </c>
      <c r="K54" s="240"/>
      <c r="L54" s="240"/>
    </row>
    <row r="55" spans="1:12" ht="57.95" customHeight="1">
      <c r="A55" s="221" t="s">
        <v>153</v>
      </c>
      <c r="B55" s="221" t="s">
        <v>359</v>
      </c>
      <c r="C55" s="221" t="s">
        <v>359</v>
      </c>
      <c r="D55" s="221" t="s">
        <v>503</v>
      </c>
      <c r="E55" s="221" t="s">
        <v>359</v>
      </c>
      <c r="F55" s="221" t="s">
        <v>359</v>
      </c>
      <c r="G55" s="221" t="s">
        <v>359</v>
      </c>
      <c r="H55" s="221" t="s">
        <v>359</v>
      </c>
      <c r="I55" s="221">
        <f>I56+I58+I60</f>
        <v>4650000</v>
      </c>
      <c r="J55" s="221" t="s">
        <v>359</v>
      </c>
      <c r="K55" s="240"/>
      <c r="L55" s="240"/>
    </row>
    <row r="56" spans="1:12" ht="65.45" customHeight="1">
      <c r="A56" s="221" t="s">
        <v>94</v>
      </c>
      <c r="B56" s="221" t="s">
        <v>159</v>
      </c>
      <c r="C56" s="221" t="s">
        <v>17</v>
      </c>
      <c r="D56" s="220" t="s">
        <v>160</v>
      </c>
      <c r="E56" s="221" t="s">
        <v>359</v>
      </c>
      <c r="F56" s="221" t="s">
        <v>359</v>
      </c>
      <c r="G56" s="221" t="s">
        <v>359</v>
      </c>
      <c r="H56" s="221" t="s">
        <v>359</v>
      </c>
      <c r="I56" s="221">
        <v>100000</v>
      </c>
      <c r="J56" s="221" t="s">
        <v>359</v>
      </c>
      <c r="K56" s="240"/>
      <c r="L56" s="240"/>
    </row>
    <row r="57" spans="1:12" ht="84.6" customHeight="1">
      <c r="A57" s="221" t="s">
        <v>359</v>
      </c>
      <c r="B57" s="221" t="s">
        <v>359</v>
      </c>
      <c r="C57" s="221" t="s">
        <v>359</v>
      </c>
      <c r="D57" s="221" t="s">
        <v>359</v>
      </c>
      <c r="E57" s="220" t="s">
        <v>460</v>
      </c>
      <c r="F57" s="220" t="s">
        <v>463</v>
      </c>
      <c r="G57" s="220">
        <v>100000</v>
      </c>
      <c r="H57" s="220">
        <v>0</v>
      </c>
      <c r="I57" s="220">
        <v>100000</v>
      </c>
      <c r="J57" s="220">
        <v>100</v>
      </c>
    </row>
    <row r="58" spans="1:12" ht="43.5" customHeight="1">
      <c r="A58" s="302" t="s">
        <v>526</v>
      </c>
      <c r="B58" s="302" t="s">
        <v>527</v>
      </c>
      <c r="C58" s="302" t="s">
        <v>107</v>
      </c>
      <c r="D58" s="220" t="s">
        <v>528</v>
      </c>
      <c r="E58" s="220"/>
      <c r="F58" s="220"/>
      <c r="G58" s="220"/>
      <c r="H58" s="220"/>
      <c r="I58" s="221">
        <v>2100000</v>
      </c>
      <c r="J58" s="220"/>
    </row>
    <row r="59" spans="1:12" ht="68.45" customHeight="1">
      <c r="A59" s="221"/>
      <c r="B59" s="221"/>
      <c r="C59" s="221"/>
      <c r="D59" s="221"/>
      <c r="E59" s="220" t="s">
        <v>522</v>
      </c>
      <c r="F59" s="220" t="s">
        <v>463</v>
      </c>
      <c r="G59" s="220">
        <v>2100000</v>
      </c>
      <c r="H59" s="220">
        <v>0</v>
      </c>
      <c r="I59" s="220">
        <v>2100000</v>
      </c>
      <c r="J59" s="220">
        <v>100</v>
      </c>
    </row>
    <row r="60" spans="1:12" ht="119.1" customHeight="1">
      <c r="A60" s="306">
        <v>1017363</v>
      </c>
      <c r="B60" s="306" t="s">
        <v>577</v>
      </c>
      <c r="C60" s="306" t="s">
        <v>131</v>
      </c>
      <c r="D60" s="220" t="s">
        <v>578</v>
      </c>
      <c r="E60" s="220"/>
      <c r="F60" s="220"/>
      <c r="G60" s="220"/>
      <c r="H60" s="220"/>
      <c r="I60" s="221">
        <v>2450000</v>
      </c>
      <c r="J60" s="220"/>
    </row>
    <row r="61" spans="1:12" ht="100.5" customHeight="1">
      <c r="A61" s="306"/>
      <c r="B61" s="306"/>
      <c r="C61" s="306"/>
      <c r="D61" s="221"/>
      <c r="E61" s="220" t="s">
        <v>579</v>
      </c>
      <c r="F61" s="220" t="s">
        <v>580</v>
      </c>
      <c r="G61" s="220">
        <v>700000</v>
      </c>
      <c r="H61" s="220">
        <v>0</v>
      </c>
      <c r="I61" s="220">
        <v>700000</v>
      </c>
      <c r="J61" s="220">
        <v>100</v>
      </c>
    </row>
    <row r="62" spans="1:12" ht="98.45" customHeight="1">
      <c r="A62" s="306"/>
      <c r="B62" s="306"/>
      <c r="C62" s="306"/>
      <c r="D62" s="221"/>
      <c r="E62" s="220" t="s">
        <v>581</v>
      </c>
      <c r="F62" s="220" t="s">
        <v>580</v>
      </c>
      <c r="G62" s="220">
        <v>800000</v>
      </c>
      <c r="H62" s="220">
        <v>0</v>
      </c>
      <c r="I62" s="220">
        <v>800000</v>
      </c>
      <c r="J62" s="220">
        <v>100</v>
      </c>
    </row>
    <row r="63" spans="1:12" ht="128.44999999999999" customHeight="1">
      <c r="A63" s="306"/>
      <c r="B63" s="306"/>
      <c r="C63" s="306"/>
      <c r="D63" s="221"/>
      <c r="E63" s="220" t="s">
        <v>582</v>
      </c>
      <c r="F63" s="220" t="s">
        <v>580</v>
      </c>
      <c r="G63" s="220">
        <v>950000</v>
      </c>
      <c r="H63" s="220">
        <v>0</v>
      </c>
      <c r="I63" s="220">
        <v>950000</v>
      </c>
      <c r="J63" s="220">
        <v>100</v>
      </c>
    </row>
    <row r="64" spans="1:12" ht="25.5" customHeight="1">
      <c r="A64" s="221" t="s">
        <v>214</v>
      </c>
      <c r="B64" s="221" t="s">
        <v>214</v>
      </c>
      <c r="C64" s="221" t="s">
        <v>214</v>
      </c>
      <c r="D64" s="221" t="s">
        <v>374</v>
      </c>
      <c r="E64" s="221" t="s">
        <v>299</v>
      </c>
      <c r="F64" s="221" t="s">
        <v>299</v>
      </c>
      <c r="G64" s="221" t="s">
        <v>299</v>
      </c>
      <c r="H64" s="221" t="s">
        <v>299</v>
      </c>
      <c r="I64" s="221">
        <f>I12+I37+I55</f>
        <v>21519533</v>
      </c>
      <c r="J64" s="221" t="s">
        <v>299</v>
      </c>
    </row>
    <row r="66" spans="4:9" ht="18.75">
      <c r="D66" s="204" t="s">
        <v>343</v>
      </c>
      <c r="E66" s="153"/>
      <c r="F66" s="153"/>
      <c r="G66" s="153"/>
      <c r="H66" s="153"/>
      <c r="I66" s="14" t="s">
        <v>342</v>
      </c>
    </row>
  </sheetData>
  <mergeCells count="14">
    <mergeCell ref="C8:C9"/>
    <mergeCell ref="D8:D9"/>
    <mergeCell ref="E8:E9"/>
    <mergeCell ref="F8:F9"/>
    <mergeCell ref="G2:I2"/>
    <mergeCell ref="G3:I3"/>
    <mergeCell ref="I8:I9"/>
    <mergeCell ref="A6:C6"/>
    <mergeCell ref="H8:H9"/>
    <mergeCell ref="A5:J5"/>
    <mergeCell ref="J8:J9"/>
    <mergeCell ref="A8:A9"/>
    <mergeCell ref="B8:B9"/>
    <mergeCell ref="G8:G9"/>
  </mergeCells>
  <phoneticPr fontId="0" type="noConversion"/>
  <pageMargins left="0.51181102362204722" right="0.31496062992125984" top="0.35433070866141736" bottom="0.35433070866141736"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Дод1</vt:lpstr>
      <vt:lpstr>Дод 1.1</vt:lpstr>
      <vt:lpstr>дод2 </vt:lpstr>
      <vt:lpstr>дод.3</vt:lpstr>
      <vt:lpstr>дод 4 </vt:lpstr>
      <vt:lpstr>дод 4.1</vt:lpstr>
      <vt:lpstr>дод 4.2</vt:lpstr>
      <vt:lpstr>дод 4.3</vt:lpstr>
      <vt:lpstr>дод 5</vt:lpstr>
      <vt:lpstr>дод 6</vt:lpstr>
      <vt:lpstr>дод.3!Заголовки_для_печати</vt:lpstr>
      <vt:lpstr>'дод 6'!Область_печати</vt:lpstr>
      <vt:lpstr>Дод1!Область_печати</vt:lpstr>
      <vt:lpstr>'дод2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2021-10-12T12:32:24Z</cp:lastPrinted>
  <dcterms:created xsi:type="dcterms:W3CDTF">2014-01-17T10:52:16Z</dcterms:created>
  <dcterms:modified xsi:type="dcterms:W3CDTF">2021-10-26T07:32:55Z</dcterms:modified>
</cp:coreProperties>
</file>