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\ВИКОНКОМ VІІІ скликання\29.10.2021\"/>
    </mc:Choice>
  </mc:AlternateContent>
  <bookViews>
    <workbookView xWindow="0" yWindow="0" windowWidth="22440" windowHeight="9840"/>
  </bookViews>
  <sheets>
    <sheet name="zved" sheetId="1" r:id="rId1"/>
  </sheets>
  <calcPr calcId="162913"/>
</workbook>
</file>

<file path=xl/calcChain.xml><?xml version="1.0" encoding="utf-8"?>
<calcChain xmlns="http://schemas.openxmlformats.org/spreadsheetml/2006/main">
  <c r="L147" i="1" l="1"/>
  <c r="J241" i="1" l="1"/>
  <c r="J232" i="1"/>
  <c r="J231" i="1" s="1"/>
  <c r="J225" i="1" s="1"/>
  <c r="J204" i="1"/>
  <c r="J212" i="1"/>
  <c r="J194" i="1"/>
  <c r="J177" i="1"/>
  <c r="J173" i="1"/>
  <c r="J169" i="1"/>
  <c r="J150" i="1"/>
  <c r="F225" i="1"/>
  <c r="F238" i="1" s="1"/>
  <c r="F240" i="1" s="1"/>
  <c r="F244" i="1" s="1"/>
  <c r="F226" i="1"/>
  <c r="F221" i="1"/>
  <c r="F219" i="1"/>
  <c r="F216" i="1"/>
  <c r="F217" i="1"/>
  <c r="F195" i="1"/>
  <c r="F181" i="1"/>
  <c r="F175" i="1"/>
  <c r="F159" i="1"/>
  <c r="F164" i="1"/>
  <c r="F167" i="1"/>
  <c r="F169" i="1"/>
  <c r="F154" i="1"/>
  <c r="F152" i="1"/>
  <c r="F143" i="1"/>
  <c r="F138" i="1"/>
  <c r="F135" i="1"/>
  <c r="J202" i="1" l="1"/>
  <c r="J158" i="1"/>
  <c r="J199" i="1"/>
  <c r="H106" i="1"/>
  <c r="I105" i="1"/>
  <c r="J105" i="1"/>
  <c r="K105" i="1"/>
  <c r="J238" i="1" l="1"/>
  <c r="J240" i="1" s="1"/>
  <c r="J244" i="1" s="1"/>
  <c r="H12" i="1"/>
  <c r="H13" i="1"/>
  <c r="H14" i="1"/>
  <c r="H15" i="1"/>
  <c r="H16" i="1"/>
  <c r="H17" i="1"/>
  <c r="H20" i="1"/>
  <c r="H21" i="1"/>
  <c r="H23" i="1"/>
  <c r="H24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2" i="1"/>
  <c r="H44" i="1"/>
  <c r="H45" i="1"/>
  <c r="H47" i="1"/>
  <c r="H48" i="1"/>
  <c r="H49" i="1"/>
  <c r="H56" i="1"/>
  <c r="H57" i="1"/>
  <c r="H64" i="1"/>
  <c r="H65" i="1"/>
  <c r="H66" i="1"/>
  <c r="H69" i="1"/>
  <c r="H71" i="1"/>
  <c r="H72" i="1"/>
  <c r="H75" i="1"/>
  <c r="H94" i="1"/>
  <c r="H97" i="1"/>
  <c r="H99" i="1"/>
  <c r="H100" i="1"/>
  <c r="H101" i="1"/>
  <c r="H102" i="1"/>
  <c r="H103" i="1"/>
  <c r="H108" i="1"/>
  <c r="H109" i="1"/>
  <c r="H110" i="1"/>
  <c r="H111" i="1"/>
  <c r="H112" i="1"/>
  <c r="H114" i="1"/>
  <c r="H115" i="1"/>
  <c r="F107" i="1" l="1"/>
  <c r="G107" i="1"/>
  <c r="I107" i="1"/>
  <c r="J107" i="1"/>
  <c r="L107" i="1" s="1"/>
  <c r="K107" i="1"/>
  <c r="E107" i="1"/>
  <c r="F105" i="1"/>
  <c r="G105" i="1"/>
  <c r="E105" i="1"/>
  <c r="I91" i="1"/>
  <c r="I90" i="1" s="1"/>
  <c r="J91" i="1"/>
  <c r="J90" i="1" s="1"/>
  <c r="K91" i="1"/>
  <c r="K90" i="1" s="1"/>
  <c r="F88" i="1"/>
  <c r="J88" i="1"/>
  <c r="K88" i="1"/>
  <c r="F84" i="1"/>
  <c r="G84" i="1"/>
  <c r="I84" i="1"/>
  <c r="J84" i="1"/>
  <c r="K84" i="1"/>
  <c r="F79" i="1"/>
  <c r="G79" i="1"/>
  <c r="I79" i="1"/>
  <c r="J79" i="1"/>
  <c r="K79" i="1"/>
  <c r="E84" i="1"/>
  <c r="E79" i="1"/>
  <c r="F74" i="1"/>
  <c r="F73" i="1" s="1"/>
  <c r="G74" i="1"/>
  <c r="I74" i="1"/>
  <c r="I73" i="1" s="1"/>
  <c r="J74" i="1"/>
  <c r="J73" i="1" s="1"/>
  <c r="K74" i="1"/>
  <c r="K73" i="1" s="1"/>
  <c r="E74" i="1"/>
  <c r="E73" i="1" s="1"/>
  <c r="F70" i="1"/>
  <c r="G70" i="1"/>
  <c r="I70" i="1"/>
  <c r="J70" i="1"/>
  <c r="K70" i="1"/>
  <c r="E70" i="1"/>
  <c r="F68" i="1"/>
  <c r="G68" i="1"/>
  <c r="E68" i="1"/>
  <c r="F63" i="1"/>
  <c r="G63" i="1"/>
  <c r="I63" i="1"/>
  <c r="J63" i="1"/>
  <c r="K63" i="1"/>
  <c r="E63" i="1"/>
  <c r="E58" i="1"/>
  <c r="F58" i="1"/>
  <c r="G58" i="1"/>
  <c r="I58" i="1"/>
  <c r="J58" i="1"/>
  <c r="K58" i="1"/>
  <c r="F51" i="1"/>
  <c r="F50" i="1" s="1"/>
  <c r="G51" i="1"/>
  <c r="G50" i="1" s="1"/>
  <c r="I51" i="1"/>
  <c r="I50" i="1" s="1"/>
  <c r="J51" i="1"/>
  <c r="J50" i="1" s="1"/>
  <c r="K51" i="1"/>
  <c r="K50" i="1" s="1"/>
  <c r="E51" i="1"/>
  <c r="E50" i="1" s="1"/>
  <c r="F46" i="1"/>
  <c r="G46" i="1"/>
  <c r="I46" i="1"/>
  <c r="J46" i="1"/>
  <c r="K46" i="1"/>
  <c r="E46" i="1"/>
  <c r="F43" i="1"/>
  <c r="G43" i="1"/>
  <c r="I43" i="1"/>
  <c r="J43" i="1"/>
  <c r="K43" i="1"/>
  <c r="E43" i="1"/>
  <c r="F32" i="1"/>
  <c r="G32" i="1"/>
  <c r="I32" i="1"/>
  <c r="J32" i="1"/>
  <c r="K32" i="1"/>
  <c r="E32" i="1"/>
  <c r="F25" i="1"/>
  <c r="G25" i="1"/>
  <c r="I25" i="1"/>
  <c r="J25" i="1"/>
  <c r="K25" i="1"/>
  <c r="E25" i="1"/>
  <c r="F22" i="1"/>
  <c r="G22" i="1"/>
  <c r="I22" i="1"/>
  <c r="J22" i="1"/>
  <c r="K22" i="1"/>
  <c r="E22" i="1"/>
  <c r="F19" i="1"/>
  <c r="G19" i="1"/>
  <c r="I19" i="1"/>
  <c r="I18" i="1" s="1"/>
  <c r="J19" i="1"/>
  <c r="J18" i="1" s="1"/>
  <c r="K19" i="1"/>
  <c r="E19" i="1"/>
  <c r="E18" i="1" s="1"/>
  <c r="I11" i="1"/>
  <c r="I10" i="1" s="1"/>
  <c r="J11" i="1"/>
  <c r="J10" i="1" s="1"/>
  <c r="K11" i="1"/>
  <c r="K10" i="1" s="1"/>
  <c r="F11" i="1"/>
  <c r="F10" i="1" s="1"/>
  <c r="G11" i="1"/>
  <c r="E11" i="1"/>
  <c r="E10" i="1" s="1"/>
  <c r="F98" i="1"/>
  <c r="G98" i="1"/>
  <c r="I98" i="1"/>
  <c r="J98" i="1"/>
  <c r="K98" i="1"/>
  <c r="F96" i="1"/>
  <c r="G96" i="1"/>
  <c r="J96" i="1"/>
  <c r="E96" i="1"/>
  <c r="E98" i="1"/>
  <c r="L52" i="1"/>
  <c r="L53" i="1"/>
  <c r="L54" i="1"/>
  <c r="L80" i="1"/>
  <c r="L82" i="1"/>
  <c r="L92" i="1"/>
  <c r="L94" i="1"/>
  <c r="L113" i="1"/>
  <c r="L114" i="1"/>
  <c r="L118" i="1"/>
  <c r="L119" i="1"/>
  <c r="L123" i="1"/>
  <c r="L125" i="1"/>
  <c r="L126" i="1"/>
  <c r="L127" i="1"/>
  <c r="L128" i="1"/>
  <c r="L132" i="1"/>
  <c r="L133" i="1"/>
  <c r="L134" i="1"/>
  <c r="L135" i="1"/>
  <c r="L136" i="1"/>
  <c r="L138" i="1"/>
  <c r="L139" i="1"/>
  <c r="L141" i="1"/>
  <c r="L142" i="1"/>
  <c r="L144" i="1"/>
  <c r="L145" i="1"/>
  <c r="L150" i="1"/>
  <c r="L151" i="1"/>
  <c r="L152" i="1"/>
  <c r="L153" i="1"/>
  <c r="L158" i="1"/>
  <c r="L164" i="1"/>
  <c r="L165" i="1"/>
  <c r="L167" i="1"/>
  <c r="L168" i="1"/>
  <c r="L169" i="1"/>
  <c r="L171" i="1"/>
  <c r="L173" i="1"/>
  <c r="L174" i="1"/>
  <c r="L177" i="1"/>
  <c r="L178" i="1"/>
  <c r="L179" i="1"/>
  <c r="L180" i="1"/>
  <c r="L181" i="1"/>
  <c r="L182" i="1"/>
  <c r="L194" i="1"/>
  <c r="L198" i="1"/>
  <c r="L199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25" i="1"/>
  <c r="L228" i="1"/>
  <c r="L230" i="1"/>
  <c r="L231" i="1"/>
  <c r="L232" i="1"/>
  <c r="L233" i="1"/>
  <c r="L234" i="1"/>
  <c r="L238" i="1"/>
  <c r="L240" i="1"/>
  <c r="L241" i="1"/>
  <c r="L242" i="1"/>
  <c r="L243" i="1"/>
  <c r="L244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1" i="1"/>
  <c r="H232" i="1"/>
  <c r="H233" i="1"/>
  <c r="H235" i="1"/>
  <c r="H236" i="1"/>
  <c r="H237" i="1"/>
  <c r="H238" i="1"/>
  <c r="H239" i="1"/>
  <c r="H240" i="1"/>
  <c r="H244" i="1"/>
  <c r="K18" i="1" l="1"/>
  <c r="F18" i="1"/>
  <c r="I62" i="1"/>
  <c r="H96" i="1"/>
  <c r="H11" i="1"/>
  <c r="J62" i="1"/>
  <c r="J9" i="1"/>
  <c r="H19" i="1"/>
  <c r="H22" i="1"/>
  <c r="H25" i="1"/>
  <c r="H32" i="1"/>
  <c r="H43" i="1"/>
  <c r="H46" i="1"/>
  <c r="K62" i="1"/>
  <c r="L51" i="1"/>
  <c r="L50" i="1" s="1"/>
  <c r="K78" i="1"/>
  <c r="K55" i="1" s="1"/>
  <c r="K9" i="1"/>
  <c r="I9" i="1"/>
  <c r="F9" i="1"/>
  <c r="I95" i="1"/>
  <c r="F78" i="1"/>
  <c r="H98" i="1"/>
  <c r="H63" i="1"/>
  <c r="G62" i="1"/>
  <c r="F95" i="1"/>
  <c r="G18" i="1"/>
  <c r="H18" i="1" s="1"/>
  <c r="E9" i="1"/>
  <c r="F62" i="1"/>
  <c r="F55" i="1" s="1"/>
  <c r="G95" i="1"/>
  <c r="H95" i="1" s="1"/>
  <c r="E62" i="1"/>
  <c r="L90" i="1"/>
  <c r="K95" i="1"/>
  <c r="H68" i="1"/>
  <c r="H70" i="1"/>
  <c r="G73" i="1"/>
  <c r="H73" i="1" s="1"/>
  <c r="H74" i="1"/>
  <c r="G10" i="1"/>
  <c r="H10" i="1" s="1"/>
  <c r="H105" i="1"/>
  <c r="H107" i="1"/>
  <c r="E95" i="1"/>
  <c r="J95" i="1"/>
  <c r="I78" i="1"/>
  <c r="I87" i="1"/>
  <c r="L91" i="1"/>
  <c r="G87" i="1"/>
  <c r="F87" i="1"/>
  <c r="K87" i="1"/>
  <c r="J87" i="1"/>
  <c r="E87" i="1"/>
  <c r="J78" i="1"/>
  <c r="J55" i="1" s="1"/>
  <c r="G78" i="1"/>
  <c r="L79" i="1"/>
  <c r="E78" i="1"/>
  <c r="I55" i="1" l="1"/>
  <c r="J93" i="1"/>
  <c r="J104" i="1" s="1"/>
  <c r="J116" i="1" s="1"/>
  <c r="J245" i="1" s="1"/>
  <c r="E55" i="1"/>
  <c r="E93" i="1" s="1"/>
  <c r="E104" i="1" s="1"/>
  <c r="E116" i="1" s="1"/>
  <c r="E245" i="1" s="1"/>
  <c r="L9" i="1"/>
  <c r="L87" i="1"/>
  <c r="H62" i="1"/>
  <c r="K93" i="1"/>
  <c r="K104" i="1" s="1"/>
  <c r="K116" i="1" s="1"/>
  <c r="K245" i="1" s="1"/>
  <c r="G55" i="1"/>
  <c r="H55" i="1" s="1"/>
  <c r="L78" i="1"/>
  <c r="I93" i="1"/>
  <c r="I104" i="1" s="1"/>
  <c r="I116" i="1" s="1"/>
  <c r="I245" i="1" s="1"/>
  <c r="G9" i="1"/>
  <c r="H9" i="1" s="1"/>
  <c r="F93" i="1"/>
  <c r="F104" i="1" s="1"/>
  <c r="F116" i="1" s="1"/>
  <c r="F245" i="1" s="1"/>
  <c r="L55" i="1"/>
  <c r="L93" i="1" l="1"/>
  <c r="L116" i="1"/>
  <c r="L104" i="1"/>
  <c r="G93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P221" i="1" s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P241" i="1" s="1"/>
  <c r="M242" i="1"/>
  <c r="N242" i="1"/>
  <c r="O242" i="1"/>
  <c r="M243" i="1"/>
  <c r="N243" i="1"/>
  <c r="O243" i="1"/>
  <c r="M244" i="1"/>
  <c r="N244" i="1"/>
  <c r="O244" i="1"/>
  <c r="N9" i="1"/>
  <c r="O9" i="1"/>
  <c r="M9" i="1"/>
  <c r="N245" i="1" l="1"/>
  <c r="M245" i="1"/>
  <c r="P213" i="1"/>
  <c r="P209" i="1"/>
  <c r="P205" i="1"/>
  <c r="P173" i="1"/>
  <c r="P141" i="1"/>
  <c r="P243" i="1"/>
  <c r="P215" i="1"/>
  <c r="P211" i="1"/>
  <c r="P207" i="1"/>
  <c r="P203" i="1"/>
  <c r="P239" i="1"/>
  <c r="P237" i="1"/>
  <c r="P225" i="1"/>
  <c r="P235" i="1"/>
  <c r="P233" i="1"/>
  <c r="P231" i="1"/>
  <c r="P229" i="1"/>
  <c r="P227" i="1"/>
  <c r="P223" i="1"/>
  <c r="P219" i="1"/>
  <c r="P217" i="1"/>
  <c r="P201" i="1"/>
  <c r="P199" i="1"/>
  <c r="P195" i="1"/>
  <c r="P197" i="1"/>
  <c r="P193" i="1"/>
  <c r="P191" i="1"/>
  <c r="P189" i="1"/>
  <c r="P187" i="1"/>
  <c r="P185" i="1"/>
  <c r="P181" i="1"/>
  <c r="P179" i="1"/>
  <c r="P183" i="1"/>
  <c r="P177" i="1"/>
  <c r="P175" i="1"/>
  <c r="P159" i="1"/>
  <c r="P167" i="1"/>
  <c r="P163" i="1"/>
  <c r="P169" i="1"/>
  <c r="P171" i="1"/>
  <c r="P165" i="1"/>
  <c r="P161" i="1"/>
  <c r="P157" i="1"/>
  <c r="P155" i="1"/>
  <c r="P153" i="1"/>
  <c r="P143" i="1"/>
  <c r="P139" i="1"/>
  <c r="P151" i="1"/>
  <c r="P149" i="1"/>
  <c r="P147" i="1"/>
  <c r="P145" i="1"/>
  <c r="P137" i="1"/>
  <c r="P135" i="1"/>
  <c r="P133" i="1"/>
  <c r="P131" i="1"/>
  <c r="P129" i="1"/>
  <c r="P127" i="1"/>
  <c r="P125" i="1"/>
  <c r="P123" i="1"/>
  <c r="P121" i="1"/>
  <c r="P119" i="1"/>
  <c r="P244" i="1"/>
  <c r="P242" i="1"/>
  <c r="P240" i="1"/>
  <c r="P238" i="1"/>
  <c r="P236" i="1"/>
  <c r="P234" i="1"/>
  <c r="P232" i="1"/>
  <c r="P230" i="1"/>
  <c r="P228" i="1"/>
  <c r="P226" i="1"/>
  <c r="P224" i="1"/>
  <c r="P222" i="1"/>
  <c r="P220" i="1"/>
  <c r="P218" i="1"/>
  <c r="P216" i="1"/>
  <c r="P214" i="1"/>
  <c r="P212" i="1"/>
  <c r="P210" i="1"/>
  <c r="P208" i="1"/>
  <c r="P206" i="1"/>
  <c r="P204" i="1"/>
  <c r="P202" i="1"/>
  <c r="P200" i="1"/>
  <c r="P198" i="1"/>
  <c r="P196" i="1"/>
  <c r="P194" i="1"/>
  <c r="P192" i="1"/>
  <c r="P190" i="1"/>
  <c r="P188" i="1"/>
  <c r="P186" i="1"/>
  <c r="P184" i="1"/>
  <c r="P182" i="1"/>
  <c r="P180" i="1"/>
  <c r="P178" i="1"/>
  <c r="P176" i="1"/>
  <c r="P174" i="1"/>
  <c r="P172" i="1"/>
  <c r="P170" i="1"/>
  <c r="P168" i="1"/>
  <c r="P166" i="1"/>
  <c r="P164" i="1"/>
  <c r="P162" i="1"/>
  <c r="P160" i="1"/>
  <c r="P158" i="1"/>
  <c r="P156" i="1"/>
  <c r="P154" i="1"/>
  <c r="P152" i="1"/>
  <c r="P150" i="1"/>
  <c r="P148" i="1"/>
  <c r="P146" i="1"/>
  <c r="P144" i="1"/>
  <c r="P142" i="1"/>
  <c r="P140" i="1"/>
  <c r="P138" i="1"/>
  <c r="P136" i="1"/>
  <c r="P134" i="1"/>
  <c r="P132" i="1"/>
  <c r="P130" i="1"/>
  <c r="P128" i="1"/>
  <c r="P126" i="1"/>
  <c r="P124" i="1"/>
  <c r="P122" i="1"/>
  <c r="P120" i="1"/>
  <c r="P118" i="1"/>
  <c r="P111" i="1"/>
  <c r="P109" i="1"/>
  <c r="P103" i="1"/>
  <c r="P101" i="1"/>
  <c r="P97" i="1"/>
  <c r="P95" i="1"/>
  <c r="P91" i="1"/>
  <c r="P87" i="1"/>
  <c r="P79" i="1"/>
  <c r="P69" i="1"/>
  <c r="P53" i="1"/>
  <c r="P51" i="1"/>
  <c r="P49" i="1"/>
  <c r="P47" i="1"/>
  <c r="P45" i="1"/>
  <c r="P43" i="1"/>
  <c r="P39" i="1"/>
  <c r="P37" i="1"/>
  <c r="P35" i="1"/>
  <c r="P33" i="1"/>
  <c r="P31" i="1"/>
  <c r="P29" i="1"/>
  <c r="P27" i="1"/>
  <c r="P25" i="1"/>
  <c r="P23" i="1"/>
  <c r="P21" i="1"/>
  <c r="P19" i="1"/>
  <c r="P15" i="1"/>
  <c r="P13" i="1"/>
  <c r="P11" i="1"/>
  <c r="P114" i="1"/>
  <c r="P92" i="1"/>
  <c r="P66" i="1"/>
  <c r="P48" i="1"/>
  <c r="P44" i="1"/>
  <c r="P42" i="1"/>
  <c r="P40" i="1"/>
  <c r="P38" i="1"/>
  <c r="P36" i="1"/>
  <c r="P34" i="1"/>
  <c r="P30" i="1"/>
  <c r="P28" i="1"/>
  <c r="P26" i="1"/>
  <c r="P24" i="1"/>
  <c r="P20" i="1"/>
  <c r="P14" i="1"/>
  <c r="P12" i="1"/>
  <c r="H93" i="1"/>
  <c r="G104" i="1"/>
  <c r="P105" i="1"/>
  <c r="P106" i="1"/>
  <c r="P115" i="1"/>
  <c r="P107" i="1"/>
  <c r="P112" i="1"/>
  <c r="P110" i="1"/>
  <c r="P108" i="1"/>
  <c r="P102" i="1"/>
  <c r="P100" i="1"/>
  <c r="P94" i="1"/>
  <c r="P75" i="1"/>
  <c r="P73" i="1"/>
  <c r="P72" i="1"/>
  <c r="P71" i="1"/>
  <c r="P65" i="1"/>
  <c r="P64" i="1"/>
  <c r="P57" i="1"/>
  <c r="P55" i="1"/>
  <c r="P56" i="1"/>
  <c r="P93" i="1"/>
  <c r="P113" i="1"/>
  <c r="P54" i="1"/>
  <c r="P52" i="1"/>
  <c r="P9" i="1"/>
  <c r="P10" i="1"/>
  <c r="P90" i="1"/>
  <c r="P82" i="1"/>
  <c r="P80" i="1"/>
  <c r="P78" i="1"/>
  <c r="P74" i="1"/>
  <c r="P70" i="1"/>
  <c r="P68" i="1"/>
  <c r="P62" i="1"/>
  <c r="P63" i="1"/>
  <c r="P50" i="1"/>
  <c r="P46" i="1"/>
  <c r="P32" i="1"/>
  <c r="P18" i="1"/>
  <c r="P22" i="1"/>
  <c r="P96" i="1"/>
  <c r="P98" i="1"/>
  <c r="P17" i="1"/>
  <c r="P16" i="1"/>
  <c r="H104" i="1" l="1"/>
  <c r="G116" i="1"/>
  <c r="G245" i="1" s="1"/>
  <c r="O104" i="1"/>
  <c r="P104" i="1" s="1"/>
  <c r="H116" i="1" l="1"/>
  <c r="O116" i="1"/>
  <c r="O245" i="1" s="1"/>
  <c r="P116" i="1" l="1"/>
</calcChain>
</file>

<file path=xl/sharedStrings.xml><?xml version="1.0" encoding="utf-8"?>
<sst xmlns="http://schemas.openxmlformats.org/spreadsheetml/2006/main" count="761" uniqueCount="541">
  <si>
    <t/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</si>
  <si>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</si>
  <si>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</si>
  <si>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</si>
  <si>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</si>
  <si>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</si>
  <si>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</si>
  <si>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</si>
  <si>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</si>
  <si>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</si>
  <si>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</si>
  <si>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</si>
  <si>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</si>
  <si>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</si>
  <si>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</si>
  <si>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</si>
  <si>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</si>
  <si>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</si>
  <si>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</si>
  <si>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</si>
  <si>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</si>
  <si>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</si>
  <si>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</si>
  <si>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</si>
  <si>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</si>
  <si>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</si>
  <si>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</si>
  <si>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</si>
  <si>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</si>
  <si>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</si>
  <si>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</si>
  <si>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</si>
  <si>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</si>
  <si>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</si>
  <si>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</si>
  <si>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</si>
  <si>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202100000029867197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</si>
  <si>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</si>
  <si>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</si>
  <si>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</si>
  <si>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</si>
  <si>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</si>
  <si>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</si>
  <si>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</si>
  <si>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</si>
  <si>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</si>
  <si>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</si>
  <si>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</si>
  <si>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</si>
  <si>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</si>
  <si>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</si>
  <si>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</si>
  <si>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</si>
  <si>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</si>
  <si>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</si>
  <si>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</si>
  <si>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</si>
  <si>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</si>
  <si>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</si>
  <si>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</si>
  <si>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</si>
  <si>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</si>
  <si>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</si>
  <si>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</si>
  <si>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</si>
  <si>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</si>
  <si>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</si>
  <si>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</si>
  <si>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</si>
  <si>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</si>
  <si>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</si>
  <si>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</si>
  <si>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</si>
  <si>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</si>
  <si>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</si>
  <si>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</si>
  <si>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</si>
  <si>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</si>
  <si>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</si>
  <si>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</si>
  <si>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</si>
  <si>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</si>
  <si>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</si>
  <si>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</si>
  <si>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</si>
  <si>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</si>
  <si>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</si>
  <si>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</si>
  <si>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</si>
  <si>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</si>
  <si>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</si>
  <si>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</si>
  <si>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</si>
  <si>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</si>
  <si>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</si>
  <si>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</si>
  <si>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</si>
  <si>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</si>
  <si>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</si>
  <si>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</si>
  <si>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</si>
  <si>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</si>
  <si>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</si>
  <si>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</si>
  <si>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</si>
  <si>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</si>
  <si>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</si>
  <si>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</si>
  <si>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</si>
  <si>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</si>
  <si>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</si>
  <si>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</si>
  <si>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</si>
  <si>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</si>
  <si>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</si>
  <si>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</si>
  <si>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</si>
  <si>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</si>
  <si>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</si>
  <si>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</si>
  <si>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</si>
  <si>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</si>
  <si>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</si>
  <si>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</si>
  <si>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</si>
  <si>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</si>
  <si>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</si>
  <si>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</si>
  <si>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</si>
  <si>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</si>
  <si>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</si>
  <si>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</si>
  <si>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</si>
  <si>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</si>
  <si>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</si>
  <si>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</si>
  <si>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</si>
  <si>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</si>
  <si>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</si>
  <si>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</si>
  <si>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</si>
  <si>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</si>
  <si>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</si>
  <si>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</si>
  <si>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</si>
  <si>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</si>
  <si>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</si>
  <si>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</si>
  <si>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</si>
  <si>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</si>
  <si>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</si>
  <si>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</si>
  <si>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</si>
  <si>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</si>
  <si>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</si>
  <si>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</si>
  <si>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</si>
  <si>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</si>
  <si>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</si>
  <si>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</si>
  <si>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</si>
  <si>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</si>
  <si>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</si>
  <si>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</si>
  <si>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</si>
  <si>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</si>
  <si>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</si>
  <si>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</si>
  <si>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</si>
  <si>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</si>
  <si>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</si>
  <si>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</si>
  <si>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</si>
  <si>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</si>
  <si>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</si>
  <si>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</si>
  <si>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</si>
  <si>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</si>
  <si>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</si>
  <si>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</si>
  <si>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</si>
  <si>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</si>
  <si>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</si>
  <si>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</si>
  <si>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</si>
  <si>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</si>
  <si>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програми "Спроможна школа для кращих результатів"</t>
  </si>
  <si>
    <t>41032700</t>
  </si>
  <si>
    <t>Освітня субвенція з державного бюджету місцевим бюджетам</t>
  </si>
  <si>
    <t>41033900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</si>
  <si>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</si>
  <si>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</si>
  <si>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</si>
  <si>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</si>
  <si>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</si>
  <si>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</si>
  <si>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</si>
  <si>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</si>
  <si>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</si>
  <si>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</si>
  <si>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</si>
  <si>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</si>
  <si>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</si>
  <si>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</si>
  <si>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</si>
  <si>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</si>
  <si>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</si>
  <si>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</si>
  <si>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</si>
  <si>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</si>
  <si>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</si>
  <si>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</si>
  <si>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</si>
  <si>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</si>
  <si>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</si>
  <si>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</si>
  <si>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</si>
  <si>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</si>
  <si>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</si>
  <si>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</si>
  <si>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</si>
  <si>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</si>
  <si>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</si>
  <si>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</si>
  <si>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</si>
  <si>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</si>
  <si>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</si>
  <si>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</si>
  <si>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</si>
  <si>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</si>
  <si>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</si>
  <si>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</si>
  <si>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</si>
  <si>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</si>
  <si>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</si>
  <si>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</si>
  <si>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</si>
  <si>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</si>
  <si>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</si>
  <si>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</si>
  <si>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</si>
  <si>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</si>
  <si>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</si>
  <si>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</si>
  <si>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</si>
  <si>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</si>
  <si>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</si>
  <si>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</si>
  <si>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</si>
  <si>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</si>
  <si>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</si>
  <si>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</si>
  <si>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</si>
  <si>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</si>
  <si>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</si>
  <si>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</si>
  <si>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</si>
  <si>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</si>
  <si>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</si>
  <si>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</si>
  <si>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</si>
  <si>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</si>
  <si>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</si>
  <si>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</si>
  <si>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</si>
  <si>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</si>
  <si>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</si>
  <si>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</si>
  <si>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</si>
  <si>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</si>
  <si>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</si>
  <si>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</si>
  <si>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</si>
  <si>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</si>
  <si>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</si>
  <si>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</si>
  <si>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</si>
  <si>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Виконання заходів в рамках реалізації програми "Спроможна школа для кращих результатів"</t>
  </si>
  <si>
    <t>1170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</si>
  <si>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</si>
  <si>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1171</t>
  </si>
  <si>
    <t>0611171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</si>
  <si>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</si>
  <si>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</si>
  <si>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</si>
  <si>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</si>
  <si>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</si>
  <si>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</si>
  <si>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</si>
  <si>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</si>
  <si>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</si>
  <si>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</si>
  <si>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</si>
  <si>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</si>
  <si>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</si>
  <si>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</si>
  <si>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0111210</t>
  </si>
  <si>
    <t>0611210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</si>
  <si>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</si>
  <si>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</si>
  <si>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</si>
  <si>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</si>
  <si>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</si>
  <si>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</si>
  <si>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</si>
  <si>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</si>
  <si>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</si>
  <si>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</si>
  <si>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</si>
  <si>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</si>
  <si>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</si>
  <si>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</si>
  <si>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</si>
  <si>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</si>
  <si>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</si>
  <si>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</si>
  <si>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</si>
  <si>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</si>
  <si>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</si>
  <si>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</si>
  <si>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</si>
  <si>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</si>
  <si>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</si>
  <si>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</si>
  <si>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</si>
  <si>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</si>
  <si>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</si>
  <si>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</si>
  <si>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</si>
  <si>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</si>
  <si>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</si>
  <si>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Оздоровлення громадян, які постраждали внаслідок Чорнобильської катастрофи</t>
  </si>
  <si>
    <t>3060</t>
  </si>
  <si>
    <t>0613060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</si>
  <si>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</si>
  <si>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</si>
  <si>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</si>
  <si>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</si>
  <si>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</si>
  <si>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</si>
  <si>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</si>
  <si>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</si>
  <si>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</si>
  <si>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</si>
  <si>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</si>
  <si>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</si>
  <si>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</si>
  <si>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</si>
  <si>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</si>
  <si>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</si>
  <si>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</si>
  <si>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</si>
  <si>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</si>
  <si>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</si>
  <si>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</si>
  <si>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</si>
  <si>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</si>
  <si>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</si>
  <si>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</si>
  <si>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</si>
  <si>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</si>
  <si>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3221</t>
  </si>
  <si>
    <t>0113221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</si>
  <si>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</si>
  <si>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</si>
  <si>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</si>
  <si>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</si>
  <si>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</si>
  <si>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</si>
  <si>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</si>
  <si>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</si>
  <si>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</si>
  <si>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</si>
  <si>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</si>
  <si>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</si>
  <si>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</si>
  <si>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</si>
  <si>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</si>
  <si>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</si>
  <si>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</si>
  <si>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</si>
  <si>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</si>
  <si>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</si>
  <si>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</si>
  <si>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</si>
  <si>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</si>
  <si>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</si>
  <si>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</si>
  <si>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</si>
  <si>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</si>
  <si>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</si>
  <si>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</si>
  <si>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</si>
  <si>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</si>
  <si>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</si>
  <si>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</si>
  <si>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</si>
  <si>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</si>
  <si>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</si>
  <si>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</si>
  <si>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</si>
  <si>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</si>
  <si>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</si>
  <si>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</si>
  <si>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</si>
  <si>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</si>
  <si>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</si>
  <si>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</si>
  <si>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</si>
  <si>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0615061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</si>
  <si>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</si>
  <si>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</si>
  <si>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</si>
  <si>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</si>
  <si>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з виробництва, транспортування, постачання теплової енергії</t>
  </si>
  <si>
    <t>6012</t>
  </si>
  <si>
    <t>0116012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</si>
  <si>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</si>
  <si>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</si>
  <si>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</si>
  <si>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</si>
  <si>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</si>
  <si>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</si>
  <si>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</si>
  <si>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</si>
  <si>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</si>
  <si>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</si>
  <si>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</si>
  <si>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</si>
  <si>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</si>
  <si>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</si>
  <si>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</si>
  <si>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</si>
  <si>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</si>
  <si>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</si>
  <si>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</si>
  <si>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</si>
  <si>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</si>
  <si>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</si>
  <si>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</si>
  <si>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0617321</t>
  </si>
  <si>
    <t>Будівництво медичних установ та закладів</t>
  </si>
  <si>
    <t>7322</t>
  </si>
  <si>
    <t>0117322</t>
  </si>
  <si>
    <t>Будівництво установ та закладів соціальної сфери</t>
  </si>
  <si>
    <t>7323</t>
  </si>
  <si>
    <t>0117323</t>
  </si>
  <si>
    <t>Будівництво установ та закладів культури</t>
  </si>
  <si>
    <t>7324</t>
  </si>
  <si>
    <t>1017324</t>
  </si>
  <si>
    <t>Будівництво інших об`єктів комунальної власності</t>
  </si>
  <si>
    <t>7330</t>
  </si>
  <si>
    <t>0117330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</si>
  <si>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</si>
  <si>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</si>
  <si>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</si>
  <si>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</si>
  <si>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</si>
  <si>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</si>
  <si>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</si>
  <si>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0117363</t>
  </si>
  <si>
    <t>0617363</t>
  </si>
  <si>
    <t>1017363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</si>
  <si>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</si>
  <si>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</si>
  <si>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</si>
  <si>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</si>
  <si>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</si>
  <si>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</si>
  <si>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</si>
  <si>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Зв'язок, телекомунікації та інформатика</t>
  </si>
  <si>
    <t>7500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</si>
  <si>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</si>
  <si>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</si>
  <si>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0117540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</si>
  <si>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</si>
  <si>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</si>
  <si>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</si>
  <si>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</si>
  <si>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</si>
  <si>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</si>
  <si>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</si>
  <si>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</si>
  <si>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</si>
  <si>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</si>
  <si>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</si>
  <si>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</si>
  <si>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</si>
  <si>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</si>
  <si>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</si>
  <si>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</si>
  <si>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</si>
  <si>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</si>
  <si>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</si>
  <si>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</si>
  <si>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</si>
  <si>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0118220</t>
  </si>
  <si>
    <t>Інші заходи громадського порядку та безпеки</t>
  </si>
  <si>
    <t>8230</t>
  </si>
  <si>
    <t>0118230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</si>
  <si>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</si>
  <si>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</si>
  <si>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</si>
  <si>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</si>
  <si>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</si>
  <si>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8312</t>
  </si>
  <si>
    <t>0118312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</si>
  <si>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</si>
  <si>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</si>
  <si>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</si>
  <si>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</si>
  <si>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</si>
  <si>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</si>
  <si>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</si>
  <si>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</si>
  <si>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</si>
  <si>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</si>
  <si>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</si>
  <si>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</si>
  <si>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</si>
  <si>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</si>
  <si>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</si>
  <si>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</si>
  <si>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</si>
  <si>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</si>
  <si>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</si>
  <si>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</si>
  <si>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</si>
  <si>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</si>
  <si>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3719750</t>
  </si>
  <si>
    <t>9770</t>
  </si>
  <si>
    <t>3719770</t>
  </si>
  <si>
    <t>900203</t>
  </si>
  <si>
    <t>IV. Фінансування</t>
  </si>
  <si>
    <t xml:space="preserve">відсоток виконання (%)
</t>
  </si>
  <si>
    <t>затверджено розписом на звітний період (9 місяців 2021р.)</t>
  </si>
  <si>
    <t>виконано за звітний період (9 місяців 2021р.)</t>
  </si>
  <si>
    <t xml:space="preserve">Звіт
 про виконання бюджету Олевської міської територіальної громади
 </t>
  </si>
  <si>
    <t>Міський голова</t>
  </si>
  <si>
    <t>Сергій ЛИСИЦЬКИЙ</t>
  </si>
  <si>
    <t xml:space="preserve">за 9 місяців 2021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</si>
</sst>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"/>
    <numFmt numFmtId="165" formatCode="#,##0.00;\-#,##0.00"/>
  </numFmts>
  <fonts count="28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i/>
      <sz val="6"/>
      <color rgb="FFD3D3D3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i/>
      <sz val="6"/>
      <color rgb="FFD3D3D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2" borderId="0" xfId="0" applyFill="1" applyAlignment="1">
      <alignment horizontal="left" vertical="top" wrapText="1"/>
    </xf>
    <xf numFmtId="164" fontId="6" fillId="7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  <xf numFmtId="0" fontId="5" fillId="22" borderId="4" xfId="0" applyFont="1" applyFill="1" applyBorder="1" applyAlignment="1">
      <alignment horizontal="center" vertical="center" wrapText="1"/>
    </xf>
    <xf numFmtId="0" fontId="7" fillId="22" borderId="6" xfId="0" applyFont="1" applyFill="1" applyBorder="1" applyAlignment="1">
      <alignment horizontal="left" vertical="top" wrapText="1"/>
    </xf>
    <xf numFmtId="165" fontId="8" fillId="22" borderId="7" xfId="0" applyNumberFormat="1" applyFont="1" applyFill="1" applyBorder="1" applyAlignment="1">
      <alignment horizontal="right" vertical="center" wrapText="1"/>
    </xf>
    <xf numFmtId="165" fontId="9" fillId="22" borderId="8" xfId="0" applyNumberFormat="1" applyFont="1" applyFill="1" applyBorder="1" applyAlignment="1">
      <alignment horizontal="right" vertical="center" wrapText="1"/>
    </xf>
    <xf numFmtId="165" fontId="10" fillId="22" borderId="9" xfId="0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right" vertical="center" wrapText="1"/>
    </xf>
    <xf numFmtId="2" fontId="3" fillId="8" borderId="10" xfId="0" applyNumberFormat="1" applyFont="1" applyFill="1" applyBorder="1" applyAlignment="1">
      <alignment horizontal="right" vertical="center" wrapText="1"/>
    </xf>
    <xf numFmtId="165" fontId="3" fillId="8" borderId="10" xfId="0" applyNumberFormat="1" applyFont="1" applyFill="1" applyBorder="1" applyAlignment="1">
      <alignment horizontal="right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165" fontId="24" fillId="8" borderId="10" xfId="0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vertical="center" wrapText="1"/>
    </xf>
    <xf numFmtId="165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right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25" fillId="22" borderId="6" xfId="0" applyFont="1" applyFill="1" applyBorder="1" applyAlignment="1">
      <alignment horizontal="left" vertical="top" wrapText="1"/>
    </xf>
    <xf numFmtId="165" fontId="3" fillId="22" borderId="7" xfId="0" applyNumberFormat="1" applyFont="1" applyFill="1" applyBorder="1" applyAlignment="1">
      <alignment horizontal="right" vertical="center" wrapText="1"/>
    </xf>
    <xf numFmtId="165" fontId="24" fillId="22" borderId="8" xfId="0" applyNumberFormat="1" applyFont="1" applyFill="1" applyBorder="1" applyAlignment="1">
      <alignment horizontal="right" vertical="center" wrapText="1"/>
    </xf>
    <xf numFmtId="165" fontId="24" fillId="22" borderId="10" xfId="0" applyNumberFormat="1" applyFont="1" applyFill="1" applyBorder="1" applyAlignment="1">
      <alignment horizontal="right" vertical="center" wrapText="1"/>
    </xf>
    <xf numFmtId="165" fontId="24" fillId="21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top" wrapText="1"/>
    </xf>
    <xf numFmtId="0" fontId="21" fillId="20" borderId="22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24" fillId="12" borderId="14" xfId="0" applyFont="1" applyFill="1" applyBorder="1" applyAlignment="1">
      <alignment horizontal="left" vertical="center" wrapText="1"/>
    </xf>
    <xf numFmtId="0" fontId="9" fillId="12" borderId="14" xfId="0" applyFont="1" applyFill="1" applyBorder="1" applyAlignment="1">
      <alignment horizontal="left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horizontal="center" vertical="center" wrapText="1"/>
    </xf>
    <xf numFmtId="164" fontId="2" fillId="18" borderId="20" xfId="0" applyNumberFormat="1" applyFont="1" applyFill="1" applyBorder="1" applyAlignment="1">
      <alignment horizontal="left" wrapText="1"/>
    </xf>
    <xf numFmtId="164" fontId="15" fillId="18" borderId="20" xfId="0" applyNumberFormat="1" applyFont="1" applyFill="1" applyBorder="1" applyAlignment="1">
      <alignment horizontal="left" wrapText="1"/>
    </xf>
    <xf numFmtId="164" fontId="16" fillId="19" borderId="21" xfId="0" applyNumberFormat="1" applyFont="1" applyFill="1" applyBorder="1" applyAlignment="1">
      <alignment horizontal="left" wrapText="1"/>
    </xf>
    <xf numFmtId="0" fontId="14" fillId="17" borderId="19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11" fillId="14" borderId="16" xfId="0" applyFont="1" applyFill="1" applyBorder="1" applyAlignment="1">
      <alignment horizontal="left" vertical="center" wrapText="1"/>
    </xf>
    <xf numFmtId="0" fontId="12" fillId="15" borderId="17" xfId="0" applyFont="1" applyFill="1" applyBorder="1" applyAlignment="1">
      <alignment horizontal="right" vertical="center" wrapText="1"/>
    </xf>
    <xf numFmtId="0" fontId="13" fillId="16" borderId="18" xfId="0" applyFont="1" applyFill="1" applyBorder="1" applyAlignment="1">
      <alignment horizontal="left" vertical="center" wrapText="1"/>
    </xf>
    <xf numFmtId="164" fontId="17" fillId="20" borderId="2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251</xdr:row>
      <xdr:rowOff>0</xdr:rowOff>
    </xdr:from>
    <xdr:to>
      <xdr:col>1</xdr:col>
      <xdr:colOff>0</xdr:colOff>
      <xdr:row>252</xdr:row>
      <xdr:rowOff>0</xdr:rowOff>
    </xdr:to>
    <xdr:pic>
      <xdr:nvPicPr>
        <xdr:cNvPr id="2" name="Рисунок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16</xdr:col>
      <xdr:colOff>47153</xdr:colOff>
      <xdr:row>252</xdr:row>
      <xdr:rowOff>0</xdr:rowOff>
    </xdr:to>
    <xdr:pic>
      <xdr:nvPicPr>
        <xdr:cNvPr id="3" name="Рисунок 2" descr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abSelected="1" topLeftCell="E214" zoomScale="202" zoomScaleNormal="202" workbookViewId="0">
      <selection activeCell="A2" sqref="A2:P2"/>
    </sheetView>
  </sheetViews>
  <sheetFormatPr defaultRowHeight="10.5" x14ac:dyDescent="0.15"/>
  <cols>
    <col min="1" max="1" width="15" customWidth="1"/>
    <col min="2" max="2" width="12" customWidth="1"/>
    <col min="3" max="3" width="6.1640625" customWidth="1"/>
    <col min="4" max="4" width="8.5" customWidth="1"/>
    <col min="5" max="5" width="12.1640625" customWidth="1"/>
    <col min="6" max="6" width="11.1640625" customWidth="1"/>
    <col min="7" max="7" width="11" customWidth="1"/>
    <col min="8" max="8" width="8.33203125" customWidth="1"/>
    <col min="9" max="10" width="10.83203125" customWidth="1"/>
    <col min="11" max="11" width="10.33203125" customWidth="1"/>
    <col min="12" max="12" width="7.1640625" customWidth="1"/>
    <col min="13" max="13" width="12.1640625" customWidth="1"/>
    <col min="14" max="14" width="11.33203125" customWidth="1"/>
    <col min="15" max="15" width="11.1640625" customWidth="1"/>
    <col min="16" max="16" width="6.1640625" customWidth="1"/>
  </cols>
  <sheetData>
    <row r="1" spans="1:16" ht="13.7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 t="s">
        <v>0</v>
      </c>
      <c r="P1" s="27"/>
    </row>
    <row r="2" spans="1:16" ht="39" customHeight="1" x14ac:dyDescent="0.15">
      <c r="A2" s="28" t="s">
        <v>537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4.5" customHeight="1" x14ac:dyDescent="0.15">
      <c r="A3" s="29" t="s">
        <v>540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9.5" customHeight="1" x14ac:dyDescent="0.15">
      <c r="A4" s="31" t="s">
        <v>1</v>
      </c>
      <c r="B4" s="31"/>
      <c r="C4" s="31"/>
      <c r="D4" s="31"/>
      <c r="E4" s="30" t="s">
        <v>2</v>
      </c>
      <c r="F4" s="30"/>
      <c r="G4" s="30"/>
      <c r="H4" s="30"/>
      <c r="I4" s="30" t="s">
        <v>3</v>
      </c>
      <c r="J4" s="30"/>
      <c r="K4" s="30"/>
      <c r="L4" s="30"/>
      <c r="M4" s="30" t="s">
        <v>4</v>
      </c>
      <c r="N4" s="30"/>
      <c r="O4" s="30"/>
      <c r="P4" s="30"/>
    </row>
    <row r="5" spans="1:16" ht="27.4" customHeight="1" x14ac:dyDescent="0.15">
      <c r="A5" s="31"/>
      <c r="B5" s="31"/>
      <c r="C5" s="31"/>
      <c r="D5" s="31"/>
      <c r="E5" s="32" t="s">
        <v>5</v>
      </c>
      <c r="F5" s="34" t="s">
        <v>535</v>
      </c>
      <c r="G5" s="32" t="s">
        <v>536</v>
      </c>
      <c r="H5" s="36" t="s">
        <v>534</v>
      </c>
      <c r="I5" s="32" t="s">
        <v>5</v>
      </c>
      <c r="J5" s="34" t="s">
        <v>535</v>
      </c>
      <c r="K5" s="32" t="s">
        <v>536</v>
      </c>
      <c r="L5" s="36" t="s">
        <v>534</v>
      </c>
      <c r="M5" s="32" t="s">
        <v>5</v>
      </c>
      <c r="N5" s="34" t="s">
        <v>535</v>
      </c>
      <c r="O5" s="32" t="s">
        <v>536</v>
      </c>
      <c r="P5" s="36" t="s">
        <v>534</v>
      </c>
    </row>
    <row r="6" spans="1:16" ht="48" customHeight="1" x14ac:dyDescent="0.15">
      <c r="A6" s="31"/>
      <c r="B6" s="31"/>
      <c r="C6" s="31"/>
      <c r="D6" s="31"/>
      <c r="E6" s="33"/>
      <c r="F6" s="35"/>
      <c r="G6" s="33"/>
      <c r="H6" s="37"/>
      <c r="I6" s="33"/>
      <c r="J6" s="35"/>
      <c r="K6" s="33"/>
      <c r="L6" s="37"/>
      <c r="M6" s="33"/>
      <c r="N6" s="35"/>
      <c r="O6" s="33"/>
      <c r="P6" s="37"/>
    </row>
    <row r="7" spans="1:16" ht="13.7" customHeight="1" x14ac:dyDescent="0.15">
      <c r="A7" s="38" t="s">
        <v>6</v>
      </c>
      <c r="B7" s="38"/>
      <c r="C7" s="38">
        <v>2</v>
      </c>
      <c r="D7" s="3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12</v>
      </c>
      <c r="N7" s="1">
        <v>13</v>
      </c>
      <c r="O7" s="1">
        <v>14</v>
      </c>
      <c r="P7" s="1">
        <v>15</v>
      </c>
    </row>
    <row r="8" spans="1:16" ht="9.4" customHeight="1" x14ac:dyDescent="0.15">
      <c r="A8" s="39" t="s">
        <v>7</v>
      </c>
      <c r="B8" s="39"/>
      <c r="C8" s="3" t="s">
        <v>0</v>
      </c>
      <c r="D8" s="4" t="s">
        <v>0</v>
      </c>
      <c r="E8" s="5" t="s">
        <v>0</v>
      </c>
      <c r="F8" s="5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7" t="s">
        <v>0</v>
      </c>
      <c r="N8" s="7" t="s">
        <v>0</v>
      </c>
      <c r="O8" s="7" t="s">
        <v>0</v>
      </c>
      <c r="P8" s="7" t="s">
        <v>0</v>
      </c>
    </row>
    <row r="9" spans="1:16" s="2" customFormat="1" ht="9.4" customHeight="1" x14ac:dyDescent="0.15">
      <c r="A9" s="40" t="s">
        <v>8</v>
      </c>
      <c r="B9" s="40"/>
      <c r="C9" s="8" t="s">
        <v>0</v>
      </c>
      <c r="D9" s="8" t="s">
        <v>9</v>
      </c>
      <c r="E9" s="9">
        <f>E10+E18+E25+E31+E50</f>
        <v>130579700</v>
      </c>
      <c r="F9" s="9">
        <f t="shared" ref="F9:K9" si="0">F10+F18+F25+F31+F50</f>
        <v>100905595</v>
      </c>
      <c r="G9" s="9">
        <f t="shared" si="0"/>
        <v>101188184.14</v>
      </c>
      <c r="H9" s="10">
        <f>G9/F9%</f>
        <v>100.28005299408819</v>
      </c>
      <c r="I9" s="9">
        <f t="shared" si="0"/>
        <v>55000</v>
      </c>
      <c r="J9" s="9">
        <f t="shared" si="0"/>
        <v>41000</v>
      </c>
      <c r="K9" s="9">
        <f t="shared" si="0"/>
        <v>36089.050000000003</v>
      </c>
      <c r="L9" s="11">
        <f>K9/J9%</f>
        <v>88.022073170731716</v>
      </c>
      <c r="M9" s="11">
        <f>E9+I9</f>
        <v>130634700</v>
      </c>
      <c r="N9" s="11">
        <f t="shared" ref="N9:O9" si="1">F9+J9</f>
        <v>100946595</v>
      </c>
      <c r="O9" s="11">
        <f t="shared" si="1"/>
        <v>101224273.19</v>
      </c>
      <c r="P9" s="11">
        <f>O9/N9%</f>
        <v>100.27507434995702</v>
      </c>
    </row>
    <row r="10" spans="1:16" s="2" customFormat="1" ht="25.5" customHeight="1" x14ac:dyDescent="0.15">
      <c r="A10" s="41" t="s">
        <v>10</v>
      </c>
      <c r="B10" s="41"/>
      <c r="C10" s="8" t="s">
        <v>0</v>
      </c>
      <c r="D10" s="8" t="s">
        <v>11</v>
      </c>
      <c r="E10" s="11">
        <f>E11+E16</f>
        <v>64261700</v>
      </c>
      <c r="F10" s="11">
        <f t="shared" ref="F10:K10" si="2">F11+F16</f>
        <v>50798743</v>
      </c>
      <c r="G10" s="11">
        <f t="shared" si="2"/>
        <v>54225436.850000001</v>
      </c>
      <c r="H10" s="10">
        <f t="shared" ref="H10:H73" si="3">G10/F10%</f>
        <v>106.74562724908371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v>0</v>
      </c>
      <c r="M10" s="11">
        <f t="shared" ref="M10:M73" si="4">E10+I10</f>
        <v>64261700</v>
      </c>
      <c r="N10" s="11">
        <f t="shared" ref="N10:N73" si="5">F10+J10</f>
        <v>50798743</v>
      </c>
      <c r="O10" s="11">
        <f t="shared" ref="O10:O73" si="6">G10+K10</f>
        <v>54225436.850000001</v>
      </c>
      <c r="P10" s="11">
        <f t="shared" ref="P10:P73" si="7">O10/N10%</f>
        <v>106.74562724908371</v>
      </c>
    </row>
    <row r="11" spans="1:16" s="2" customFormat="1" ht="11.45" customHeight="1" x14ac:dyDescent="0.15">
      <c r="A11" s="42" t="s">
        <v>12</v>
      </c>
      <c r="B11" s="42"/>
      <c r="C11" s="12" t="s">
        <v>0</v>
      </c>
      <c r="D11" s="12" t="s">
        <v>13</v>
      </c>
      <c r="E11" s="24">
        <f>SUM(E12:E15)</f>
        <v>64260700</v>
      </c>
      <c r="F11" s="24">
        <f t="shared" ref="F11:G11" si="8">SUM(F12:F15)</f>
        <v>50797993</v>
      </c>
      <c r="G11" s="24">
        <f t="shared" si="8"/>
        <v>54225436.850000001</v>
      </c>
      <c r="H11" s="25">
        <f t="shared" si="3"/>
        <v>106.74720328025559</v>
      </c>
      <c r="I11" s="24">
        <f t="shared" ref="I11" si="9">SUM(I12:I15)</f>
        <v>0</v>
      </c>
      <c r="J11" s="24">
        <f t="shared" ref="J11:K11" si="10">SUM(J12:J15)</f>
        <v>0</v>
      </c>
      <c r="K11" s="24">
        <f t="shared" si="10"/>
        <v>0</v>
      </c>
      <c r="L11" s="24">
        <v>0</v>
      </c>
      <c r="M11" s="24">
        <f t="shared" si="4"/>
        <v>64260700</v>
      </c>
      <c r="N11" s="11">
        <f t="shared" si="5"/>
        <v>50797993</v>
      </c>
      <c r="O11" s="11">
        <f t="shared" si="6"/>
        <v>54225436.850000001</v>
      </c>
      <c r="P11" s="11">
        <f t="shared" si="7"/>
        <v>106.74720328025559</v>
      </c>
    </row>
    <row r="12" spans="1:16" ht="19.5" customHeight="1" x14ac:dyDescent="0.15">
      <c r="A12" s="43" t="s">
        <v>14</v>
      </c>
      <c r="B12" s="43"/>
      <c r="C12" s="13" t="s">
        <v>0</v>
      </c>
      <c r="D12" s="13" t="s">
        <v>15</v>
      </c>
      <c r="E12" s="14">
        <v>56149700</v>
      </c>
      <c r="F12" s="14">
        <v>43567663</v>
      </c>
      <c r="G12" s="14">
        <v>47489303.890000001</v>
      </c>
      <c r="H12" s="10">
        <f t="shared" si="3"/>
        <v>109.00126520442467</v>
      </c>
      <c r="I12" s="14">
        <v>0</v>
      </c>
      <c r="J12" s="14">
        <v>0</v>
      </c>
      <c r="K12" s="14">
        <v>0</v>
      </c>
      <c r="L12" s="11">
        <v>0</v>
      </c>
      <c r="M12" s="14">
        <f t="shared" si="4"/>
        <v>56149700</v>
      </c>
      <c r="N12" s="14">
        <f t="shared" si="5"/>
        <v>43567663</v>
      </c>
      <c r="O12" s="14">
        <f t="shared" si="6"/>
        <v>47489303.890000001</v>
      </c>
      <c r="P12" s="14">
        <f t="shared" si="7"/>
        <v>109.00126520442467</v>
      </c>
    </row>
    <row r="13" spans="1:16" ht="30.6" customHeight="1" x14ac:dyDescent="0.15">
      <c r="A13" s="43" t="s">
        <v>16</v>
      </c>
      <c r="B13" s="43"/>
      <c r="C13" s="13" t="s">
        <v>0</v>
      </c>
      <c r="D13" s="13" t="s">
        <v>17</v>
      </c>
      <c r="E13" s="14">
        <v>3100000</v>
      </c>
      <c r="F13" s="14">
        <v>2325001</v>
      </c>
      <c r="G13" s="14">
        <v>2141889.29</v>
      </c>
      <c r="H13" s="10">
        <f t="shared" si="3"/>
        <v>92.124230914309294</v>
      </c>
      <c r="I13" s="14">
        <v>0</v>
      </c>
      <c r="J13" s="14">
        <v>0</v>
      </c>
      <c r="K13" s="14">
        <v>0</v>
      </c>
      <c r="L13" s="11">
        <v>0</v>
      </c>
      <c r="M13" s="14">
        <f t="shared" si="4"/>
        <v>3100000</v>
      </c>
      <c r="N13" s="14">
        <f t="shared" si="5"/>
        <v>2325001</v>
      </c>
      <c r="O13" s="14">
        <f t="shared" si="6"/>
        <v>2141889.29</v>
      </c>
      <c r="P13" s="14">
        <f t="shared" si="7"/>
        <v>92.124230914309294</v>
      </c>
    </row>
    <row r="14" spans="1:16" ht="19.5" customHeight="1" x14ac:dyDescent="0.15">
      <c r="A14" s="43" t="s">
        <v>18</v>
      </c>
      <c r="B14" s="43"/>
      <c r="C14" s="13" t="s">
        <v>0</v>
      </c>
      <c r="D14" s="13" t="s">
        <v>19</v>
      </c>
      <c r="E14" s="14">
        <v>4590000</v>
      </c>
      <c r="F14" s="14">
        <v>4588500</v>
      </c>
      <c r="G14" s="14">
        <v>4458017.08</v>
      </c>
      <c r="H14" s="10">
        <f t="shared" si="3"/>
        <v>97.156305546474883</v>
      </c>
      <c r="I14" s="14">
        <v>0</v>
      </c>
      <c r="J14" s="14">
        <v>0</v>
      </c>
      <c r="K14" s="14">
        <v>0</v>
      </c>
      <c r="L14" s="11">
        <v>0</v>
      </c>
      <c r="M14" s="14">
        <f t="shared" si="4"/>
        <v>4590000</v>
      </c>
      <c r="N14" s="14">
        <f t="shared" si="5"/>
        <v>4588500</v>
      </c>
      <c r="O14" s="14">
        <f t="shared" si="6"/>
        <v>4458017.08</v>
      </c>
      <c r="P14" s="14">
        <f t="shared" si="7"/>
        <v>97.156305546474883</v>
      </c>
    </row>
    <row r="15" spans="1:16" ht="35.450000000000003" customHeight="1" x14ac:dyDescent="0.15">
      <c r="A15" s="43" t="s">
        <v>20</v>
      </c>
      <c r="B15" s="43"/>
      <c r="C15" s="13" t="s">
        <v>0</v>
      </c>
      <c r="D15" s="13" t="s">
        <v>21</v>
      </c>
      <c r="E15" s="14">
        <v>421000</v>
      </c>
      <c r="F15" s="14">
        <v>316829</v>
      </c>
      <c r="G15" s="14">
        <v>136226.59</v>
      </c>
      <c r="H15" s="10">
        <f t="shared" si="3"/>
        <v>42.996881598591038</v>
      </c>
      <c r="I15" s="14">
        <v>0</v>
      </c>
      <c r="J15" s="14">
        <v>0</v>
      </c>
      <c r="K15" s="14">
        <v>0</v>
      </c>
      <c r="L15" s="11">
        <v>0</v>
      </c>
      <c r="M15" s="14">
        <f t="shared" si="4"/>
        <v>421000</v>
      </c>
      <c r="N15" s="14">
        <f t="shared" si="5"/>
        <v>316829</v>
      </c>
      <c r="O15" s="14">
        <f t="shared" si="6"/>
        <v>136226.59</v>
      </c>
      <c r="P15" s="14">
        <f t="shared" si="7"/>
        <v>42.996881598591038</v>
      </c>
    </row>
    <row r="16" spans="1:16" s="2" customFormat="1" ht="8.1" customHeight="1" x14ac:dyDescent="0.15">
      <c r="A16" s="42" t="s">
        <v>22</v>
      </c>
      <c r="B16" s="42"/>
      <c r="C16" s="12" t="s">
        <v>0</v>
      </c>
      <c r="D16" s="12" t="s">
        <v>23</v>
      </c>
      <c r="E16" s="11">
        <v>1000</v>
      </c>
      <c r="F16" s="11">
        <v>750</v>
      </c>
      <c r="G16" s="11">
        <v>0</v>
      </c>
      <c r="H16" s="10">
        <f t="shared" si="3"/>
        <v>0</v>
      </c>
      <c r="I16" s="11">
        <v>0</v>
      </c>
      <c r="J16" s="11">
        <v>0</v>
      </c>
      <c r="K16" s="11">
        <v>0</v>
      </c>
      <c r="L16" s="11">
        <v>0</v>
      </c>
      <c r="M16" s="11">
        <f t="shared" si="4"/>
        <v>1000</v>
      </c>
      <c r="N16" s="11">
        <f t="shared" si="5"/>
        <v>750</v>
      </c>
      <c r="O16" s="11">
        <f t="shared" si="6"/>
        <v>0</v>
      </c>
      <c r="P16" s="11">
        <f t="shared" si="7"/>
        <v>0</v>
      </c>
    </row>
    <row r="17" spans="1:16" ht="23.45" customHeight="1" x14ac:dyDescent="0.15">
      <c r="A17" s="43" t="s">
        <v>24</v>
      </c>
      <c r="B17" s="43"/>
      <c r="C17" s="13" t="s">
        <v>0</v>
      </c>
      <c r="D17" s="13" t="s">
        <v>25</v>
      </c>
      <c r="E17" s="14">
        <v>1000</v>
      </c>
      <c r="F17" s="14">
        <v>750</v>
      </c>
      <c r="G17" s="14">
        <v>0</v>
      </c>
      <c r="H17" s="10">
        <f t="shared" si="3"/>
        <v>0</v>
      </c>
      <c r="I17" s="14">
        <v>0</v>
      </c>
      <c r="J17" s="14">
        <v>0</v>
      </c>
      <c r="K17" s="14">
        <v>0</v>
      </c>
      <c r="L17" s="11">
        <v>0</v>
      </c>
      <c r="M17" s="14">
        <f t="shared" si="4"/>
        <v>1000</v>
      </c>
      <c r="N17" s="14">
        <f t="shared" si="5"/>
        <v>750</v>
      </c>
      <c r="O17" s="14">
        <f t="shared" si="6"/>
        <v>0</v>
      </c>
      <c r="P17" s="14">
        <f t="shared" si="7"/>
        <v>0</v>
      </c>
    </row>
    <row r="18" spans="1:16" s="2" customFormat="1" ht="21.6" customHeight="1" x14ac:dyDescent="0.15">
      <c r="A18" s="41" t="s">
        <v>26</v>
      </c>
      <c r="B18" s="41"/>
      <c r="C18" s="8" t="s">
        <v>0</v>
      </c>
      <c r="D18" s="8" t="s">
        <v>27</v>
      </c>
      <c r="E18" s="24">
        <f>E19+E22</f>
        <v>27417753</v>
      </c>
      <c r="F18" s="24">
        <f t="shared" ref="F18:K18" si="11">F19+F22</f>
        <v>20194007</v>
      </c>
      <c r="G18" s="24">
        <f t="shared" si="11"/>
        <v>14541437.369999999</v>
      </c>
      <c r="H18" s="25">
        <f t="shared" si="3"/>
        <v>72.008677475451009</v>
      </c>
      <c r="I18" s="24">
        <f t="shared" si="11"/>
        <v>0</v>
      </c>
      <c r="J18" s="24">
        <f t="shared" si="11"/>
        <v>0</v>
      </c>
      <c r="K18" s="24">
        <f t="shared" si="11"/>
        <v>0</v>
      </c>
      <c r="L18" s="11">
        <v>0</v>
      </c>
      <c r="M18" s="11">
        <f t="shared" si="4"/>
        <v>27417753</v>
      </c>
      <c r="N18" s="11">
        <f t="shared" si="5"/>
        <v>20194007</v>
      </c>
      <c r="O18" s="11">
        <f t="shared" si="6"/>
        <v>14541437.369999999</v>
      </c>
      <c r="P18" s="11">
        <f t="shared" si="7"/>
        <v>72.008677475451009</v>
      </c>
    </row>
    <row r="19" spans="1:16" s="2" customFormat="1" ht="21.6" customHeight="1" x14ac:dyDescent="0.15">
      <c r="A19" s="42" t="s">
        <v>28</v>
      </c>
      <c r="B19" s="42"/>
      <c r="C19" s="12" t="s">
        <v>0</v>
      </c>
      <c r="D19" s="12" t="s">
        <v>29</v>
      </c>
      <c r="E19" s="24">
        <f>E20+E21</f>
        <v>27385000</v>
      </c>
      <c r="F19" s="24">
        <f t="shared" ref="F19:K19" si="12">F20+F21</f>
        <v>20161254</v>
      </c>
      <c r="G19" s="24">
        <f t="shared" si="12"/>
        <v>14512679.25</v>
      </c>
      <c r="H19" s="25">
        <f t="shared" si="3"/>
        <v>71.983018764606598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11">
        <v>0</v>
      </c>
      <c r="M19" s="11">
        <f t="shared" si="4"/>
        <v>27385000</v>
      </c>
      <c r="N19" s="11">
        <f t="shared" si="5"/>
        <v>20161254</v>
      </c>
      <c r="O19" s="11">
        <f t="shared" si="6"/>
        <v>14512679.25</v>
      </c>
      <c r="P19" s="11">
        <f t="shared" si="7"/>
        <v>71.983018764606598</v>
      </c>
    </row>
    <row r="20" spans="1:16" ht="37.5" customHeight="1" x14ac:dyDescent="0.15">
      <c r="A20" s="43" t="s">
        <v>30</v>
      </c>
      <c r="B20" s="43"/>
      <c r="C20" s="13" t="s">
        <v>0</v>
      </c>
      <c r="D20" s="13" t="s">
        <v>31</v>
      </c>
      <c r="E20" s="26">
        <v>8585000</v>
      </c>
      <c r="F20" s="26">
        <v>6061252</v>
      </c>
      <c r="G20" s="26">
        <v>5899712.29</v>
      </c>
      <c r="H20" s="25">
        <f t="shared" si="3"/>
        <v>97.334878833613914</v>
      </c>
      <c r="I20" s="26">
        <v>0</v>
      </c>
      <c r="J20" s="26">
        <v>0</v>
      </c>
      <c r="K20" s="26">
        <v>0</v>
      </c>
      <c r="L20" s="11">
        <v>0</v>
      </c>
      <c r="M20" s="14">
        <f t="shared" si="4"/>
        <v>8585000</v>
      </c>
      <c r="N20" s="14">
        <f t="shared" si="5"/>
        <v>6061252</v>
      </c>
      <c r="O20" s="14">
        <f t="shared" si="6"/>
        <v>5899712.29</v>
      </c>
      <c r="P20" s="14">
        <f t="shared" si="7"/>
        <v>97.334878833613914</v>
      </c>
    </row>
    <row r="21" spans="1:16" ht="47.1" customHeight="1" x14ac:dyDescent="0.15">
      <c r="A21" s="43" t="s">
        <v>32</v>
      </c>
      <c r="B21" s="43"/>
      <c r="C21" s="13" t="s">
        <v>0</v>
      </c>
      <c r="D21" s="13" t="s">
        <v>33</v>
      </c>
      <c r="E21" s="26">
        <v>18800000</v>
      </c>
      <c r="F21" s="26">
        <v>14100002</v>
      </c>
      <c r="G21" s="26">
        <v>8612966.9600000009</v>
      </c>
      <c r="H21" s="25">
        <f t="shared" si="3"/>
        <v>61.084863392217969</v>
      </c>
      <c r="I21" s="26">
        <v>0</v>
      </c>
      <c r="J21" s="26">
        <v>0</v>
      </c>
      <c r="K21" s="26">
        <v>0</v>
      </c>
      <c r="L21" s="11">
        <v>0</v>
      </c>
      <c r="M21" s="14">
        <f t="shared" si="4"/>
        <v>18800000</v>
      </c>
      <c r="N21" s="14">
        <f t="shared" si="5"/>
        <v>14100002</v>
      </c>
      <c r="O21" s="14">
        <f t="shared" si="6"/>
        <v>8612966.9600000009</v>
      </c>
      <c r="P21" s="14">
        <f t="shared" si="7"/>
        <v>61.084863392217969</v>
      </c>
    </row>
    <row r="22" spans="1:16" s="2" customFormat="1" ht="23.1" customHeight="1" x14ac:dyDescent="0.15">
      <c r="A22" s="42" t="s">
        <v>34</v>
      </c>
      <c r="B22" s="42"/>
      <c r="C22" s="12" t="s">
        <v>0</v>
      </c>
      <c r="D22" s="12" t="s">
        <v>35</v>
      </c>
      <c r="E22" s="24">
        <f>E23+E24</f>
        <v>32753</v>
      </c>
      <c r="F22" s="24">
        <f t="shared" ref="F22:K22" si="13">F23+F24</f>
        <v>32753</v>
      </c>
      <c r="G22" s="24">
        <f t="shared" si="13"/>
        <v>28758.12</v>
      </c>
      <c r="H22" s="25">
        <f t="shared" si="3"/>
        <v>87.803010411260047</v>
      </c>
      <c r="I22" s="24">
        <f t="shared" si="13"/>
        <v>0</v>
      </c>
      <c r="J22" s="24">
        <f t="shared" si="13"/>
        <v>0</v>
      </c>
      <c r="K22" s="24">
        <f t="shared" si="13"/>
        <v>0</v>
      </c>
      <c r="L22" s="11">
        <v>0</v>
      </c>
      <c r="M22" s="11">
        <f t="shared" si="4"/>
        <v>32753</v>
      </c>
      <c r="N22" s="11">
        <f t="shared" si="5"/>
        <v>32753</v>
      </c>
      <c r="O22" s="11">
        <f t="shared" si="6"/>
        <v>28758.12</v>
      </c>
      <c r="P22" s="11">
        <f t="shared" si="7"/>
        <v>87.803010411260047</v>
      </c>
    </row>
    <row r="23" spans="1:16" ht="19.5" customHeight="1" x14ac:dyDescent="0.15">
      <c r="A23" s="43" t="s">
        <v>37</v>
      </c>
      <c r="B23" s="43"/>
      <c r="C23" s="13" t="s">
        <v>0</v>
      </c>
      <c r="D23" s="13" t="s">
        <v>38</v>
      </c>
      <c r="E23" s="14">
        <v>5500</v>
      </c>
      <c r="F23" s="14">
        <v>5500</v>
      </c>
      <c r="G23" s="14">
        <v>1504.61</v>
      </c>
      <c r="H23" s="10">
        <f t="shared" si="3"/>
        <v>27.356545454545454</v>
      </c>
      <c r="I23" s="14">
        <v>0</v>
      </c>
      <c r="J23" s="14">
        <v>0</v>
      </c>
      <c r="K23" s="14">
        <v>0</v>
      </c>
      <c r="L23" s="11">
        <v>0</v>
      </c>
      <c r="M23" s="14">
        <f t="shared" si="4"/>
        <v>5500</v>
      </c>
      <c r="N23" s="14">
        <f t="shared" si="5"/>
        <v>5500</v>
      </c>
      <c r="O23" s="14">
        <f t="shared" si="6"/>
        <v>1504.61</v>
      </c>
      <c r="P23" s="14">
        <f t="shared" si="7"/>
        <v>27.356545454545454</v>
      </c>
    </row>
    <row r="24" spans="1:16" ht="23.45" customHeight="1" x14ac:dyDescent="0.15">
      <c r="A24" s="43" t="s">
        <v>39</v>
      </c>
      <c r="B24" s="43"/>
      <c r="C24" s="13" t="s">
        <v>0</v>
      </c>
      <c r="D24" s="13" t="s">
        <v>40</v>
      </c>
      <c r="E24" s="14">
        <v>27253</v>
      </c>
      <c r="F24" s="14">
        <v>27253</v>
      </c>
      <c r="G24" s="14">
        <v>27253.51</v>
      </c>
      <c r="H24" s="10">
        <f t="shared" si="3"/>
        <v>100.00187135361244</v>
      </c>
      <c r="I24" s="14">
        <v>0</v>
      </c>
      <c r="J24" s="14">
        <v>0</v>
      </c>
      <c r="K24" s="14">
        <v>0</v>
      </c>
      <c r="L24" s="11">
        <v>0</v>
      </c>
      <c r="M24" s="14">
        <f t="shared" si="4"/>
        <v>27253</v>
      </c>
      <c r="N24" s="14">
        <f t="shared" si="5"/>
        <v>27253</v>
      </c>
      <c r="O24" s="14">
        <f t="shared" si="6"/>
        <v>27253.51</v>
      </c>
      <c r="P24" s="14">
        <f t="shared" si="7"/>
        <v>100.00187135361244</v>
      </c>
    </row>
    <row r="25" spans="1:16" s="2" customFormat="1" ht="21.75" customHeight="1" x14ac:dyDescent="0.15">
      <c r="A25" s="41" t="s">
        <v>41</v>
      </c>
      <c r="B25" s="41"/>
      <c r="C25" s="8" t="s">
        <v>0</v>
      </c>
      <c r="D25" s="8" t="s">
        <v>42</v>
      </c>
      <c r="E25" s="11">
        <f>E26+E28+E30</f>
        <v>5530000</v>
      </c>
      <c r="F25" s="11">
        <f t="shared" ref="F25:K25" si="14">F26+F28+F30</f>
        <v>4635000</v>
      </c>
      <c r="G25" s="11">
        <f t="shared" si="14"/>
        <v>4319010.9399999995</v>
      </c>
      <c r="H25" s="10">
        <f t="shared" si="3"/>
        <v>93.1825445523193</v>
      </c>
      <c r="I25" s="11">
        <f t="shared" si="14"/>
        <v>0</v>
      </c>
      <c r="J25" s="11">
        <f t="shared" si="14"/>
        <v>0</v>
      </c>
      <c r="K25" s="11">
        <f t="shared" si="14"/>
        <v>0</v>
      </c>
      <c r="L25" s="11">
        <v>0</v>
      </c>
      <c r="M25" s="11">
        <f t="shared" si="4"/>
        <v>5530000</v>
      </c>
      <c r="N25" s="11">
        <f t="shared" si="5"/>
        <v>4635000</v>
      </c>
      <c r="O25" s="11">
        <f t="shared" si="6"/>
        <v>4319010.9399999995</v>
      </c>
      <c r="P25" s="11">
        <f t="shared" si="7"/>
        <v>93.1825445523193</v>
      </c>
    </row>
    <row r="26" spans="1:16" s="2" customFormat="1" ht="32.25" customHeight="1" x14ac:dyDescent="0.15">
      <c r="A26" s="42" t="s">
        <v>43</v>
      </c>
      <c r="B26" s="42"/>
      <c r="C26" s="12" t="s">
        <v>0</v>
      </c>
      <c r="D26" s="12" t="s">
        <v>44</v>
      </c>
      <c r="E26" s="11">
        <v>930000</v>
      </c>
      <c r="F26" s="11">
        <v>830000</v>
      </c>
      <c r="G26" s="11">
        <v>742100</v>
      </c>
      <c r="H26" s="10">
        <f t="shared" si="3"/>
        <v>89.409638554216869</v>
      </c>
      <c r="I26" s="11">
        <v>0</v>
      </c>
      <c r="J26" s="11">
        <v>0</v>
      </c>
      <c r="K26" s="11">
        <v>0</v>
      </c>
      <c r="L26" s="11">
        <v>0</v>
      </c>
      <c r="M26" s="11">
        <f t="shared" si="4"/>
        <v>930000</v>
      </c>
      <c r="N26" s="11">
        <f t="shared" si="5"/>
        <v>830000</v>
      </c>
      <c r="O26" s="11">
        <f t="shared" si="6"/>
        <v>742100</v>
      </c>
      <c r="P26" s="11">
        <f t="shared" si="7"/>
        <v>89.409638554216869</v>
      </c>
    </row>
    <row r="27" spans="1:16" ht="11.45" customHeight="1" x14ac:dyDescent="0.15">
      <c r="A27" s="43" t="s">
        <v>45</v>
      </c>
      <c r="B27" s="43"/>
      <c r="C27" s="13" t="s">
        <v>0</v>
      </c>
      <c r="D27" s="13" t="s">
        <v>46</v>
      </c>
      <c r="E27" s="14">
        <v>930000</v>
      </c>
      <c r="F27" s="14">
        <v>830000</v>
      </c>
      <c r="G27" s="14">
        <v>742100</v>
      </c>
      <c r="H27" s="10">
        <f t="shared" si="3"/>
        <v>89.409638554216869</v>
      </c>
      <c r="I27" s="14">
        <v>0</v>
      </c>
      <c r="J27" s="14">
        <v>0</v>
      </c>
      <c r="K27" s="14">
        <v>0</v>
      </c>
      <c r="L27" s="11">
        <v>0</v>
      </c>
      <c r="M27" s="14">
        <f t="shared" si="4"/>
        <v>930000</v>
      </c>
      <c r="N27" s="14">
        <f t="shared" si="5"/>
        <v>830000</v>
      </c>
      <c r="O27" s="14">
        <f t="shared" si="6"/>
        <v>742100</v>
      </c>
      <c r="P27" s="14">
        <f t="shared" si="7"/>
        <v>89.409638554216869</v>
      </c>
    </row>
    <row r="28" spans="1:16" s="2" customFormat="1" ht="33" customHeight="1" x14ac:dyDescent="0.15">
      <c r="A28" s="42" t="s">
        <v>47</v>
      </c>
      <c r="B28" s="42"/>
      <c r="C28" s="12" t="s">
        <v>0</v>
      </c>
      <c r="D28" s="12" t="s">
        <v>48</v>
      </c>
      <c r="E28" s="11">
        <v>3400000</v>
      </c>
      <c r="F28" s="11">
        <v>2905000</v>
      </c>
      <c r="G28" s="11">
        <v>2520312.09</v>
      </c>
      <c r="H28" s="10">
        <f t="shared" si="3"/>
        <v>86.757731153184153</v>
      </c>
      <c r="I28" s="11">
        <v>0</v>
      </c>
      <c r="J28" s="11">
        <v>0</v>
      </c>
      <c r="K28" s="11">
        <v>0</v>
      </c>
      <c r="L28" s="11">
        <v>0</v>
      </c>
      <c r="M28" s="11">
        <f t="shared" si="4"/>
        <v>3400000</v>
      </c>
      <c r="N28" s="11">
        <f t="shared" si="5"/>
        <v>2905000</v>
      </c>
      <c r="O28" s="11">
        <f t="shared" si="6"/>
        <v>2520312.09</v>
      </c>
      <c r="P28" s="11">
        <f t="shared" si="7"/>
        <v>86.757731153184153</v>
      </c>
    </row>
    <row r="29" spans="1:16" ht="14.1" customHeight="1" x14ac:dyDescent="0.15">
      <c r="A29" s="43" t="s">
        <v>45</v>
      </c>
      <c r="B29" s="43"/>
      <c r="C29" s="13" t="s">
        <v>0</v>
      </c>
      <c r="D29" s="13" t="s">
        <v>49</v>
      </c>
      <c r="E29" s="14">
        <v>3400000</v>
      </c>
      <c r="F29" s="14">
        <v>2905000</v>
      </c>
      <c r="G29" s="14">
        <v>2520312.09</v>
      </c>
      <c r="H29" s="10">
        <f t="shared" si="3"/>
        <v>86.757731153184153</v>
      </c>
      <c r="I29" s="14">
        <v>0</v>
      </c>
      <c r="J29" s="14">
        <v>0</v>
      </c>
      <c r="K29" s="14">
        <v>0</v>
      </c>
      <c r="L29" s="11">
        <v>0</v>
      </c>
      <c r="M29" s="14">
        <f t="shared" si="4"/>
        <v>3400000</v>
      </c>
      <c r="N29" s="14">
        <f t="shared" si="5"/>
        <v>2905000</v>
      </c>
      <c r="O29" s="14">
        <f t="shared" si="6"/>
        <v>2520312.09</v>
      </c>
      <c r="P29" s="14">
        <f t="shared" si="7"/>
        <v>86.757731153184153</v>
      </c>
    </row>
    <row r="30" spans="1:16" s="2" customFormat="1" ht="31.5" customHeight="1" x14ac:dyDescent="0.15">
      <c r="A30" s="42" t="s">
        <v>50</v>
      </c>
      <c r="B30" s="42"/>
      <c r="C30" s="12" t="s">
        <v>0</v>
      </c>
      <c r="D30" s="12" t="s">
        <v>51</v>
      </c>
      <c r="E30" s="11">
        <v>1200000</v>
      </c>
      <c r="F30" s="11">
        <v>900000</v>
      </c>
      <c r="G30" s="11">
        <v>1056598.8500000001</v>
      </c>
      <c r="H30" s="10">
        <f t="shared" si="3"/>
        <v>117.39987222222223</v>
      </c>
      <c r="I30" s="11">
        <v>0</v>
      </c>
      <c r="J30" s="11">
        <v>0</v>
      </c>
      <c r="K30" s="11">
        <v>0</v>
      </c>
      <c r="L30" s="11">
        <v>0</v>
      </c>
      <c r="M30" s="11">
        <f t="shared" si="4"/>
        <v>1200000</v>
      </c>
      <c r="N30" s="11">
        <f t="shared" si="5"/>
        <v>900000</v>
      </c>
      <c r="O30" s="11">
        <f t="shared" si="6"/>
        <v>1056598.8500000001</v>
      </c>
      <c r="P30" s="11">
        <f t="shared" si="7"/>
        <v>117.39987222222223</v>
      </c>
    </row>
    <row r="31" spans="1:16" s="2" customFormat="1" ht="29.45" customHeight="1" x14ac:dyDescent="0.15">
      <c r="A31" s="41" t="s">
        <v>52</v>
      </c>
      <c r="B31" s="41"/>
      <c r="C31" s="8" t="s">
        <v>0</v>
      </c>
      <c r="D31" s="8" t="s">
        <v>53</v>
      </c>
      <c r="E31" s="11">
        <v>33370247</v>
      </c>
      <c r="F31" s="11">
        <v>25277845</v>
      </c>
      <c r="G31" s="11">
        <v>28102298.98</v>
      </c>
      <c r="H31" s="10">
        <f t="shared" si="3"/>
        <v>111.17363438220306</v>
      </c>
      <c r="I31" s="11">
        <v>0</v>
      </c>
      <c r="J31" s="11">
        <v>0</v>
      </c>
      <c r="K31" s="11">
        <v>0</v>
      </c>
      <c r="L31" s="11">
        <v>0</v>
      </c>
      <c r="M31" s="11">
        <f t="shared" si="4"/>
        <v>33370247</v>
      </c>
      <c r="N31" s="11">
        <f t="shared" si="5"/>
        <v>25277845</v>
      </c>
      <c r="O31" s="11">
        <f t="shared" si="6"/>
        <v>28102298.98</v>
      </c>
      <c r="P31" s="11">
        <f t="shared" si="7"/>
        <v>111.17363438220306</v>
      </c>
    </row>
    <row r="32" spans="1:16" s="2" customFormat="1" ht="11.45" customHeight="1" x14ac:dyDescent="0.15">
      <c r="A32" s="42" t="s">
        <v>54</v>
      </c>
      <c r="B32" s="42"/>
      <c r="C32" s="12" t="s">
        <v>0</v>
      </c>
      <c r="D32" s="12" t="s">
        <v>55</v>
      </c>
      <c r="E32" s="24">
        <f>SUM(E33:E42)</f>
        <v>13667347</v>
      </c>
      <c r="F32" s="24">
        <f t="shared" ref="F32:K32" si="15">SUM(F33:F42)</f>
        <v>10908545</v>
      </c>
      <c r="G32" s="24">
        <f t="shared" si="15"/>
        <v>14602834.840000002</v>
      </c>
      <c r="H32" s="25">
        <f t="shared" si="3"/>
        <v>133.86601824532971</v>
      </c>
      <c r="I32" s="24">
        <f t="shared" si="15"/>
        <v>0</v>
      </c>
      <c r="J32" s="24">
        <f t="shared" si="15"/>
        <v>0</v>
      </c>
      <c r="K32" s="24">
        <f t="shared" si="15"/>
        <v>0</v>
      </c>
      <c r="L32" s="24">
        <v>0</v>
      </c>
      <c r="M32" s="24">
        <f t="shared" si="4"/>
        <v>13667347</v>
      </c>
      <c r="N32" s="24">
        <f t="shared" si="5"/>
        <v>10908545</v>
      </c>
      <c r="O32" s="11">
        <f t="shared" si="6"/>
        <v>14602834.840000002</v>
      </c>
      <c r="P32" s="11">
        <f t="shared" si="7"/>
        <v>133.86601824532971</v>
      </c>
    </row>
    <row r="33" spans="1:16" ht="19.5" customHeight="1" x14ac:dyDescent="0.15">
      <c r="A33" s="43" t="s">
        <v>56</v>
      </c>
      <c r="B33" s="43"/>
      <c r="C33" s="13" t="s">
        <v>0</v>
      </c>
      <c r="D33" s="13" t="s">
        <v>57</v>
      </c>
      <c r="E33" s="14">
        <v>65600</v>
      </c>
      <c r="F33" s="14">
        <v>54025</v>
      </c>
      <c r="G33" s="14">
        <v>69220.56</v>
      </c>
      <c r="H33" s="10">
        <f t="shared" si="3"/>
        <v>128.12690421101343</v>
      </c>
      <c r="I33" s="14">
        <v>0</v>
      </c>
      <c r="J33" s="14">
        <v>0</v>
      </c>
      <c r="K33" s="14">
        <v>0</v>
      </c>
      <c r="L33" s="11">
        <v>0</v>
      </c>
      <c r="M33" s="14">
        <f t="shared" si="4"/>
        <v>65600</v>
      </c>
      <c r="N33" s="14">
        <f t="shared" si="5"/>
        <v>54025</v>
      </c>
      <c r="O33" s="14">
        <f t="shared" si="6"/>
        <v>69220.56</v>
      </c>
      <c r="P33" s="14">
        <f t="shared" si="7"/>
        <v>128.12690421101343</v>
      </c>
    </row>
    <row r="34" spans="1:16" ht="45" customHeight="1" x14ac:dyDescent="0.15">
      <c r="A34" s="43" t="s">
        <v>58</v>
      </c>
      <c r="B34" s="43"/>
      <c r="C34" s="13" t="s">
        <v>0</v>
      </c>
      <c r="D34" s="13" t="s">
        <v>59</v>
      </c>
      <c r="E34" s="14">
        <v>160000</v>
      </c>
      <c r="F34" s="14">
        <v>120001</v>
      </c>
      <c r="G34" s="14">
        <v>84687.33</v>
      </c>
      <c r="H34" s="10">
        <f t="shared" si="3"/>
        <v>70.57218689844251</v>
      </c>
      <c r="I34" s="14">
        <v>0</v>
      </c>
      <c r="J34" s="14">
        <v>0</v>
      </c>
      <c r="K34" s="14">
        <v>0</v>
      </c>
      <c r="L34" s="11">
        <v>0</v>
      </c>
      <c r="M34" s="14">
        <f t="shared" si="4"/>
        <v>160000</v>
      </c>
      <c r="N34" s="14">
        <f t="shared" si="5"/>
        <v>120001</v>
      </c>
      <c r="O34" s="14">
        <f t="shared" si="6"/>
        <v>84687.33</v>
      </c>
      <c r="P34" s="14">
        <f t="shared" si="7"/>
        <v>70.57218689844251</v>
      </c>
    </row>
    <row r="35" spans="1:16" ht="39.950000000000003" customHeight="1" x14ac:dyDescent="0.15">
      <c r="A35" s="43" t="s">
        <v>60</v>
      </c>
      <c r="B35" s="43"/>
      <c r="C35" s="13" t="s">
        <v>0</v>
      </c>
      <c r="D35" s="13" t="s">
        <v>61</v>
      </c>
      <c r="E35" s="14">
        <v>300000</v>
      </c>
      <c r="F35" s="14">
        <v>225000</v>
      </c>
      <c r="G35" s="14">
        <v>237510.89</v>
      </c>
      <c r="H35" s="10">
        <f t="shared" si="3"/>
        <v>105.56039555555556</v>
      </c>
      <c r="I35" s="14">
        <v>0</v>
      </c>
      <c r="J35" s="14">
        <v>0</v>
      </c>
      <c r="K35" s="14">
        <v>0</v>
      </c>
      <c r="L35" s="11">
        <v>0</v>
      </c>
      <c r="M35" s="14">
        <f t="shared" si="4"/>
        <v>300000</v>
      </c>
      <c r="N35" s="14">
        <f t="shared" si="5"/>
        <v>225000</v>
      </c>
      <c r="O35" s="14">
        <f t="shared" si="6"/>
        <v>237510.89</v>
      </c>
      <c r="P35" s="14">
        <f t="shared" si="7"/>
        <v>105.56039555555556</v>
      </c>
    </row>
    <row r="36" spans="1:16" ht="38.450000000000003" customHeight="1" x14ac:dyDescent="0.15">
      <c r="A36" s="43" t="s">
        <v>62</v>
      </c>
      <c r="B36" s="43"/>
      <c r="C36" s="13" t="s">
        <v>0</v>
      </c>
      <c r="D36" s="13" t="s">
        <v>63</v>
      </c>
      <c r="E36" s="14">
        <v>800000</v>
      </c>
      <c r="F36" s="14">
        <v>600002</v>
      </c>
      <c r="G36" s="14">
        <v>712895.87</v>
      </c>
      <c r="H36" s="10">
        <f t="shared" si="3"/>
        <v>118.81558228139238</v>
      </c>
      <c r="I36" s="14">
        <v>0</v>
      </c>
      <c r="J36" s="14">
        <v>0</v>
      </c>
      <c r="K36" s="14">
        <v>0</v>
      </c>
      <c r="L36" s="11">
        <v>0</v>
      </c>
      <c r="M36" s="14">
        <f t="shared" si="4"/>
        <v>800000</v>
      </c>
      <c r="N36" s="14">
        <f t="shared" si="5"/>
        <v>600002</v>
      </c>
      <c r="O36" s="14">
        <f t="shared" si="6"/>
        <v>712895.87</v>
      </c>
      <c r="P36" s="14">
        <f t="shared" si="7"/>
        <v>118.81558228139238</v>
      </c>
    </row>
    <row r="37" spans="1:16" ht="12.95" customHeight="1" x14ac:dyDescent="0.15">
      <c r="A37" s="43" t="s">
        <v>64</v>
      </c>
      <c r="B37" s="43"/>
      <c r="C37" s="13" t="s">
        <v>0</v>
      </c>
      <c r="D37" s="13" t="s">
        <v>65</v>
      </c>
      <c r="E37" s="14">
        <v>6188287</v>
      </c>
      <c r="F37" s="14">
        <v>5288437</v>
      </c>
      <c r="G37" s="14">
        <v>7481335.1699999999</v>
      </c>
      <c r="H37" s="10">
        <f t="shared" si="3"/>
        <v>141.46590325270017</v>
      </c>
      <c r="I37" s="14">
        <v>0</v>
      </c>
      <c r="J37" s="14">
        <v>0</v>
      </c>
      <c r="K37" s="14">
        <v>0</v>
      </c>
      <c r="L37" s="11">
        <v>0</v>
      </c>
      <c r="M37" s="14">
        <f t="shared" si="4"/>
        <v>6188287</v>
      </c>
      <c r="N37" s="14">
        <f t="shared" si="5"/>
        <v>5288437</v>
      </c>
      <c r="O37" s="14">
        <f t="shared" si="6"/>
        <v>7481335.1699999999</v>
      </c>
      <c r="P37" s="14">
        <f t="shared" si="7"/>
        <v>141.46590325270017</v>
      </c>
    </row>
    <row r="38" spans="1:16" ht="11.1" customHeight="1" x14ac:dyDescent="0.15">
      <c r="A38" s="43" t="s">
        <v>66</v>
      </c>
      <c r="B38" s="43"/>
      <c r="C38" s="13" t="s">
        <v>0</v>
      </c>
      <c r="D38" s="13" t="s">
        <v>67</v>
      </c>
      <c r="E38" s="14">
        <v>5200000</v>
      </c>
      <c r="F38" s="14">
        <v>3900150</v>
      </c>
      <c r="G38" s="14">
        <v>5169337.78</v>
      </c>
      <c r="H38" s="10">
        <f t="shared" si="3"/>
        <v>132.54202479391819</v>
      </c>
      <c r="I38" s="14">
        <v>0</v>
      </c>
      <c r="J38" s="14">
        <v>0</v>
      </c>
      <c r="K38" s="14">
        <v>0</v>
      </c>
      <c r="L38" s="11">
        <v>0</v>
      </c>
      <c r="M38" s="14">
        <f t="shared" si="4"/>
        <v>5200000</v>
      </c>
      <c r="N38" s="14">
        <f t="shared" si="5"/>
        <v>3900150</v>
      </c>
      <c r="O38" s="14">
        <f t="shared" si="6"/>
        <v>5169337.78</v>
      </c>
      <c r="P38" s="14">
        <f t="shared" si="7"/>
        <v>132.54202479391819</v>
      </c>
    </row>
    <row r="39" spans="1:16" ht="9.9499999999999993" customHeight="1" x14ac:dyDescent="0.15">
      <c r="A39" s="43" t="s">
        <v>68</v>
      </c>
      <c r="B39" s="43"/>
      <c r="C39" s="13" t="s">
        <v>0</v>
      </c>
      <c r="D39" s="13" t="s">
        <v>69</v>
      </c>
      <c r="E39" s="14">
        <v>5000</v>
      </c>
      <c r="F39" s="14">
        <v>3740</v>
      </c>
      <c r="G39" s="14">
        <v>2010.03</v>
      </c>
      <c r="H39" s="10">
        <f t="shared" si="3"/>
        <v>53.744117647058822</v>
      </c>
      <c r="I39" s="14">
        <v>0</v>
      </c>
      <c r="J39" s="14">
        <v>0</v>
      </c>
      <c r="K39" s="14">
        <v>0</v>
      </c>
      <c r="L39" s="11">
        <v>0</v>
      </c>
      <c r="M39" s="14">
        <f t="shared" si="4"/>
        <v>5000</v>
      </c>
      <c r="N39" s="14">
        <f t="shared" si="5"/>
        <v>3740</v>
      </c>
      <c r="O39" s="14">
        <f t="shared" si="6"/>
        <v>2010.03</v>
      </c>
      <c r="P39" s="14">
        <f t="shared" si="7"/>
        <v>53.744117647058822</v>
      </c>
    </row>
    <row r="40" spans="1:16" ht="9.6" customHeight="1" x14ac:dyDescent="0.15">
      <c r="A40" s="43" t="s">
        <v>70</v>
      </c>
      <c r="B40" s="43"/>
      <c r="C40" s="13" t="s">
        <v>0</v>
      </c>
      <c r="D40" s="13" t="s">
        <v>71</v>
      </c>
      <c r="E40" s="14">
        <v>925000</v>
      </c>
      <c r="F40" s="14">
        <v>693730</v>
      </c>
      <c r="G40" s="14">
        <v>776543.88</v>
      </c>
      <c r="H40" s="10">
        <f t="shared" si="3"/>
        <v>111.9374799994234</v>
      </c>
      <c r="I40" s="14">
        <v>0</v>
      </c>
      <c r="J40" s="14">
        <v>0</v>
      </c>
      <c r="K40" s="14">
        <v>0</v>
      </c>
      <c r="L40" s="11">
        <v>0</v>
      </c>
      <c r="M40" s="14">
        <f t="shared" si="4"/>
        <v>925000</v>
      </c>
      <c r="N40" s="14">
        <f t="shared" si="5"/>
        <v>693730</v>
      </c>
      <c r="O40" s="14">
        <f t="shared" si="6"/>
        <v>776543.88</v>
      </c>
      <c r="P40" s="14">
        <f t="shared" si="7"/>
        <v>111.9374799994234</v>
      </c>
    </row>
    <row r="41" spans="1:16" ht="11.1" customHeight="1" x14ac:dyDescent="0.15">
      <c r="A41" s="43" t="s">
        <v>72</v>
      </c>
      <c r="B41" s="43"/>
      <c r="C41" s="13" t="s">
        <v>0</v>
      </c>
      <c r="D41" s="13" t="s">
        <v>73</v>
      </c>
      <c r="E41" s="14">
        <v>0</v>
      </c>
      <c r="F41" s="14">
        <v>0</v>
      </c>
      <c r="G41" s="14">
        <v>45833.33</v>
      </c>
      <c r="H41" s="10">
        <v>0</v>
      </c>
      <c r="I41" s="14">
        <v>0</v>
      </c>
      <c r="J41" s="14">
        <v>0</v>
      </c>
      <c r="K41" s="14">
        <v>0</v>
      </c>
      <c r="L41" s="11">
        <v>0</v>
      </c>
      <c r="M41" s="14">
        <f t="shared" si="4"/>
        <v>0</v>
      </c>
      <c r="N41" s="14">
        <f t="shared" si="5"/>
        <v>0</v>
      </c>
      <c r="O41" s="14">
        <f t="shared" si="6"/>
        <v>45833.33</v>
      </c>
      <c r="P41" s="14">
        <v>0</v>
      </c>
    </row>
    <row r="42" spans="1:16" ht="12.95" customHeight="1" x14ac:dyDescent="0.15">
      <c r="A42" s="43" t="s">
        <v>74</v>
      </c>
      <c r="B42" s="43"/>
      <c r="C42" s="13" t="s">
        <v>0</v>
      </c>
      <c r="D42" s="13" t="s">
        <v>75</v>
      </c>
      <c r="E42" s="14">
        <v>23460</v>
      </c>
      <c r="F42" s="14">
        <v>23460</v>
      </c>
      <c r="G42" s="14">
        <v>23460</v>
      </c>
      <c r="H42" s="10">
        <f t="shared" si="3"/>
        <v>100</v>
      </c>
      <c r="I42" s="14">
        <v>0</v>
      </c>
      <c r="J42" s="14">
        <v>0</v>
      </c>
      <c r="K42" s="14">
        <v>0</v>
      </c>
      <c r="L42" s="11">
        <v>0</v>
      </c>
      <c r="M42" s="14">
        <f t="shared" si="4"/>
        <v>23460</v>
      </c>
      <c r="N42" s="14">
        <f t="shared" si="5"/>
        <v>23460</v>
      </c>
      <c r="O42" s="14">
        <f t="shared" si="6"/>
        <v>23460</v>
      </c>
      <c r="P42" s="14">
        <f t="shared" si="7"/>
        <v>100</v>
      </c>
    </row>
    <row r="43" spans="1:16" s="2" customFormat="1" ht="13.5" customHeight="1" x14ac:dyDescent="0.15">
      <c r="A43" s="42" t="s">
        <v>76</v>
      </c>
      <c r="B43" s="42"/>
      <c r="C43" s="12" t="s">
        <v>0</v>
      </c>
      <c r="D43" s="12" t="s">
        <v>77</v>
      </c>
      <c r="E43" s="24">
        <f>E44+E45</f>
        <v>2900</v>
      </c>
      <c r="F43" s="24">
        <f t="shared" ref="F43:K43" si="16">F44+F45</f>
        <v>2300</v>
      </c>
      <c r="G43" s="24">
        <f t="shared" si="16"/>
        <v>2113.6099999999997</v>
      </c>
      <c r="H43" s="25">
        <f t="shared" si="3"/>
        <v>91.896086956521728</v>
      </c>
      <c r="I43" s="24">
        <f t="shared" si="16"/>
        <v>0</v>
      </c>
      <c r="J43" s="24">
        <f t="shared" si="16"/>
        <v>0</v>
      </c>
      <c r="K43" s="24">
        <f t="shared" si="16"/>
        <v>0</v>
      </c>
      <c r="L43" s="11">
        <v>0</v>
      </c>
      <c r="M43" s="11">
        <f t="shared" si="4"/>
        <v>2900</v>
      </c>
      <c r="N43" s="11">
        <f t="shared" si="5"/>
        <v>2300</v>
      </c>
      <c r="O43" s="11">
        <f t="shared" si="6"/>
        <v>2113.6099999999997</v>
      </c>
      <c r="P43" s="11">
        <f t="shared" si="7"/>
        <v>91.896086956521728</v>
      </c>
    </row>
    <row r="44" spans="1:16" ht="18.600000000000001" customHeight="1" x14ac:dyDescent="0.15">
      <c r="A44" s="43" t="s">
        <v>78</v>
      </c>
      <c r="B44" s="43"/>
      <c r="C44" s="13" t="s">
        <v>0</v>
      </c>
      <c r="D44" s="13" t="s">
        <v>79</v>
      </c>
      <c r="E44" s="26">
        <v>800</v>
      </c>
      <c r="F44" s="26">
        <v>700</v>
      </c>
      <c r="G44" s="26">
        <v>705</v>
      </c>
      <c r="H44" s="25">
        <f t="shared" si="3"/>
        <v>100.71428571428571</v>
      </c>
      <c r="I44" s="26">
        <v>0</v>
      </c>
      <c r="J44" s="26">
        <v>0</v>
      </c>
      <c r="K44" s="26">
        <v>0</v>
      </c>
      <c r="L44" s="11">
        <v>0</v>
      </c>
      <c r="M44" s="14">
        <f t="shared" si="4"/>
        <v>800</v>
      </c>
      <c r="N44" s="14">
        <f t="shared" si="5"/>
        <v>700</v>
      </c>
      <c r="O44" s="14">
        <f t="shared" si="6"/>
        <v>705</v>
      </c>
      <c r="P44" s="14">
        <f t="shared" si="7"/>
        <v>100.71428571428571</v>
      </c>
    </row>
    <row r="45" spans="1:16" ht="19.5" customHeight="1" x14ac:dyDescent="0.15">
      <c r="A45" s="43" t="s">
        <v>80</v>
      </c>
      <c r="B45" s="43"/>
      <c r="C45" s="13" t="s">
        <v>0</v>
      </c>
      <c r="D45" s="13" t="s">
        <v>81</v>
      </c>
      <c r="E45" s="26">
        <v>2100</v>
      </c>
      <c r="F45" s="26">
        <v>1600</v>
      </c>
      <c r="G45" s="26">
        <v>1408.61</v>
      </c>
      <c r="H45" s="25">
        <f t="shared" si="3"/>
        <v>88.038124999999994</v>
      </c>
      <c r="I45" s="26">
        <v>0</v>
      </c>
      <c r="J45" s="26">
        <v>0</v>
      </c>
      <c r="K45" s="26">
        <v>0</v>
      </c>
      <c r="L45" s="11">
        <v>0</v>
      </c>
      <c r="M45" s="14">
        <f t="shared" si="4"/>
        <v>2100</v>
      </c>
      <c r="N45" s="14">
        <f t="shared" si="5"/>
        <v>1600</v>
      </c>
      <c r="O45" s="14">
        <f t="shared" si="6"/>
        <v>1408.61</v>
      </c>
      <c r="P45" s="14">
        <f t="shared" si="7"/>
        <v>88.038124999999994</v>
      </c>
    </row>
    <row r="46" spans="1:16" s="2" customFormat="1" ht="15" customHeight="1" x14ac:dyDescent="0.15">
      <c r="A46" s="42" t="s">
        <v>82</v>
      </c>
      <c r="B46" s="42"/>
      <c r="C46" s="12" t="s">
        <v>0</v>
      </c>
      <c r="D46" s="12" t="s">
        <v>83</v>
      </c>
      <c r="E46" s="24">
        <f>E47+E48+E49</f>
        <v>19700000</v>
      </c>
      <c r="F46" s="24">
        <f t="shared" ref="F46:K46" si="17">F47+F48+F49</f>
        <v>14367000</v>
      </c>
      <c r="G46" s="24">
        <f t="shared" si="17"/>
        <v>13497350.529999999</v>
      </c>
      <c r="H46" s="25">
        <f t="shared" si="3"/>
        <v>93.946895872485555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11">
        <v>0</v>
      </c>
      <c r="M46" s="11">
        <f t="shared" si="4"/>
        <v>19700000</v>
      </c>
      <c r="N46" s="11">
        <f t="shared" si="5"/>
        <v>14367000</v>
      </c>
      <c r="O46" s="11">
        <f t="shared" si="6"/>
        <v>13497350.529999999</v>
      </c>
      <c r="P46" s="11">
        <f t="shared" si="7"/>
        <v>93.946895872485555</v>
      </c>
    </row>
    <row r="47" spans="1:16" ht="12.95" customHeight="1" x14ac:dyDescent="0.15">
      <c r="A47" s="43" t="s">
        <v>84</v>
      </c>
      <c r="B47" s="43"/>
      <c r="C47" s="13" t="s">
        <v>0</v>
      </c>
      <c r="D47" s="13" t="s">
        <v>85</v>
      </c>
      <c r="E47" s="26">
        <v>3000000</v>
      </c>
      <c r="F47" s="26">
        <v>2238400</v>
      </c>
      <c r="G47" s="26">
        <v>1197246.52</v>
      </c>
      <c r="H47" s="25">
        <f t="shared" si="3"/>
        <v>53.486710150107221</v>
      </c>
      <c r="I47" s="26">
        <v>0</v>
      </c>
      <c r="J47" s="26">
        <v>0</v>
      </c>
      <c r="K47" s="26">
        <v>0</v>
      </c>
      <c r="L47" s="11">
        <v>0</v>
      </c>
      <c r="M47" s="14">
        <f t="shared" si="4"/>
        <v>3000000</v>
      </c>
      <c r="N47" s="14">
        <f t="shared" si="5"/>
        <v>2238400</v>
      </c>
      <c r="O47" s="14">
        <f t="shared" si="6"/>
        <v>1197246.52</v>
      </c>
      <c r="P47" s="14">
        <f t="shared" si="7"/>
        <v>53.486710150107221</v>
      </c>
    </row>
    <row r="48" spans="1:16" ht="14.45" customHeight="1" x14ac:dyDescent="0.15">
      <c r="A48" s="43" t="s">
        <v>86</v>
      </c>
      <c r="B48" s="43"/>
      <c r="C48" s="13" t="s">
        <v>0</v>
      </c>
      <c r="D48" s="13" t="s">
        <v>87</v>
      </c>
      <c r="E48" s="14">
        <v>16000000</v>
      </c>
      <c r="F48" s="14">
        <v>11603600</v>
      </c>
      <c r="G48" s="14">
        <v>11938513.73</v>
      </c>
      <c r="H48" s="10">
        <f t="shared" si="3"/>
        <v>102.88629158192286</v>
      </c>
      <c r="I48" s="14">
        <v>0</v>
      </c>
      <c r="J48" s="14">
        <v>0</v>
      </c>
      <c r="K48" s="14">
        <v>0</v>
      </c>
      <c r="L48" s="11">
        <v>0</v>
      </c>
      <c r="M48" s="14">
        <f t="shared" si="4"/>
        <v>16000000</v>
      </c>
      <c r="N48" s="14">
        <f t="shared" si="5"/>
        <v>11603600</v>
      </c>
      <c r="O48" s="14">
        <f t="shared" si="6"/>
        <v>11938513.73</v>
      </c>
      <c r="P48" s="14">
        <f t="shared" si="7"/>
        <v>102.88629158192286</v>
      </c>
    </row>
    <row r="49" spans="1:16" ht="49.5" customHeight="1" x14ac:dyDescent="0.15">
      <c r="A49" s="43" t="s">
        <v>88</v>
      </c>
      <c r="B49" s="43"/>
      <c r="C49" s="13" t="s">
        <v>0</v>
      </c>
      <c r="D49" s="13" t="s">
        <v>89</v>
      </c>
      <c r="E49" s="14">
        <v>700000</v>
      </c>
      <c r="F49" s="14">
        <v>525000</v>
      </c>
      <c r="G49" s="14">
        <v>361590.28</v>
      </c>
      <c r="H49" s="10">
        <f t="shared" si="3"/>
        <v>68.87433904761906</v>
      </c>
      <c r="I49" s="14">
        <v>0</v>
      </c>
      <c r="J49" s="14">
        <v>0</v>
      </c>
      <c r="K49" s="14">
        <v>0</v>
      </c>
      <c r="L49" s="11">
        <v>0</v>
      </c>
      <c r="M49" s="14">
        <f t="shared" si="4"/>
        <v>700000</v>
      </c>
      <c r="N49" s="14">
        <f t="shared" si="5"/>
        <v>525000</v>
      </c>
      <c r="O49" s="14">
        <f t="shared" si="6"/>
        <v>361590.28</v>
      </c>
      <c r="P49" s="14">
        <f t="shared" si="7"/>
        <v>68.87433904761906</v>
      </c>
    </row>
    <row r="50" spans="1:16" s="2" customFormat="1" ht="12.95" customHeight="1" x14ac:dyDescent="0.15">
      <c r="A50" s="41" t="s">
        <v>90</v>
      </c>
      <c r="B50" s="41"/>
      <c r="C50" s="8" t="s">
        <v>0</v>
      </c>
      <c r="D50" s="8" t="s">
        <v>91</v>
      </c>
      <c r="E50" s="11">
        <f>E51</f>
        <v>0</v>
      </c>
      <c r="F50" s="11">
        <f t="shared" ref="F50:L50" si="18">F51</f>
        <v>0</v>
      </c>
      <c r="G50" s="11">
        <f t="shared" si="18"/>
        <v>0</v>
      </c>
      <c r="H50" s="10">
        <v>0</v>
      </c>
      <c r="I50" s="11">
        <f t="shared" si="18"/>
        <v>55000</v>
      </c>
      <c r="J50" s="11">
        <f t="shared" si="18"/>
        <v>41000</v>
      </c>
      <c r="K50" s="11">
        <f t="shared" si="18"/>
        <v>36089.050000000003</v>
      </c>
      <c r="L50" s="11">
        <f t="shared" si="18"/>
        <v>394.92861760507537</v>
      </c>
      <c r="M50" s="11">
        <f t="shared" si="4"/>
        <v>55000</v>
      </c>
      <c r="N50" s="11">
        <f t="shared" si="5"/>
        <v>41000</v>
      </c>
      <c r="O50" s="11">
        <f t="shared" si="6"/>
        <v>36089.050000000003</v>
      </c>
      <c r="P50" s="11">
        <f t="shared" si="7"/>
        <v>88.022073170731716</v>
      </c>
    </row>
    <row r="51" spans="1:16" s="2" customFormat="1" ht="18" customHeight="1" x14ac:dyDescent="0.15">
      <c r="A51" s="42" t="s">
        <v>92</v>
      </c>
      <c r="B51" s="42"/>
      <c r="C51" s="12" t="s">
        <v>0</v>
      </c>
      <c r="D51" s="12" t="s">
        <v>93</v>
      </c>
      <c r="E51" s="9">
        <f>E52+E53+E54</f>
        <v>0</v>
      </c>
      <c r="F51" s="9">
        <f t="shared" ref="F51:L51" si="19">F52+F53+F54</f>
        <v>0</v>
      </c>
      <c r="G51" s="9">
        <f t="shared" si="19"/>
        <v>0</v>
      </c>
      <c r="H51" s="10">
        <v>0</v>
      </c>
      <c r="I51" s="9">
        <f t="shared" si="19"/>
        <v>55000</v>
      </c>
      <c r="J51" s="9">
        <f t="shared" si="19"/>
        <v>41000</v>
      </c>
      <c r="K51" s="9">
        <f t="shared" si="19"/>
        <v>36089.050000000003</v>
      </c>
      <c r="L51" s="9">
        <f t="shared" si="19"/>
        <v>394.92861760507537</v>
      </c>
      <c r="M51" s="11">
        <f t="shared" si="4"/>
        <v>55000</v>
      </c>
      <c r="N51" s="11">
        <f t="shared" si="5"/>
        <v>41000</v>
      </c>
      <c r="O51" s="11">
        <f t="shared" si="6"/>
        <v>36089.050000000003</v>
      </c>
      <c r="P51" s="11">
        <f t="shared" si="7"/>
        <v>88.022073170731716</v>
      </c>
    </row>
    <row r="52" spans="1:16" ht="49.5" customHeight="1" x14ac:dyDescent="0.15">
      <c r="A52" s="43" t="s">
        <v>94</v>
      </c>
      <c r="B52" s="43"/>
      <c r="C52" s="13" t="s">
        <v>0</v>
      </c>
      <c r="D52" s="13" t="s">
        <v>95</v>
      </c>
      <c r="E52" s="14">
        <v>0</v>
      </c>
      <c r="F52" s="14">
        <v>0</v>
      </c>
      <c r="G52" s="14">
        <v>0</v>
      </c>
      <c r="H52" s="10">
        <v>0</v>
      </c>
      <c r="I52" s="14">
        <v>22000</v>
      </c>
      <c r="J52" s="14">
        <v>16250</v>
      </c>
      <c r="K52" s="14">
        <v>16994.28</v>
      </c>
      <c r="L52" s="14">
        <f t="shared" ref="L52:L55" si="20">K52/J52%</f>
        <v>104.58018461538461</v>
      </c>
      <c r="M52" s="14">
        <f t="shared" si="4"/>
        <v>22000</v>
      </c>
      <c r="N52" s="14">
        <f t="shared" si="5"/>
        <v>16250</v>
      </c>
      <c r="O52" s="14">
        <f t="shared" si="6"/>
        <v>16994.28</v>
      </c>
      <c r="P52" s="14">
        <f t="shared" si="7"/>
        <v>104.58018461538461</v>
      </c>
    </row>
    <row r="53" spans="1:16" ht="19.5" customHeight="1" x14ac:dyDescent="0.15">
      <c r="A53" s="43" t="s">
        <v>96</v>
      </c>
      <c r="B53" s="43"/>
      <c r="C53" s="13" t="s">
        <v>0</v>
      </c>
      <c r="D53" s="13" t="s">
        <v>97</v>
      </c>
      <c r="E53" s="14">
        <v>0</v>
      </c>
      <c r="F53" s="14">
        <v>0</v>
      </c>
      <c r="G53" s="14">
        <v>0</v>
      </c>
      <c r="H53" s="10">
        <v>0</v>
      </c>
      <c r="I53" s="14">
        <v>1000</v>
      </c>
      <c r="J53" s="14">
        <v>500</v>
      </c>
      <c r="K53" s="14">
        <v>1080.31</v>
      </c>
      <c r="L53" s="14">
        <f t="shared" si="20"/>
        <v>216.06199999999998</v>
      </c>
      <c r="M53" s="14">
        <f t="shared" si="4"/>
        <v>1000</v>
      </c>
      <c r="N53" s="14">
        <f t="shared" si="5"/>
        <v>500</v>
      </c>
      <c r="O53" s="14">
        <f t="shared" si="6"/>
        <v>1080.31</v>
      </c>
      <c r="P53" s="14">
        <f t="shared" si="7"/>
        <v>216.06199999999998</v>
      </c>
    </row>
    <row r="54" spans="1:16" ht="40.5" customHeight="1" x14ac:dyDescent="0.15">
      <c r="A54" s="43" t="s">
        <v>98</v>
      </c>
      <c r="B54" s="43"/>
      <c r="C54" s="13" t="s">
        <v>0</v>
      </c>
      <c r="D54" s="13" t="s">
        <v>99</v>
      </c>
      <c r="E54" s="14">
        <v>0</v>
      </c>
      <c r="F54" s="14">
        <v>0</v>
      </c>
      <c r="G54" s="14">
        <v>0</v>
      </c>
      <c r="H54" s="10">
        <v>0</v>
      </c>
      <c r="I54" s="14">
        <v>32000</v>
      </c>
      <c r="J54" s="14">
        <v>24250</v>
      </c>
      <c r="K54" s="14">
        <v>18014.46</v>
      </c>
      <c r="L54" s="14">
        <f t="shared" si="20"/>
        <v>74.286432989690724</v>
      </c>
      <c r="M54" s="14">
        <f t="shared" si="4"/>
        <v>32000</v>
      </c>
      <c r="N54" s="14">
        <f t="shared" si="5"/>
        <v>24250</v>
      </c>
      <c r="O54" s="14">
        <f t="shared" si="6"/>
        <v>18014.46</v>
      </c>
      <c r="P54" s="14">
        <f t="shared" si="7"/>
        <v>74.286432989690724</v>
      </c>
    </row>
    <row r="55" spans="1:16" s="2" customFormat="1" ht="12" customHeight="1" x14ac:dyDescent="0.15">
      <c r="A55" s="40" t="s">
        <v>100</v>
      </c>
      <c r="B55" s="40"/>
      <c r="C55" s="8" t="s">
        <v>0</v>
      </c>
      <c r="D55" s="8" t="s">
        <v>101</v>
      </c>
      <c r="E55" s="9">
        <f>E56+E62+E73+E78</f>
        <v>2179000</v>
      </c>
      <c r="F55" s="9">
        <f t="shared" ref="F55:K55" si="21">F56+F62+F73+F78</f>
        <v>1636770</v>
      </c>
      <c r="G55" s="9">
        <f t="shared" si="21"/>
        <v>2174343.67</v>
      </c>
      <c r="H55" s="10">
        <f t="shared" si="3"/>
        <v>132.84356812502671</v>
      </c>
      <c r="I55" s="9">
        <f t="shared" si="21"/>
        <v>2529700</v>
      </c>
      <c r="J55" s="9">
        <f t="shared" si="21"/>
        <v>2529700</v>
      </c>
      <c r="K55" s="9">
        <f t="shared" si="21"/>
        <v>18071926.109999999</v>
      </c>
      <c r="L55" s="11">
        <f t="shared" si="20"/>
        <v>714.39009012926431</v>
      </c>
      <c r="M55" s="11">
        <f t="shared" si="4"/>
        <v>4708700</v>
      </c>
      <c r="N55" s="11">
        <f t="shared" si="5"/>
        <v>4166470</v>
      </c>
      <c r="O55" s="11">
        <f t="shared" si="6"/>
        <v>20246269.780000001</v>
      </c>
      <c r="P55" s="11">
        <f t="shared" si="7"/>
        <v>485.93341077698875</v>
      </c>
    </row>
    <row r="56" spans="1:16" s="2" customFormat="1" ht="20.45" customHeight="1" x14ac:dyDescent="0.15">
      <c r="A56" s="41" t="s">
        <v>102</v>
      </c>
      <c r="B56" s="41"/>
      <c r="C56" s="8" t="s">
        <v>0</v>
      </c>
      <c r="D56" s="8" t="s">
        <v>103</v>
      </c>
      <c r="E56" s="11">
        <v>160000</v>
      </c>
      <c r="F56" s="11">
        <v>160000</v>
      </c>
      <c r="G56" s="11">
        <v>503886.69</v>
      </c>
      <c r="H56" s="10">
        <f t="shared" si="3"/>
        <v>314.92918125</v>
      </c>
      <c r="I56" s="11">
        <v>0</v>
      </c>
      <c r="J56" s="11">
        <v>0</v>
      </c>
      <c r="K56" s="11">
        <v>0</v>
      </c>
      <c r="L56" s="11">
        <v>0</v>
      </c>
      <c r="M56" s="11">
        <f t="shared" si="4"/>
        <v>160000</v>
      </c>
      <c r="N56" s="11">
        <f t="shared" si="5"/>
        <v>160000</v>
      </c>
      <c r="O56" s="11">
        <f t="shared" si="6"/>
        <v>503886.69</v>
      </c>
      <c r="P56" s="11">
        <f t="shared" si="7"/>
        <v>314.92918125</v>
      </c>
    </row>
    <row r="57" spans="1:16" s="2" customFormat="1" ht="23.45" customHeight="1" x14ac:dyDescent="0.15">
      <c r="A57" s="42" t="s">
        <v>104</v>
      </c>
      <c r="B57" s="42"/>
      <c r="C57" s="12" t="s">
        <v>0</v>
      </c>
      <c r="D57" s="12" t="s">
        <v>105</v>
      </c>
      <c r="E57" s="11">
        <v>160000</v>
      </c>
      <c r="F57" s="11">
        <v>160000</v>
      </c>
      <c r="G57" s="11">
        <v>207751.23</v>
      </c>
      <c r="H57" s="10">
        <f t="shared" si="3"/>
        <v>129.84451875000002</v>
      </c>
      <c r="I57" s="11">
        <v>0</v>
      </c>
      <c r="J57" s="11">
        <v>0</v>
      </c>
      <c r="K57" s="11">
        <v>0</v>
      </c>
      <c r="L57" s="11">
        <v>0</v>
      </c>
      <c r="M57" s="11">
        <f t="shared" si="4"/>
        <v>160000</v>
      </c>
      <c r="N57" s="11">
        <f t="shared" si="5"/>
        <v>160000</v>
      </c>
      <c r="O57" s="11">
        <f t="shared" si="6"/>
        <v>207751.23</v>
      </c>
      <c r="P57" s="11">
        <f t="shared" si="7"/>
        <v>129.84451875000002</v>
      </c>
    </row>
    <row r="58" spans="1:16" s="2" customFormat="1" ht="15.95" customHeight="1" x14ac:dyDescent="0.15">
      <c r="A58" s="42" t="s">
        <v>106</v>
      </c>
      <c r="B58" s="42"/>
      <c r="C58" s="12" t="s">
        <v>0</v>
      </c>
      <c r="D58" s="12" t="s">
        <v>107</v>
      </c>
      <c r="E58" s="9">
        <f>E59+E60+E61</f>
        <v>0</v>
      </c>
      <c r="F58" s="9">
        <f t="shared" ref="F58:K58" si="22">F59+F60+F61</f>
        <v>0</v>
      </c>
      <c r="G58" s="9">
        <f t="shared" si="22"/>
        <v>296135.45999999996</v>
      </c>
      <c r="H58" s="10">
        <v>0</v>
      </c>
      <c r="I58" s="9">
        <f t="shared" si="22"/>
        <v>0</v>
      </c>
      <c r="J58" s="9">
        <f t="shared" si="22"/>
        <v>0</v>
      </c>
      <c r="K58" s="9">
        <f t="shared" si="22"/>
        <v>0</v>
      </c>
      <c r="L58" s="11">
        <v>0</v>
      </c>
      <c r="M58" s="11">
        <f t="shared" si="4"/>
        <v>0</v>
      </c>
      <c r="N58" s="11">
        <f t="shared" si="5"/>
        <v>0</v>
      </c>
      <c r="O58" s="11">
        <f t="shared" si="6"/>
        <v>296135.45999999996</v>
      </c>
      <c r="P58" s="11">
        <v>0</v>
      </c>
    </row>
    <row r="59" spans="1:16" ht="15" customHeight="1" x14ac:dyDescent="0.15">
      <c r="A59" s="43" t="s">
        <v>108</v>
      </c>
      <c r="B59" s="43"/>
      <c r="C59" s="13" t="s">
        <v>0</v>
      </c>
      <c r="D59" s="13" t="s">
        <v>109</v>
      </c>
      <c r="E59" s="14">
        <v>0</v>
      </c>
      <c r="F59" s="14">
        <v>0</v>
      </c>
      <c r="G59" s="14">
        <v>43473</v>
      </c>
      <c r="H59" s="10">
        <v>0</v>
      </c>
      <c r="I59" s="14">
        <v>0</v>
      </c>
      <c r="J59" s="14">
        <v>0</v>
      </c>
      <c r="K59" s="14">
        <v>0</v>
      </c>
      <c r="L59" s="14">
        <v>0</v>
      </c>
      <c r="M59" s="14">
        <f t="shared" si="4"/>
        <v>0</v>
      </c>
      <c r="N59" s="14">
        <f t="shared" si="5"/>
        <v>0</v>
      </c>
      <c r="O59" s="14">
        <f t="shared" si="6"/>
        <v>43473</v>
      </c>
      <c r="P59" s="14">
        <v>0</v>
      </c>
    </row>
    <row r="60" spans="1:16" ht="41.45" customHeight="1" x14ac:dyDescent="0.15">
      <c r="A60" s="43" t="s">
        <v>110</v>
      </c>
      <c r="B60" s="43"/>
      <c r="C60" s="13" t="s">
        <v>0</v>
      </c>
      <c r="D60" s="13" t="s">
        <v>111</v>
      </c>
      <c r="E60" s="14">
        <v>0</v>
      </c>
      <c r="F60" s="14">
        <v>0</v>
      </c>
      <c r="G60" s="14">
        <v>240994.86</v>
      </c>
      <c r="H60" s="10">
        <v>0</v>
      </c>
      <c r="I60" s="14">
        <v>0</v>
      </c>
      <c r="J60" s="14">
        <v>0</v>
      </c>
      <c r="K60" s="14">
        <v>0</v>
      </c>
      <c r="L60" s="14">
        <v>0</v>
      </c>
      <c r="M60" s="14">
        <f t="shared" si="4"/>
        <v>0</v>
      </c>
      <c r="N60" s="14">
        <f t="shared" si="5"/>
        <v>0</v>
      </c>
      <c r="O60" s="14">
        <f t="shared" si="6"/>
        <v>240994.86</v>
      </c>
      <c r="P60" s="14">
        <v>0</v>
      </c>
    </row>
    <row r="61" spans="1:16" ht="54.95" customHeight="1" x14ac:dyDescent="0.15">
      <c r="A61" s="43" t="s">
        <v>112</v>
      </c>
      <c r="B61" s="43"/>
      <c r="C61" s="13" t="s">
        <v>0</v>
      </c>
      <c r="D61" s="13" t="s">
        <v>113</v>
      </c>
      <c r="E61" s="14">
        <v>0</v>
      </c>
      <c r="F61" s="14">
        <v>0</v>
      </c>
      <c r="G61" s="14">
        <v>11667.6</v>
      </c>
      <c r="H61" s="10">
        <v>0</v>
      </c>
      <c r="I61" s="14">
        <v>0</v>
      </c>
      <c r="J61" s="14">
        <v>0</v>
      </c>
      <c r="K61" s="14">
        <v>0</v>
      </c>
      <c r="L61" s="14">
        <v>0</v>
      </c>
      <c r="M61" s="14">
        <f t="shared" si="4"/>
        <v>0</v>
      </c>
      <c r="N61" s="14">
        <f t="shared" si="5"/>
        <v>0</v>
      </c>
      <c r="O61" s="14">
        <f t="shared" si="6"/>
        <v>11667.6</v>
      </c>
      <c r="P61" s="14">
        <v>0</v>
      </c>
    </row>
    <row r="62" spans="1:16" s="2" customFormat="1" ht="27" customHeight="1" x14ac:dyDescent="0.15">
      <c r="A62" s="41" t="s">
        <v>114</v>
      </c>
      <c r="B62" s="41"/>
      <c r="C62" s="8" t="s">
        <v>0</v>
      </c>
      <c r="D62" s="8" t="s">
        <v>115</v>
      </c>
      <c r="E62" s="11">
        <f>E63+E68+E70</f>
        <v>1982000</v>
      </c>
      <c r="F62" s="11">
        <f t="shared" ref="F62:K62" si="23">F63+F68+F70</f>
        <v>1448770</v>
      </c>
      <c r="G62" s="11">
        <f t="shared" si="23"/>
        <v>1641158.8299999998</v>
      </c>
      <c r="H62" s="10">
        <f t="shared" si="3"/>
        <v>113.2794598176384</v>
      </c>
      <c r="I62" s="11">
        <f t="shared" si="23"/>
        <v>0</v>
      </c>
      <c r="J62" s="11">
        <f t="shared" si="23"/>
        <v>0</v>
      </c>
      <c r="K62" s="11">
        <f t="shared" si="23"/>
        <v>0</v>
      </c>
      <c r="L62" s="14">
        <v>0</v>
      </c>
      <c r="M62" s="11">
        <f t="shared" si="4"/>
        <v>1982000</v>
      </c>
      <c r="N62" s="11">
        <f t="shared" si="5"/>
        <v>1448770</v>
      </c>
      <c r="O62" s="11">
        <f t="shared" si="6"/>
        <v>1641158.8299999998</v>
      </c>
      <c r="P62" s="11">
        <f t="shared" si="7"/>
        <v>113.2794598176384</v>
      </c>
    </row>
    <row r="63" spans="1:16" s="2" customFormat="1" ht="21.75" customHeight="1" x14ac:dyDescent="0.15">
      <c r="A63" s="42" t="s">
        <v>116</v>
      </c>
      <c r="B63" s="42"/>
      <c r="C63" s="12" t="s">
        <v>0</v>
      </c>
      <c r="D63" s="12" t="s">
        <v>117</v>
      </c>
      <c r="E63" s="9">
        <f>E64+E65+E66+E67</f>
        <v>1401000</v>
      </c>
      <c r="F63" s="9">
        <f t="shared" ref="F63:K63" si="24">F64+F65+F66+F67</f>
        <v>992880</v>
      </c>
      <c r="G63" s="9">
        <f t="shared" si="24"/>
        <v>1112516.19</v>
      </c>
      <c r="H63" s="10">
        <f t="shared" si="3"/>
        <v>112.04941080493111</v>
      </c>
      <c r="I63" s="9">
        <f t="shared" si="24"/>
        <v>0</v>
      </c>
      <c r="J63" s="9">
        <f t="shared" si="24"/>
        <v>0</v>
      </c>
      <c r="K63" s="9">
        <f t="shared" si="24"/>
        <v>0</v>
      </c>
      <c r="L63" s="14">
        <v>0</v>
      </c>
      <c r="M63" s="11">
        <f t="shared" si="4"/>
        <v>1401000</v>
      </c>
      <c r="N63" s="11">
        <f t="shared" si="5"/>
        <v>992880</v>
      </c>
      <c r="O63" s="11">
        <f t="shared" si="6"/>
        <v>1112516.19</v>
      </c>
      <c r="P63" s="11">
        <f t="shared" si="7"/>
        <v>112.04941080493111</v>
      </c>
    </row>
    <row r="64" spans="1:16" ht="38.1" customHeight="1" x14ac:dyDescent="0.15">
      <c r="A64" s="43" t="s">
        <v>118</v>
      </c>
      <c r="B64" s="43"/>
      <c r="C64" s="13" t="s">
        <v>0</v>
      </c>
      <c r="D64" s="13" t="s">
        <v>119</v>
      </c>
      <c r="E64" s="14">
        <v>41000</v>
      </c>
      <c r="F64" s="14">
        <v>39780</v>
      </c>
      <c r="G64" s="14">
        <v>52360</v>
      </c>
      <c r="H64" s="10">
        <f t="shared" si="3"/>
        <v>131.62393162393161</v>
      </c>
      <c r="I64" s="14">
        <v>0</v>
      </c>
      <c r="J64" s="14">
        <v>0</v>
      </c>
      <c r="K64" s="14">
        <v>0</v>
      </c>
      <c r="L64" s="14">
        <v>0</v>
      </c>
      <c r="M64" s="14">
        <f t="shared" si="4"/>
        <v>41000</v>
      </c>
      <c r="N64" s="14">
        <f t="shared" si="5"/>
        <v>39780</v>
      </c>
      <c r="O64" s="14">
        <f t="shared" si="6"/>
        <v>52360</v>
      </c>
      <c r="P64" s="14">
        <f t="shared" si="7"/>
        <v>131.62393162393161</v>
      </c>
    </row>
    <row r="65" spans="1:16" ht="19.5" customHeight="1" x14ac:dyDescent="0.15">
      <c r="A65" s="43" t="s">
        <v>120</v>
      </c>
      <c r="B65" s="43"/>
      <c r="C65" s="13" t="s">
        <v>0</v>
      </c>
      <c r="D65" s="13" t="s">
        <v>121</v>
      </c>
      <c r="E65" s="14">
        <v>840000</v>
      </c>
      <c r="F65" s="14">
        <v>607000</v>
      </c>
      <c r="G65" s="14">
        <v>714993.18</v>
      </c>
      <c r="H65" s="10">
        <f t="shared" si="3"/>
        <v>117.79129818780891</v>
      </c>
      <c r="I65" s="14">
        <v>0</v>
      </c>
      <c r="J65" s="14">
        <v>0</v>
      </c>
      <c r="K65" s="14">
        <v>0</v>
      </c>
      <c r="L65" s="14">
        <v>0</v>
      </c>
      <c r="M65" s="14">
        <f t="shared" si="4"/>
        <v>840000</v>
      </c>
      <c r="N65" s="14">
        <f t="shared" si="5"/>
        <v>607000</v>
      </c>
      <c r="O65" s="14">
        <f t="shared" si="6"/>
        <v>714993.18</v>
      </c>
      <c r="P65" s="14">
        <f t="shared" si="7"/>
        <v>117.79129818780891</v>
      </c>
    </row>
    <row r="66" spans="1:16" ht="24.6" customHeight="1" x14ac:dyDescent="0.15">
      <c r="A66" s="43" t="s">
        <v>122</v>
      </c>
      <c r="B66" s="43"/>
      <c r="C66" s="13" t="s">
        <v>0</v>
      </c>
      <c r="D66" s="13" t="s">
        <v>123</v>
      </c>
      <c r="E66" s="14">
        <v>520000</v>
      </c>
      <c r="F66" s="14">
        <v>346100</v>
      </c>
      <c r="G66" s="14">
        <v>329273.01</v>
      </c>
      <c r="H66" s="10">
        <f t="shared" si="3"/>
        <v>95.138113262062987</v>
      </c>
      <c r="I66" s="14">
        <v>0</v>
      </c>
      <c r="J66" s="14">
        <v>0</v>
      </c>
      <c r="K66" s="14">
        <v>0</v>
      </c>
      <c r="L66" s="14">
        <v>0</v>
      </c>
      <c r="M66" s="14">
        <f t="shared" si="4"/>
        <v>520000</v>
      </c>
      <c r="N66" s="14">
        <f t="shared" si="5"/>
        <v>346100</v>
      </c>
      <c r="O66" s="14">
        <f t="shared" si="6"/>
        <v>329273.01</v>
      </c>
      <c r="P66" s="14">
        <f t="shared" si="7"/>
        <v>95.138113262062987</v>
      </c>
    </row>
    <row r="67" spans="1:16" ht="74.099999999999994" customHeight="1" x14ac:dyDescent="0.15">
      <c r="A67" s="43" t="s">
        <v>124</v>
      </c>
      <c r="B67" s="43"/>
      <c r="C67" s="13" t="s">
        <v>0</v>
      </c>
      <c r="D67" s="13" t="s">
        <v>125</v>
      </c>
      <c r="E67" s="14">
        <v>0</v>
      </c>
      <c r="F67" s="14">
        <v>0</v>
      </c>
      <c r="G67" s="14">
        <v>15890</v>
      </c>
      <c r="H67" s="10">
        <v>0</v>
      </c>
      <c r="I67" s="14">
        <v>0</v>
      </c>
      <c r="J67" s="14">
        <v>0</v>
      </c>
      <c r="K67" s="14">
        <v>0</v>
      </c>
      <c r="L67" s="14">
        <v>0</v>
      </c>
      <c r="M67" s="14">
        <f t="shared" si="4"/>
        <v>0</v>
      </c>
      <c r="N67" s="14">
        <f t="shared" si="5"/>
        <v>0</v>
      </c>
      <c r="O67" s="14">
        <f t="shared" si="6"/>
        <v>15890</v>
      </c>
      <c r="P67" s="14">
        <v>0</v>
      </c>
    </row>
    <row r="68" spans="1:16" s="2" customFormat="1" ht="35.450000000000003" customHeight="1" x14ac:dyDescent="0.15">
      <c r="A68" s="42" t="s">
        <v>126</v>
      </c>
      <c r="B68" s="42"/>
      <c r="C68" s="12" t="s">
        <v>0</v>
      </c>
      <c r="D68" s="12" t="s">
        <v>127</v>
      </c>
      <c r="E68" s="11">
        <f>E69</f>
        <v>550000</v>
      </c>
      <c r="F68" s="11">
        <f t="shared" ref="F68:G68" si="25">F69</f>
        <v>438040</v>
      </c>
      <c r="G68" s="11">
        <f t="shared" si="25"/>
        <v>512633.63</v>
      </c>
      <c r="H68" s="10">
        <f t="shared" si="3"/>
        <v>117.02895397680578</v>
      </c>
      <c r="I68" s="14">
        <v>0</v>
      </c>
      <c r="J68" s="14">
        <v>0</v>
      </c>
      <c r="K68" s="14">
        <v>0</v>
      </c>
      <c r="L68" s="14">
        <v>0</v>
      </c>
      <c r="M68" s="11">
        <f t="shared" si="4"/>
        <v>550000</v>
      </c>
      <c r="N68" s="11">
        <f t="shared" si="5"/>
        <v>438040</v>
      </c>
      <c r="O68" s="11">
        <f t="shared" si="6"/>
        <v>512633.63</v>
      </c>
      <c r="P68" s="11">
        <f t="shared" si="7"/>
        <v>117.02895397680578</v>
      </c>
    </row>
    <row r="69" spans="1:16" ht="35.450000000000003" customHeight="1" x14ac:dyDescent="0.15">
      <c r="A69" s="43" t="s">
        <v>128</v>
      </c>
      <c r="B69" s="43"/>
      <c r="C69" s="13" t="s">
        <v>0</v>
      </c>
      <c r="D69" s="13" t="s">
        <v>129</v>
      </c>
      <c r="E69" s="14">
        <v>550000</v>
      </c>
      <c r="F69" s="14">
        <v>438040</v>
      </c>
      <c r="G69" s="14">
        <v>512633.63</v>
      </c>
      <c r="H69" s="10">
        <f t="shared" si="3"/>
        <v>117.02895397680578</v>
      </c>
      <c r="I69" s="14">
        <v>0</v>
      </c>
      <c r="J69" s="14">
        <v>0</v>
      </c>
      <c r="K69" s="14">
        <v>0</v>
      </c>
      <c r="L69" s="14">
        <v>0</v>
      </c>
      <c r="M69" s="14">
        <f t="shared" si="4"/>
        <v>550000</v>
      </c>
      <c r="N69" s="14">
        <f t="shared" si="5"/>
        <v>438040</v>
      </c>
      <c r="O69" s="14">
        <f t="shared" si="6"/>
        <v>512633.63</v>
      </c>
      <c r="P69" s="14">
        <f t="shared" si="7"/>
        <v>117.02895397680578</v>
      </c>
    </row>
    <row r="70" spans="1:16" s="2" customFormat="1" ht="12.6" customHeight="1" x14ac:dyDescent="0.15">
      <c r="A70" s="42" t="s">
        <v>130</v>
      </c>
      <c r="B70" s="42"/>
      <c r="C70" s="12" t="s">
        <v>0</v>
      </c>
      <c r="D70" s="12" t="s">
        <v>131</v>
      </c>
      <c r="E70" s="11">
        <f>E71+E72</f>
        <v>31000</v>
      </c>
      <c r="F70" s="11">
        <f t="shared" ref="F70:K70" si="26">F71+F72</f>
        <v>17850</v>
      </c>
      <c r="G70" s="11">
        <f t="shared" si="26"/>
        <v>16009.01</v>
      </c>
      <c r="H70" s="10">
        <f t="shared" si="3"/>
        <v>89.686330532212892</v>
      </c>
      <c r="I70" s="11">
        <f t="shared" si="26"/>
        <v>0</v>
      </c>
      <c r="J70" s="11">
        <f t="shared" si="26"/>
        <v>0</v>
      </c>
      <c r="K70" s="11">
        <f t="shared" si="26"/>
        <v>0</v>
      </c>
      <c r="L70" s="14">
        <v>0</v>
      </c>
      <c r="M70" s="11">
        <f t="shared" si="4"/>
        <v>31000</v>
      </c>
      <c r="N70" s="11">
        <f t="shared" si="5"/>
        <v>17850</v>
      </c>
      <c r="O70" s="11">
        <f t="shared" si="6"/>
        <v>16009.01</v>
      </c>
      <c r="P70" s="11">
        <f t="shared" si="7"/>
        <v>89.686330532212892</v>
      </c>
    </row>
    <row r="71" spans="1:16" ht="41.1" customHeight="1" x14ac:dyDescent="0.15">
      <c r="A71" s="43" t="s">
        <v>132</v>
      </c>
      <c r="B71" s="43"/>
      <c r="C71" s="13" t="s">
        <v>0</v>
      </c>
      <c r="D71" s="13" t="s">
        <v>133</v>
      </c>
      <c r="E71" s="14">
        <v>27000</v>
      </c>
      <c r="F71" s="14">
        <v>14750</v>
      </c>
      <c r="G71" s="14">
        <v>12116.01</v>
      </c>
      <c r="H71" s="10">
        <f t="shared" si="3"/>
        <v>82.142440677966107</v>
      </c>
      <c r="I71" s="14">
        <v>0</v>
      </c>
      <c r="J71" s="14">
        <v>0</v>
      </c>
      <c r="K71" s="14">
        <v>0</v>
      </c>
      <c r="L71" s="14">
        <v>0</v>
      </c>
      <c r="M71" s="14">
        <f t="shared" si="4"/>
        <v>27000</v>
      </c>
      <c r="N71" s="14">
        <f t="shared" si="5"/>
        <v>14750</v>
      </c>
      <c r="O71" s="14">
        <f t="shared" si="6"/>
        <v>12116.01</v>
      </c>
      <c r="P71" s="14">
        <f t="shared" si="7"/>
        <v>82.142440677966107</v>
      </c>
    </row>
    <row r="72" spans="1:16" ht="36" customHeight="1" x14ac:dyDescent="0.15">
      <c r="A72" s="43" t="s">
        <v>134</v>
      </c>
      <c r="B72" s="43"/>
      <c r="C72" s="13" t="s">
        <v>0</v>
      </c>
      <c r="D72" s="13" t="s">
        <v>135</v>
      </c>
      <c r="E72" s="14">
        <v>4000</v>
      </c>
      <c r="F72" s="14">
        <v>3100</v>
      </c>
      <c r="G72" s="14">
        <v>3893</v>
      </c>
      <c r="H72" s="10">
        <f t="shared" si="3"/>
        <v>125.58064516129032</v>
      </c>
      <c r="I72" s="14">
        <v>0</v>
      </c>
      <c r="J72" s="14">
        <v>0</v>
      </c>
      <c r="K72" s="14">
        <v>0</v>
      </c>
      <c r="L72" s="14">
        <v>0</v>
      </c>
      <c r="M72" s="14">
        <f t="shared" si="4"/>
        <v>4000</v>
      </c>
      <c r="N72" s="14">
        <f t="shared" si="5"/>
        <v>3100</v>
      </c>
      <c r="O72" s="14">
        <f t="shared" si="6"/>
        <v>3893</v>
      </c>
      <c r="P72" s="14">
        <f t="shared" si="7"/>
        <v>125.58064516129032</v>
      </c>
    </row>
    <row r="73" spans="1:16" s="2" customFormat="1" ht="13.5" customHeight="1" x14ac:dyDescent="0.15">
      <c r="A73" s="41" t="s">
        <v>136</v>
      </c>
      <c r="B73" s="41"/>
      <c r="C73" s="8" t="s">
        <v>0</v>
      </c>
      <c r="D73" s="8" t="s">
        <v>137</v>
      </c>
      <c r="E73" s="11">
        <f>E74</f>
        <v>37000</v>
      </c>
      <c r="F73" s="11">
        <f t="shared" ref="F73:K73" si="27">F74</f>
        <v>28000</v>
      </c>
      <c r="G73" s="11">
        <f t="shared" si="27"/>
        <v>29298.149999999998</v>
      </c>
      <c r="H73" s="10">
        <f t="shared" si="3"/>
        <v>104.63624999999999</v>
      </c>
      <c r="I73" s="11">
        <f t="shared" si="27"/>
        <v>0</v>
      </c>
      <c r="J73" s="11">
        <f t="shared" si="27"/>
        <v>0</v>
      </c>
      <c r="K73" s="11">
        <f t="shared" si="27"/>
        <v>174005.66</v>
      </c>
      <c r="L73" s="14">
        <v>0</v>
      </c>
      <c r="M73" s="11">
        <f t="shared" si="4"/>
        <v>37000</v>
      </c>
      <c r="N73" s="11">
        <f t="shared" si="5"/>
        <v>28000</v>
      </c>
      <c r="O73" s="11">
        <f t="shared" si="6"/>
        <v>203303.81</v>
      </c>
      <c r="P73" s="11">
        <f t="shared" si="7"/>
        <v>726.08503571428571</v>
      </c>
    </row>
    <row r="74" spans="1:16" s="2" customFormat="1" ht="15.6" customHeight="1" x14ac:dyDescent="0.15">
      <c r="A74" s="42" t="s">
        <v>106</v>
      </c>
      <c r="B74" s="42"/>
      <c r="C74" s="12" t="s">
        <v>0</v>
      </c>
      <c r="D74" s="12" t="s">
        <v>138</v>
      </c>
      <c r="E74" s="9">
        <f>E75+E76+E77</f>
        <v>37000</v>
      </c>
      <c r="F74" s="9">
        <f t="shared" ref="F74:K74" si="28">F75+F76+F77</f>
        <v>28000</v>
      </c>
      <c r="G74" s="9">
        <f t="shared" si="28"/>
        <v>29298.149999999998</v>
      </c>
      <c r="H74" s="10">
        <f t="shared" ref="H74:H116" si="29">G74/F74%</f>
        <v>104.63624999999999</v>
      </c>
      <c r="I74" s="9">
        <f t="shared" si="28"/>
        <v>0</v>
      </c>
      <c r="J74" s="9">
        <f t="shared" si="28"/>
        <v>0</v>
      </c>
      <c r="K74" s="9">
        <f t="shared" si="28"/>
        <v>174005.66</v>
      </c>
      <c r="L74" s="14">
        <v>0</v>
      </c>
      <c r="M74" s="11">
        <f t="shared" ref="M74:M137" si="30">E74+I74</f>
        <v>37000</v>
      </c>
      <c r="N74" s="11">
        <f t="shared" ref="N74:N137" si="31">F74+J74</f>
        <v>28000</v>
      </c>
      <c r="O74" s="11">
        <f t="shared" ref="O74:O137" si="32">G74+K74</f>
        <v>203303.81</v>
      </c>
      <c r="P74" s="11">
        <f t="shared" ref="P74:P137" si="33">O74/N74%</f>
        <v>726.08503571428571</v>
      </c>
    </row>
    <row r="75" spans="1:16" ht="12" customHeight="1" x14ac:dyDescent="0.15">
      <c r="A75" s="43" t="s">
        <v>106</v>
      </c>
      <c r="B75" s="43"/>
      <c r="C75" s="13" t="s">
        <v>0</v>
      </c>
      <c r="D75" s="13" t="s">
        <v>139</v>
      </c>
      <c r="E75" s="14">
        <v>37000</v>
      </c>
      <c r="F75" s="14">
        <v>28000</v>
      </c>
      <c r="G75" s="14">
        <v>22380.6</v>
      </c>
      <c r="H75" s="10">
        <f t="shared" si="29"/>
        <v>79.930714285714274</v>
      </c>
      <c r="I75" s="14">
        <v>0</v>
      </c>
      <c r="J75" s="14">
        <v>0</v>
      </c>
      <c r="K75" s="14">
        <v>0</v>
      </c>
      <c r="L75" s="14">
        <v>0</v>
      </c>
      <c r="M75" s="14">
        <f t="shared" si="30"/>
        <v>37000</v>
      </c>
      <c r="N75" s="14">
        <f t="shared" si="31"/>
        <v>28000</v>
      </c>
      <c r="O75" s="14">
        <f t="shared" si="32"/>
        <v>22380.6</v>
      </c>
      <c r="P75" s="14">
        <f t="shared" si="33"/>
        <v>79.930714285714274</v>
      </c>
    </row>
    <row r="76" spans="1:16" ht="63" customHeight="1" x14ac:dyDescent="0.15">
      <c r="A76" s="43" t="s">
        <v>140</v>
      </c>
      <c r="B76" s="43"/>
      <c r="C76" s="13" t="s">
        <v>0</v>
      </c>
      <c r="D76" s="13" t="s">
        <v>141</v>
      </c>
      <c r="E76" s="14">
        <v>0</v>
      </c>
      <c r="F76" s="14">
        <v>0</v>
      </c>
      <c r="G76" s="14">
        <v>0</v>
      </c>
      <c r="H76" s="10">
        <v>0</v>
      </c>
      <c r="I76" s="14">
        <v>0</v>
      </c>
      <c r="J76" s="14">
        <v>0</v>
      </c>
      <c r="K76" s="14">
        <v>174005.66</v>
      </c>
      <c r="L76" s="14">
        <v>0</v>
      </c>
      <c r="M76" s="14">
        <f t="shared" si="30"/>
        <v>0</v>
      </c>
      <c r="N76" s="14">
        <f t="shared" si="31"/>
        <v>0</v>
      </c>
      <c r="O76" s="14">
        <f t="shared" si="32"/>
        <v>174005.66</v>
      </c>
      <c r="P76" s="14">
        <v>0</v>
      </c>
    </row>
    <row r="77" spans="1:16" ht="111.6" customHeight="1" x14ac:dyDescent="0.15">
      <c r="A77" s="43" t="s">
        <v>142</v>
      </c>
      <c r="B77" s="43"/>
      <c r="C77" s="13" t="s">
        <v>0</v>
      </c>
      <c r="D77" s="13" t="s">
        <v>143</v>
      </c>
      <c r="E77" s="14">
        <v>0</v>
      </c>
      <c r="F77" s="14">
        <v>0</v>
      </c>
      <c r="G77" s="14">
        <v>6917.55</v>
      </c>
      <c r="H77" s="10">
        <v>0</v>
      </c>
      <c r="I77" s="14">
        <v>0</v>
      </c>
      <c r="J77" s="14">
        <v>0</v>
      </c>
      <c r="K77" s="14">
        <v>0</v>
      </c>
      <c r="L77" s="14">
        <v>0</v>
      </c>
      <c r="M77" s="14">
        <f t="shared" si="30"/>
        <v>0</v>
      </c>
      <c r="N77" s="14">
        <f t="shared" si="31"/>
        <v>0</v>
      </c>
      <c r="O77" s="14">
        <f t="shared" si="32"/>
        <v>6917.55</v>
      </c>
      <c r="P77" s="14">
        <v>0</v>
      </c>
    </row>
    <row r="78" spans="1:16" s="2" customFormat="1" ht="15" customHeight="1" x14ac:dyDescent="0.15">
      <c r="A78" s="41" t="s">
        <v>144</v>
      </c>
      <c r="B78" s="41"/>
      <c r="C78" s="8" t="s">
        <v>0</v>
      </c>
      <c r="D78" s="8" t="s">
        <v>145</v>
      </c>
      <c r="E78" s="9">
        <f>E79+E84</f>
        <v>0</v>
      </c>
      <c r="F78" s="9">
        <f t="shared" ref="F78:K78" si="34">F79+F84</f>
        <v>0</v>
      </c>
      <c r="G78" s="9">
        <f t="shared" si="34"/>
        <v>0</v>
      </c>
      <c r="H78" s="10">
        <v>0</v>
      </c>
      <c r="I78" s="9">
        <f t="shared" si="34"/>
        <v>2529700</v>
      </c>
      <c r="J78" s="9">
        <f t="shared" si="34"/>
        <v>2529700</v>
      </c>
      <c r="K78" s="9">
        <f t="shared" si="34"/>
        <v>17897920.449999999</v>
      </c>
      <c r="L78" s="11">
        <f t="shared" ref="L78:L136" si="35">K78/J78%</f>
        <v>707.5115804245562</v>
      </c>
      <c r="M78" s="11">
        <f t="shared" si="30"/>
        <v>2529700</v>
      </c>
      <c r="N78" s="11">
        <f t="shared" si="31"/>
        <v>2529700</v>
      </c>
      <c r="O78" s="11">
        <f t="shared" si="32"/>
        <v>17897920.449999999</v>
      </c>
      <c r="P78" s="11">
        <f t="shared" si="33"/>
        <v>707.5115804245562</v>
      </c>
    </row>
    <row r="79" spans="1:16" s="2" customFormat="1" ht="30" customHeight="1" x14ac:dyDescent="0.15">
      <c r="A79" s="42" t="s">
        <v>146</v>
      </c>
      <c r="B79" s="42"/>
      <c r="C79" s="12" t="s">
        <v>0</v>
      </c>
      <c r="D79" s="12" t="s">
        <v>147</v>
      </c>
      <c r="E79" s="9">
        <f>E80+E81+E82+E83</f>
        <v>0</v>
      </c>
      <c r="F79" s="9">
        <f t="shared" ref="F79:K79" si="36">F80+F81+F82+F83</f>
        <v>0</v>
      </c>
      <c r="G79" s="9">
        <f t="shared" si="36"/>
        <v>0</v>
      </c>
      <c r="H79" s="10">
        <v>0</v>
      </c>
      <c r="I79" s="9">
        <f t="shared" si="36"/>
        <v>2529700</v>
      </c>
      <c r="J79" s="9">
        <f t="shared" si="36"/>
        <v>2529700</v>
      </c>
      <c r="K79" s="9">
        <f t="shared" si="36"/>
        <v>1920008.94</v>
      </c>
      <c r="L79" s="11">
        <f t="shared" si="35"/>
        <v>75.898681266553339</v>
      </c>
      <c r="M79" s="11">
        <f t="shared" si="30"/>
        <v>2529700</v>
      </c>
      <c r="N79" s="11">
        <f t="shared" si="31"/>
        <v>2529700</v>
      </c>
      <c r="O79" s="11">
        <f t="shared" si="32"/>
        <v>1920008.94</v>
      </c>
      <c r="P79" s="11">
        <f t="shared" si="33"/>
        <v>75.898681266553339</v>
      </c>
    </row>
    <row r="80" spans="1:16" ht="26.45" customHeight="1" x14ac:dyDescent="0.15">
      <c r="A80" s="43" t="s">
        <v>148</v>
      </c>
      <c r="B80" s="43"/>
      <c r="C80" s="13" t="s">
        <v>0</v>
      </c>
      <c r="D80" s="13" t="s">
        <v>149</v>
      </c>
      <c r="E80" s="14">
        <v>0</v>
      </c>
      <c r="F80" s="14">
        <v>0</v>
      </c>
      <c r="G80" s="14">
        <v>0</v>
      </c>
      <c r="H80" s="10">
        <v>0</v>
      </c>
      <c r="I80" s="14">
        <v>2440200</v>
      </c>
      <c r="J80" s="14">
        <v>2440200</v>
      </c>
      <c r="K80" s="14">
        <v>1759657.17</v>
      </c>
      <c r="L80" s="14">
        <f t="shared" si="35"/>
        <v>72.111186378165726</v>
      </c>
      <c r="M80" s="14">
        <f t="shared" si="30"/>
        <v>2440200</v>
      </c>
      <c r="N80" s="14">
        <f t="shared" si="31"/>
        <v>2440200</v>
      </c>
      <c r="O80" s="14">
        <f t="shared" si="32"/>
        <v>1759657.17</v>
      </c>
      <c r="P80" s="14">
        <f t="shared" si="33"/>
        <v>72.111186378165726</v>
      </c>
    </row>
    <row r="81" spans="1:16" ht="27.95" customHeight="1" x14ac:dyDescent="0.15">
      <c r="A81" s="43" t="s">
        <v>150</v>
      </c>
      <c r="B81" s="43"/>
      <c r="C81" s="13" t="s">
        <v>0</v>
      </c>
      <c r="D81" s="13" t="s">
        <v>151</v>
      </c>
      <c r="E81" s="14">
        <v>0</v>
      </c>
      <c r="F81" s="14">
        <v>0</v>
      </c>
      <c r="G81" s="14">
        <v>0</v>
      </c>
      <c r="H81" s="10">
        <v>0</v>
      </c>
      <c r="I81" s="14">
        <v>0</v>
      </c>
      <c r="J81" s="14">
        <v>0</v>
      </c>
      <c r="K81" s="14">
        <v>7040</v>
      </c>
      <c r="L81" s="14">
        <v>0</v>
      </c>
      <c r="M81" s="14">
        <f t="shared" si="30"/>
        <v>0</v>
      </c>
      <c r="N81" s="14">
        <f t="shared" si="31"/>
        <v>0</v>
      </c>
      <c r="O81" s="14">
        <f t="shared" si="32"/>
        <v>7040</v>
      </c>
      <c r="P81" s="14">
        <v>0</v>
      </c>
    </row>
    <row r="82" spans="1:16" ht="37.5" customHeight="1" x14ac:dyDescent="0.15">
      <c r="A82" s="43" t="s">
        <v>152</v>
      </c>
      <c r="B82" s="43"/>
      <c r="C82" s="13" t="s">
        <v>0</v>
      </c>
      <c r="D82" s="13" t="s">
        <v>153</v>
      </c>
      <c r="E82" s="14">
        <v>0</v>
      </c>
      <c r="F82" s="14">
        <v>0</v>
      </c>
      <c r="G82" s="14">
        <v>0</v>
      </c>
      <c r="H82" s="10">
        <v>0</v>
      </c>
      <c r="I82" s="14">
        <v>89500</v>
      </c>
      <c r="J82" s="14">
        <v>89500</v>
      </c>
      <c r="K82" s="14">
        <v>128427.97</v>
      </c>
      <c r="L82" s="14">
        <f t="shared" si="35"/>
        <v>143.49493854748604</v>
      </c>
      <c r="M82" s="14">
        <f t="shared" si="30"/>
        <v>89500</v>
      </c>
      <c r="N82" s="14">
        <f t="shared" si="31"/>
        <v>89500</v>
      </c>
      <c r="O82" s="14">
        <f t="shared" si="32"/>
        <v>128427.97</v>
      </c>
      <c r="P82" s="14">
        <f t="shared" si="33"/>
        <v>143.49493854748604</v>
      </c>
    </row>
    <row r="83" spans="1:16" ht="30.95" customHeight="1" x14ac:dyDescent="0.15">
      <c r="A83" s="43" t="s">
        <v>154</v>
      </c>
      <c r="B83" s="43"/>
      <c r="C83" s="13" t="s">
        <v>0</v>
      </c>
      <c r="D83" s="13" t="s">
        <v>155</v>
      </c>
      <c r="E83" s="14">
        <v>0</v>
      </c>
      <c r="F83" s="14">
        <v>0</v>
      </c>
      <c r="G83" s="14">
        <v>0</v>
      </c>
      <c r="H83" s="10">
        <v>0</v>
      </c>
      <c r="I83" s="14">
        <v>0</v>
      </c>
      <c r="J83" s="14">
        <v>0</v>
      </c>
      <c r="K83" s="14">
        <v>24883.8</v>
      </c>
      <c r="L83" s="14">
        <v>0</v>
      </c>
      <c r="M83" s="14">
        <f t="shared" si="30"/>
        <v>0</v>
      </c>
      <c r="N83" s="14">
        <f t="shared" si="31"/>
        <v>0</v>
      </c>
      <c r="O83" s="14">
        <f t="shared" si="32"/>
        <v>24883.8</v>
      </c>
      <c r="P83" s="14">
        <v>0</v>
      </c>
    </row>
    <row r="84" spans="1:16" s="2" customFormat="1" ht="26.1" customHeight="1" x14ac:dyDescent="0.15">
      <c r="A84" s="42" t="s">
        <v>156</v>
      </c>
      <c r="B84" s="42"/>
      <c r="C84" s="12" t="s">
        <v>0</v>
      </c>
      <c r="D84" s="12" t="s">
        <v>157</v>
      </c>
      <c r="E84" s="9">
        <f>E85+E86</f>
        <v>0</v>
      </c>
      <c r="F84" s="9">
        <f t="shared" ref="F84:K84" si="37">F85+F86</f>
        <v>0</v>
      </c>
      <c r="G84" s="9">
        <f t="shared" si="37"/>
        <v>0</v>
      </c>
      <c r="H84" s="10">
        <v>0</v>
      </c>
      <c r="I84" s="9">
        <f t="shared" si="37"/>
        <v>0</v>
      </c>
      <c r="J84" s="9">
        <f t="shared" si="37"/>
        <v>0</v>
      </c>
      <c r="K84" s="9">
        <f t="shared" si="37"/>
        <v>15977911.51</v>
      </c>
      <c r="L84" s="11">
        <v>0</v>
      </c>
      <c r="M84" s="11">
        <f t="shared" si="30"/>
        <v>0</v>
      </c>
      <c r="N84" s="11">
        <f t="shared" si="31"/>
        <v>0</v>
      </c>
      <c r="O84" s="11">
        <f t="shared" si="32"/>
        <v>15977911.51</v>
      </c>
      <c r="P84" s="11">
        <v>0</v>
      </c>
    </row>
    <row r="85" spans="1:16" ht="18.95" customHeight="1" x14ac:dyDescent="0.15">
      <c r="A85" s="43" t="s">
        <v>158</v>
      </c>
      <c r="B85" s="43"/>
      <c r="C85" s="13" t="s">
        <v>0</v>
      </c>
      <c r="D85" s="13" t="s">
        <v>159</v>
      </c>
      <c r="E85" s="14">
        <v>0</v>
      </c>
      <c r="F85" s="14">
        <v>0</v>
      </c>
      <c r="G85" s="14">
        <v>0</v>
      </c>
      <c r="H85" s="10">
        <v>0</v>
      </c>
      <c r="I85" s="14">
        <v>0</v>
      </c>
      <c r="J85" s="14">
        <v>0</v>
      </c>
      <c r="K85" s="14">
        <v>15897156.51</v>
      </c>
      <c r="L85" s="14">
        <v>0</v>
      </c>
      <c r="M85" s="14">
        <f t="shared" si="30"/>
        <v>0</v>
      </c>
      <c r="N85" s="14">
        <f t="shared" si="31"/>
        <v>0</v>
      </c>
      <c r="O85" s="14">
        <f t="shared" si="32"/>
        <v>15897156.51</v>
      </c>
      <c r="P85" s="14">
        <v>0</v>
      </c>
    </row>
    <row r="86" spans="1:16" ht="84.6" customHeight="1" x14ac:dyDescent="0.15">
      <c r="A86" s="43" t="s">
        <v>160</v>
      </c>
      <c r="B86" s="43"/>
      <c r="C86" s="13" t="s">
        <v>0</v>
      </c>
      <c r="D86" s="13" t="s">
        <v>161</v>
      </c>
      <c r="E86" s="14">
        <v>0</v>
      </c>
      <c r="F86" s="14">
        <v>0</v>
      </c>
      <c r="G86" s="14">
        <v>0</v>
      </c>
      <c r="H86" s="10">
        <v>0</v>
      </c>
      <c r="I86" s="14">
        <v>0</v>
      </c>
      <c r="J86" s="14">
        <v>0</v>
      </c>
      <c r="K86" s="14">
        <v>80755</v>
      </c>
      <c r="L86" s="14">
        <v>0</v>
      </c>
      <c r="M86" s="14">
        <f t="shared" si="30"/>
        <v>0</v>
      </c>
      <c r="N86" s="14">
        <f t="shared" si="31"/>
        <v>0</v>
      </c>
      <c r="O86" s="14">
        <f t="shared" si="32"/>
        <v>80755</v>
      </c>
      <c r="P86" s="14">
        <v>0</v>
      </c>
    </row>
    <row r="87" spans="1:16" s="2" customFormat="1" ht="14.45" customHeight="1" x14ac:dyDescent="0.15">
      <c r="A87" s="40" t="s">
        <v>162</v>
      </c>
      <c r="B87" s="40"/>
      <c r="C87" s="8" t="s">
        <v>0</v>
      </c>
      <c r="D87" s="8" t="s">
        <v>163</v>
      </c>
      <c r="E87" s="9">
        <f>E88+E90</f>
        <v>0</v>
      </c>
      <c r="F87" s="9">
        <f t="shared" ref="F87:K87" si="38">F88+F90</f>
        <v>0</v>
      </c>
      <c r="G87" s="9">
        <f t="shared" si="38"/>
        <v>0</v>
      </c>
      <c r="H87" s="10">
        <v>0</v>
      </c>
      <c r="I87" s="9">
        <f t="shared" si="38"/>
        <v>500000</v>
      </c>
      <c r="J87" s="9">
        <f t="shared" si="38"/>
        <v>400000</v>
      </c>
      <c r="K87" s="9">
        <f t="shared" si="38"/>
        <v>564680.80000000005</v>
      </c>
      <c r="L87" s="11">
        <f t="shared" si="35"/>
        <v>141.17020000000002</v>
      </c>
      <c r="M87" s="11">
        <f t="shared" si="30"/>
        <v>500000</v>
      </c>
      <c r="N87" s="11">
        <f t="shared" si="31"/>
        <v>400000</v>
      </c>
      <c r="O87" s="11">
        <f t="shared" si="32"/>
        <v>564680.80000000005</v>
      </c>
      <c r="P87" s="11">
        <f t="shared" si="33"/>
        <v>141.17020000000002</v>
      </c>
    </row>
    <row r="88" spans="1:16" s="2" customFormat="1" ht="21.6" customHeight="1" x14ac:dyDescent="0.15">
      <c r="A88" s="41" t="s">
        <v>164</v>
      </c>
      <c r="B88" s="41"/>
      <c r="C88" s="8" t="s">
        <v>0</v>
      </c>
      <c r="D88" s="8" t="s">
        <v>165</v>
      </c>
      <c r="E88" s="11">
        <v>0</v>
      </c>
      <c r="F88" s="11">
        <f t="shared" ref="F88:K88" si="39">F89</f>
        <v>0</v>
      </c>
      <c r="G88" s="11">
        <v>0</v>
      </c>
      <c r="H88" s="10">
        <v>0</v>
      </c>
      <c r="I88" s="11">
        <v>0</v>
      </c>
      <c r="J88" s="11">
        <f t="shared" si="39"/>
        <v>0</v>
      </c>
      <c r="K88" s="11">
        <f t="shared" si="39"/>
        <v>16715.5</v>
      </c>
      <c r="L88" s="11">
        <v>0</v>
      </c>
      <c r="M88" s="11">
        <f t="shared" si="30"/>
        <v>0</v>
      </c>
      <c r="N88" s="11">
        <f t="shared" si="31"/>
        <v>0</v>
      </c>
      <c r="O88" s="11">
        <f t="shared" si="32"/>
        <v>16715.5</v>
      </c>
      <c r="P88" s="11">
        <v>0</v>
      </c>
    </row>
    <row r="89" spans="1:16" s="2" customFormat="1" ht="33" customHeight="1" x14ac:dyDescent="0.15">
      <c r="A89" s="42" t="s">
        <v>166</v>
      </c>
      <c r="B89" s="42"/>
      <c r="C89" s="12" t="s">
        <v>0</v>
      </c>
      <c r="D89" s="12" t="s">
        <v>167</v>
      </c>
      <c r="E89" s="11">
        <v>0</v>
      </c>
      <c r="F89" s="11">
        <v>0</v>
      </c>
      <c r="G89" s="11">
        <v>0</v>
      </c>
      <c r="H89" s="10">
        <v>0</v>
      </c>
      <c r="I89" s="11">
        <v>0</v>
      </c>
      <c r="J89" s="11">
        <v>0</v>
      </c>
      <c r="K89" s="11">
        <v>16715.5</v>
      </c>
      <c r="L89" s="11">
        <v>0</v>
      </c>
      <c r="M89" s="11">
        <f t="shared" si="30"/>
        <v>0</v>
      </c>
      <c r="N89" s="11">
        <f t="shared" si="31"/>
        <v>0</v>
      </c>
      <c r="O89" s="11">
        <f t="shared" si="32"/>
        <v>16715.5</v>
      </c>
      <c r="P89" s="11">
        <v>0</v>
      </c>
    </row>
    <row r="90" spans="1:16" s="2" customFormat="1" ht="19.5" customHeight="1" x14ac:dyDescent="0.15">
      <c r="A90" s="41" t="s">
        <v>168</v>
      </c>
      <c r="B90" s="41"/>
      <c r="C90" s="8" t="s">
        <v>0</v>
      </c>
      <c r="D90" s="8" t="s">
        <v>169</v>
      </c>
      <c r="E90" s="11">
        <v>0</v>
      </c>
      <c r="F90" s="11">
        <v>0</v>
      </c>
      <c r="G90" s="11">
        <v>0</v>
      </c>
      <c r="H90" s="10">
        <v>0</v>
      </c>
      <c r="I90" s="11">
        <f t="shared" ref="I90:K91" si="40">I91</f>
        <v>500000</v>
      </c>
      <c r="J90" s="11">
        <f t="shared" si="40"/>
        <v>400000</v>
      </c>
      <c r="K90" s="11">
        <f t="shared" si="40"/>
        <v>547965.30000000005</v>
      </c>
      <c r="L90" s="11">
        <f t="shared" si="35"/>
        <v>136.99132500000002</v>
      </c>
      <c r="M90" s="11">
        <f t="shared" si="30"/>
        <v>500000</v>
      </c>
      <c r="N90" s="11">
        <f t="shared" si="31"/>
        <v>400000</v>
      </c>
      <c r="O90" s="11">
        <f t="shared" si="32"/>
        <v>547965.30000000005</v>
      </c>
      <c r="P90" s="11">
        <f t="shared" si="33"/>
        <v>136.99132500000002</v>
      </c>
    </row>
    <row r="91" spans="1:16" s="2" customFormat="1" ht="16.5" customHeight="1" x14ac:dyDescent="0.15">
      <c r="A91" s="42" t="s">
        <v>170</v>
      </c>
      <c r="B91" s="42"/>
      <c r="C91" s="12" t="s">
        <v>0</v>
      </c>
      <c r="D91" s="12" t="s">
        <v>171</v>
      </c>
      <c r="E91" s="11">
        <v>0</v>
      </c>
      <c r="F91" s="11">
        <v>0</v>
      </c>
      <c r="G91" s="11">
        <v>0</v>
      </c>
      <c r="H91" s="10">
        <v>0</v>
      </c>
      <c r="I91" s="11">
        <f t="shared" si="40"/>
        <v>500000</v>
      </c>
      <c r="J91" s="11">
        <f t="shared" si="40"/>
        <v>400000</v>
      </c>
      <c r="K91" s="11">
        <f t="shared" si="40"/>
        <v>547965.30000000005</v>
      </c>
      <c r="L91" s="11">
        <f t="shared" si="35"/>
        <v>136.99132500000002</v>
      </c>
      <c r="M91" s="11">
        <f t="shared" si="30"/>
        <v>500000</v>
      </c>
      <c r="N91" s="11">
        <f t="shared" si="31"/>
        <v>400000</v>
      </c>
      <c r="O91" s="11">
        <f t="shared" si="32"/>
        <v>547965.30000000005</v>
      </c>
      <c r="P91" s="11">
        <f t="shared" si="33"/>
        <v>136.99132500000002</v>
      </c>
    </row>
    <row r="92" spans="1:16" ht="60" customHeight="1" x14ac:dyDescent="0.15">
      <c r="A92" s="43" t="s">
        <v>172</v>
      </c>
      <c r="B92" s="43"/>
      <c r="C92" s="13" t="s">
        <v>0</v>
      </c>
      <c r="D92" s="13" t="s">
        <v>173</v>
      </c>
      <c r="E92" s="11">
        <v>0</v>
      </c>
      <c r="F92" s="11">
        <v>0</v>
      </c>
      <c r="G92" s="11">
        <v>0</v>
      </c>
      <c r="H92" s="10">
        <v>0</v>
      </c>
      <c r="I92" s="14">
        <v>500000</v>
      </c>
      <c r="J92" s="14">
        <v>400000</v>
      </c>
      <c r="K92" s="14">
        <v>547965.30000000005</v>
      </c>
      <c r="L92" s="14">
        <f t="shared" si="35"/>
        <v>136.99132500000002</v>
      </c>
      <c r="M92" s="14">
        <f t="shared" si="30"/>
        <v>500000</v>
      </c>
      <c r="N92" s="14">
        <f t="shared" si="31"/>
        <v>400000</v>
      </c>
      <c r="O92" s="14">
        <f t="shared" si="32"/>
        <v>547965.30000000005</v>
      </c>
      <c r="P92" s="14">
        <f t="shared" si="33"/>
        <v>136.99132500000002</v>
      </c>
    </row>
    <row r="93" spans="1:16" s="2" customFormat="1" ht="24.6" customHeight="1" x14ac:dyDescent="0.15">
      <c r="A93" s="40" t="s">
        <v>174</v>
      </c>
      <c r="B93" s="40"/>
      <c r="C93" s="8" t="s">
        <v>0</v>
      </c>
      <c r="D93" s="8" t="s">
        <v>175</v>
      </c>
      <c r="E93" s="11">
        <f>E87+E55+E9</f>
        <v>132758700</v>
      </c>
      <c r="F93" s="11">
        <f>F9+F55+F87</f>
        <v>102542365</v>
      </c>
      <c r="G93" s="11">
        <f t="shared" ref="G93:K93" si="41">G9+G55+G87</f>
        <v>103362527.81</v>
      </c>
      <c r="H93" s="10">
        <f t="shared" si="29"/>
        <v>100.79982825635044</v>
      </c>
      <c r="I93" s="11">
        <f t="shared" si="41"/>
        <v>3084700</v>
      </c>
      <c r="J93" s="11">
        <f t="shared" si="41"/>
        <v>2970700</v>
      </c>
      <c r="K93" s="11">
        <f t="shared" si="41"/>
        <v>18672695.960000001</v>
      </c>
      <c r="L93" s="11">
        <f t="shared" si="35"/>
        <v>628.56215572087387</v>
      </c>
      <c r="M93" s="11">
        <f t="shared" si="30"/>
        <v>135843400</v>
      </c>
      <c r="N93" s="11">
        <f t="shared" si="31"/>
        <v>105513065</v>
      </c>
      <c r="O93" s="11">
        <f t="shared" si="32"/>
        <v>122035223.77000001</v>
      </c>
      <c r="P93" s="11">
        <f t="shared" si="33"/>
        <v>115.65887482275301</v>
      </c>
    </row>
    <row r="94" spans="1:16" s="2" customFormat="1" ht="18.600000000000001" customHeight="1" x14ac:dyDescent="0.15">
      <c r="A94" s="40" t="s">
        <v>176</v>
      </c>
      <c r="B94" s="40"/>
      <c r="C94" s="8" t="s">
        <v>0</v>
      </c>
      <c r="D94" s="8" t="s">
        <v>177</v>
      </c>
      <c r="E94" s="11">
        <v>194644009</v>
      </c>
      <c r="F94" s="11">
        <v>148449109</v>
      </c>
      <c r="G94" s="11">
        <v>139196809</v>
      </c>
      <c r="H94" s="10">
        <f t="shared" si="29"/>
        <v>93.767359021333021</v>
      </c>
      <c r="I94" s="11">
        <v>0</v>
      </c>
      <c r="J94" s="11">
        <v>4358655</v>
      </c>
      <c r="K94" s="11">
        <v>0</v>
      </c>
      <c r="L94" s="11">
        <f t="shared" si="35"/>
        <v>0</v>
      </c>
      <c r="M94" s="11">
        <f t="shared" si="30"/>
        <v>194644009</v>
      </c>
      <c r="N94" s="11">
        <f t="shared" si="31"/>
        <v>152807764</v>
      </c>
      <c r="O94" s="11">
        <f t="shared" si="32"/>
        <v>139196809</v>
      </c>
      <c r="P94" s="11">
        <f t="shared" si="33"/>
        <v>91.092759527585272</v>
      </c>
    </row>
    <row r="95" spans="1:16" s="2" customFormat="1" ht="11.1" customHeight="1" x14ac:dyDescent="0.15">
      <c r="A95" s="41" t="s">
        <v>178</v>
      </c>
      <c r="B95" s="41"/>
      <c r="C95" s="8" t="s">
        <v>0</v>
      </c>
      <c r="D95" s="8" t="s">
        <v>179</v>
      </c>
      <c r="E95" s="11">
        <f>E96+E98</f>
        <v>194644009</v>
      </c>
      <c r="F95" s="11">
        <f t="shared" ref="F95:K95" si="42">F96+F98</f>
        <v>138047309</v>
      </c>
      <c r="G95" s="11">
        <f t="shared" si="42"/>
        <v>139196809</v>
      </c>
      <c r="H95" s="10">
        <f t="shared" si="29"/>
        <v>100.83268555419649</v>
      </c>
      <c r="I95" s="11">
        <f t="shared" si="42"/>
        <v>0</v>
      </c>
      <c r="J95" s="11">
        <f t="shared" si="42"/>
        <v>0</v>
      </c>
      <c r="K95" s="11">
        <f t="shared" si="42"/>
        <v>0</v>
      </c>
      <c r="L95" s="11">
        <v>0</v>
      </c>
      <c r="M95" s="11">
        <f t="shared" si="30"/>
        <v>194644009</v>
      </c>
      <c r="N95" s="11">
        <f t="shared" si="31"/>
        <v>138047309</v>
      </c>
      <c r="O95" s="11">
        <f t="shared" si="32"/>
        <v>139196809</v>
      </c>
      <c r="P95" s="11">
        <f t="shared" si="33"/>
        <v>100.83268555419649</v>
      </c>
    </row>
    <row r="96" spans="1:16" s="2" customFormat="1" ht="10.5" customHeight="1" x14ac:dyDescent="0.15">
      <c r="A96" s="42" t="s">
        <v>180</v>
      </c>
      <c r="B96" s="42"/>
      <c r="C96" s="12" t="s">
        <v>0</v>
      </c>
      <c r="D96" s="12" t="s">
        <v>181</v>
      </c>
      <c r="E96" s="11">
        <f>E97</f>
        <v>37093000</v>
      </c>
      <c r="F96" s="11">
        <f t="shared" ref="F96:J96" si="43">F97</f>
        <v>27819900</v>
      </c>
      <c r="G96" s="11">
        <f t="shared" si="43"/>
        <v>27819900</v>
      </c>
      <c r="H96" s="10">
        <f t="shared" si="29"/>
        <v>100</v>
      </c>
      <c r="I96" s="11">
        <v>0</v>
      </c>
      <c r="J96" s="11">
        <f t="shared" si="43"/>
        <v>0</v>
      </c>
      <c r="K96" s="11">
        <v>0</v>
      </c>
      <c r="L96" s="11">
        <v>0</v>
      </c>
      <c r="M96" s="11">
        <f t="shared" si="30"/>
        <v>37093000</v>
      </c>
      <c r="N96" s="11">
        <f t="shared" si="31"/>
        <v>27819900</v>
      </c>
      <c r="O96" s="11">
        <f t="shared" si="32"/>
        <v>27819900</v>
      </c>
      <c r="P96" s="11">
        <f t="shared" si="33"/>
        <v>100</v>
      </c>
    </row>
    <row r="97" spans="1:16" ht="11.45" customHeight="1" x14ac:dyDescent="0.15">
      <c r="A97" s="43" t="s">
        <v>182</v>
      </c>
      <c r="B97" s="43"/>
      <c r="C97" s="13" t="s">
        <v>0</v>
      </c>
      <c r="D97" s="13" t="s">
        <v>183</v>
      </c>
      <c r="E97" s="14">
        <v>37093000</v>
      </c>
      <c r="F97" s="14">
        <v>27819900</v>
      </c>
      <c r="G97" s="14">
        <v>27819900</v>
      </c>
      <c r="H97" s="10">
        <f t="shared" si="29"/>
        <v>100</v>
      </c>
      <c r="I97" s="14">
        <v>0</v>
      </c>
      <c r="J97" s="14">
        <v>0</v>
      </c>
      <c r="K97" s="14">
        <v>0</v>
      </c>
      <c r="L97" s="11">
        <v>0</v>
      </c>
      <c r="M97" s="14">
        <f t="shared" si="30"/>
        <v>37093000</v>
      </c>
      <c r="N97" s="14">
        <f t="shared" si="31"/>
        <v>27819900</v>
      </c>
      <c r="O97" s="14">
        <f t="shared" si="32"/>
        <v>27819900</v>
      </c>
      <c r="P97" s="14">
        <f t="shared" si="33"/>
        <v>100</v>
      </c>
    </row>
    <row r="98" spans="1:16" s="2" customFormat="1" ht="15.6" customHeight="1" x14ac:dyDescent="0.15">
      <c r="A98" s="42" t="s">
        <v>184</v>
      </c>
      <c r="B98" s="42"/>
      <c r="C98" s="12" t="s">
        <v>0</v>
      </c>
      <c r="D98" s="12" t="s">
        <v>185</v>
      </c>
      <c r="E98" s="11">
        <f>SUM(E99:E103)</f>
        <v>157551009</v>
      </c>
      <c r="F98" s="11">
        <f t="shared" ref="F98:K98" si="44">SUM(F99:F103)</f>
        <v>110227409</v>
      </c>
      <c r="G98" s="11">
        <f t="shared" si="44"/>
        <v>111376909</v>
      </c>
      <c r="H98" s="10">
        <f t="shared" si="29"/>
        <v>101.04284407156844</v>
      </c>
      <c r="I98" s="11">
        <f t="shared" si="44"/>
        <v>0</v>
      </c>
      <c r="J98" s="11">
        <f t="shared" si="44"/>
        <v>0</v>
      </c>
      <c r="K98" s="11">
        <f t="shared" si="44"/>
        <v>0</v>
      </c>
      <c r="L98" s="11">
        <v>0</v>
      </c>
      <c r="M98" s="11">
        <f t="shared" si="30"/>
        <v>157551009</v>
      </c>
      <c r="N98" s="11">
        <f t="shared" si="31"/>
        <v>110227409</v>
      </c>
      <c r="O98" s="11">
        <f t="shared" si="32"/>
        <v>111376909</v>
      </c>
      <c r="P98" s="11">
        <f t="shared" si="33"/>
        <v>101.04284407156844</v>
      </c>
    </row>
    <row r="99" spans="1:16" ht="36.950000000000003" customHeight="1" x14ac:dyDescent="0.15">
      <c r="A99" s="43" t="s">
        <v>186</v>
      </c>
      <c r="B99" s="43"/>
      <c r="C99" s="13" t="s">
        <v>0</v>
      </c>
      <c r="D99" s="13" t="s">
        <v>187</v>
      </c>
      <c r="E99" s="14">
        <v>0</v>
      </c>
      <c r="F99" s="14">
        <v>0</v>
      </c>
      <c r="G99" s="14">
        <v>1149500</v>
      </c>
      <c r="H99" s="10" t="e">
        <f t="shared" si="29"/>
        <v>#DIV/0!</v>
      </c>
      <c r="I99" s="14">
        <v>0</v>
      </c>
      <c r="J99" s="14">
        <v>0</v>
      </c>
      <c r="K99" s="14">
        <v>0</v>
      </c>
      <c r="L99" s="11">
        <v>0</v>
      </c>
      <c r="M99" s="14">
        <f t="shared" si="30"/>
        <v>0</v>
      </c>
      <c r="N99" s="14">
        <f t="shared" si="31"/>
        <v>0</v>
      </c>
      <c r="O99" s="14">
        <f t="shared" si="32"/>
        <v>1149500</v>
      </c>
      <c r="P99" s="14">
        <v>0</v>
      </c>
    </row>
    <row r="100" spans="1:16" ht="27.6" customHeight="1" x14ac:dyDescent="0.15">
      <c r="A100" s="43" t="s">
        <v>188</v>
      </c>
      <c r="B100" s="43"/>
      <c r="C100" s="13" t="s">
        <v>0</v>
      </c>
      <c r="D100" s="13" t="s">
        <v>189</v>
      </c>
      <c r="E100" s="14">
        <v>143519200</v>
      </c>
      <c r="F100" s="14">
        <v>105593200</v>
      </c>
      <c r="G100" s="14">
        <v>105593200</v>
      </c>
      <c r="H100" s="10">
        <f t="shared" si="29"/>
        <v>100</v>
      </c>
      <c r="I100" s="14">
        <v>0</v>
      </c>
      <c r="J100" s="14">
        <v>0</v>
      </c>
      <c r="K100" s="14">
        <v>0</v>
      </c>
      <c r="L100" s="11">
        <v>0</v>
      </c>
      <c r="M100" s="14">
        <f t="shared" si="30"/>
        <v>143519200</v>
      </c>
      <c r="N100" s="14">
        <f t="shared" si="31"/>
        <v>105593200</v>
      </c>
      <c r="O100" s="14">
        <f t="shared" si="32"/>
        <v>105593200</v>
      </c>
      <c r="P100" s="14">
        <f t="shared" si="33"/>
        <v>100</v>
      </c>
    </row>
    <row r="101" spans="1:16" ht="36.6" customHeight="1" x14ac:dyDescent="0.15">
      <c r="A101" s="43" t="s">
        <v>190</v>
      </c>
      <c r="B101" s="43"/>
      <c r="C101" s="13" t="s">
        <v>0</v>
      </c>
      <c r="D101" s="13" t="s">
        <v>191</v>
      </c>
      <c r="E101" s="14">
        <v>9100000</v>
      </c>
      <c r="F101" s="14">
        <v>3305000</v>
      </c>
      <c r="G101" s="14">
        <v>3305000</v>
      </c>
      <c r="H101" s="10">
        <f t="shared" si="29"/>
        <v>100</v>
      </c>
      <c r="I101" s="14">
        <v>0</v>
      </c>
      <c r="J101" s="14">
        <v>0</v>
      </c>
      <c r="K101" s="14">
        <v>0</v>
      </c>
      <c r="L101" s="11">
        <v>0</v>
      </c>
      <c r="M101" s="14">
        <f t="shared" si="30"/>
        <v>9100000</v>
      </c>
      <c r="N101" s="14">
        <f t="shared" si="31"/>
        <v>3305000</v>
      </c>
      <c r="O101" s="14">
        <f t="shared" si="32"/>
        <v>3305000</v>
      </c>
      <c r="P101" s="14">
        <f t="shared" si="33"/>
        <v>100</v>
      </c>
    </row>
    <row r="102" spans="1:16" ht="28.5" customHeight="1" x14ac:dyDescent="0.15">
      <c r="A102" s="43" t="s">
        <v>192</v>
      </c>
      <c r="B102" s="43"/>
      <c r="C102" s="13" t="s">
        <v>0</v>
      </c>
      <c r="D102" s="13" t="s">
        <v>193</v>
      </c>
      <c r="E102" s="14">
        <v>1921700</v>
      </c>
      <c r="F102" s="14">
        <v>576510</v>
      </c>
      <c r="G102" s="14">
        <v>576510</v>
      </c>
      <c r="H102" s="10">
        <f t="shared" si="29"/>
        <v>100</v>
      </c>
      <c r="I102" s="14">
        <v>0</v>
      </c>
      <c r="J102" s="14">
        <v>0</v>
      </c>
      <c r="K102" s="14">
        <v>0</v>
      </c>
      <c r="L102" s="11">
        <v>0</v>
      </c>
      <c r="M102" s="14">
        <f t="shared" si="30"/>
        <v>1921700</v>
      </c>
      <c r="N102" s="14">
        <f t="shared" si="31"/>
        <v>576510</v>
      </c>
      <c r="O102" s="14">
        <f t="shared" si="32"/>
        <v>576510</v>
      </c>
      <c r="P102" s="14">
        <f t="shared" si="33"/>
        <v>100</v>
      </c>
    </row>
    <row r="103" spans="1:16" ht="49.5" customHeight="1" x14ac:dyDescent="0.15">
      <c r="A103" s="43" t="s">
        <v>194</v>
      </c>
      <c r="B103" s="43"/>
      <c r="C103" s="13" t="s">
        <v>0</v>
      </c>
      <c r="D103" s="13" t="s">
        <v>195</v>
      </c>
      <c r="E103" s="14">
        <v>3010109</v>
      </c>
      <c r="F103" s="14">
        <v>752699</v>
      </c>
      <c r="G103" s="14">
        <v>752699</v>
      </c>
      <c r="H103" s="10">
        <f t="shared" si="29"/>
        <v>100</v>
      </c>
      <c r="I103" s="14">
        <v>0</v>
      </c>
      <c r="J103" s="14">
        <v>0</v>
      </c>
      <c r="K103" s="14">
        <v>0</v>
      </c>
      <c r="L103" s="11">
        <v>0</v>
      </c>
      <c r="M103" s="14">
        <f t="shared" si="30"/>
        <v>3010109</v>
      </c>
      <c r="N103" s="14">
        <f t="shared" si="31"/>
        <v>752699</v>
      </c>
      <c r="O103" s="14">
        <f t="shared" si="32"/>
        <v>752699</v>
      </c>
      <c r="P103" s="14">
        <f t="shared" si="33"/>
        <v>100</v>
      </c>
    </row>
    <row r="104" spans="1:16" s="2" customFormat="1" ht="24.95" customHeight="1" x14ac:dyDescent="0.15">
      <c r="A104" s="40" t="s">
        <v>196</v>
      </c>
      <c r="B104" s="40"/>
      <c r="C104" s="8" t="s">
        <v>0</v>
      </c>
      <c r="D104" s="8" t="s">
        <v>197</v>
      </c>
      <c r="E104" s="11">
        <f>E98+E96+E93</f>
        <v>327402709</v>
      </c>
      <c r="F104" s="11">
        <f t="shared" ref="F104:K104" si="45">F98+F96+F93</f>
        <v>240589674</v>
      </c>
      <c r="G104" s="11">
        <f t="shared" si="45"/>
        <v>242559336.81</v>
      </c>
      <c r="H104" s="10">
        <f t="shared" si="29"/>
        <v>100.81868135787073</v>
      </c>
      <c r="I104" s="11">
        <f t="shared" si="45"/>
        <v>3084700</v>
      </c>
      <c r="J104" s="11">
        <f t="shared" si="45"/>
        <v>2970700</v>
      </c>
      <c r="K104" s="11">
        <f t="shared" si="45"/>
        <v>18672695.960000001</v>
      </c>
      <c r="L104" s="11">
        <f t="shared" si="35"/>
        <v>628.56215572087387</v>
      </c>
      <c r="M104" s="11">
        <f t="shared" si="30"/>
        <v>330487409</v>
      </c>
      <c r="N104" s="11">
        <f t="shared" si="31"/>
        <v>243560374</v>
      </c>
      <c r="O104" s="11">
        <f t="shared" si="32"/>
        <v>261232032.77000001</v>
      </c>
      <c r="P104" s="11">
        <f t="shared" si="33"/>
        <v>107.25555577033232</v>
      </c>
    </row>
    <row r="105" spans="1:16" s="2" customFormat="1" ht="22.5" customHeight="1" x14ac:dyDescent="0.15">
      <c r="A105" s="42" t="s">
        <v>198</v>
      </c>
      <c r="B105" s="42"/>
      <c r="C105" s="12" t="s">
        <v>0</v>
      </c>
      <c r="D105" s="12" t="s">
        <v>199</v>
      </c>
      <c r="E105" s="11">
        <f>E106</f>
        <v>3478755</v>
      </c>
      <c r="F105" s="11">
        <f t="shared" ref="F105:K105" si="46">F106</f>
        <v>2610000</v>
      </c>
      <c r="G105" s="11">
        <f t="shared" si="46"/>
        <v>2610000</v>
      </c>
      <c r="H105" s="10">
        <f t="shared" si="29"/>
        <v>100</v>
      </c>
      <c r="I105" s="11">
        <f t="shared" si="46"/>
        <v>0</v>
      </c>
      <c r="J105" s="11">
        <f t="shared" si="46"/>
        <v>0</v>
      </c>
      <c r="K105" s="11">
        <f t="shared" si="46"/>
        <v>0</v>
      </c>
      <c r="L105" s="11">
        <v>0</v>
      </c>
      <c r="M105" s="11">
        <f t="shared" si="30"/>
        <v>3478755</v>
      </c>
      <c r="N105" s="11">
        <f t="shared" si="31"/>
        <v>2610000</v>
      </c>
      <c r="O105" s="11">
        <f t="shared" si="32"/>
        <v>2610000</v>
      </c>
      <c r="P105" s="11">
        <f t="shared" si="33"/>
        <v>100</v>
      </c>
    </row>
    <row r="106" spans="1:16" ht="51.6" customHeight="1" x14ac:dyDescent="0.15">
      <c r="A106" s="43" t="s">
        <v>200</v>
      </c>
      <c r="B106" s="43"/>
      <c r="C106" s="13" t="s">
        <v>0</v>
      </c>
      <c r="D106" s="13" t="s">
        <v>201</v>
      </c>
      <c r="E106" s="14">
        <v>3478755</v>
      </c>
      <c r="F106" s="14">
        <v>2610000</v>
      </c>
      <c r="G106" s="14">
        <v>2610000</v>
      </c>
      <c r="H106" s="10">
        <f t="shared" si="29"/>
        <v>100</v>
      </c>
      <c r="I106" s="14">
        <v>0</v>
      </c>
      <c r="J106" s="14">
        <v>0</v>
      </c>
      <c r="K106" s="14">
        <v>0</v>
      </c>
      <c r="L106" s="14">
        <v>0</v>
      </c>
      <c r="M106" s="14">
        <f t="shared" si="30"/>
        <v>3478755</v>
      </c>
      <c r="N106" s="14">
        <f t="shared" si="31"/>
        <v>2610000</v>
      </c>
      <c r="O106" s="14">
        <f t="shared" si="32"/>
        <v>2610000</v>
      </c>
      <c r="P106" s="14">
        <f t="shared" si="33"/>
        <v>100</v>
      </c>
    </row>
    <row r="107" spans="1:16" s="2" customFormat="1" ht="27.95" customHeight="1" x14ac:dyDescent="0.15">
      <c r="A107" s="42" t="s">
        <v>202</v>
      </c>
      <c r="B107" s="42"/>
      <c r="C107" s="12" t="s">
        <v>0</v>
      </c>
      <c r="D107" s="12" t="s">
        <v>203</v>
      </c>
      <c r="E107" s="11">
        <f>E108+E109+E110+E111+E112+E113+E114+E115</f>
        <v>9077869</v>
      </c>
      <c r="F107" s="11">
        <f t="shared" ref="F107:K107" si="47">F108+F109+F110+F111+F112+F113+F114+F115</f>
        <v>7791800</v>
      </c>
      <c r="G107" s="11">
        <f t="shared" si="47"/>
        <v>7867045</v>
      </c>
      <c r="H107" s="10">
        <f t="shared" si="29"/>
        <v>100.96569470468954</v>
      </c>
      <c r="I107" s="11">
        <f t="shared" si="47"/>
        <v>4698655</v>
      </c>
      <c r="J107" s="11">
        <f t="shared" si="47"/>
        <v>4358655</v>
      </c>
      <c r="K107" s="11">
        <f t="shared" si="47"/>
        <v>4358655</v>
      </c>
      <c r="L107" s="11">
        <f t="shared" si="35"/>
        <v>100</v>
      </c>
      <c r="M107" s="11">
        <f t="shared" si="30"/>
        <v>13776524</v>
      </c>
      <c r="N107" s="11">
        <f t="shared" si="31"/>
        <v>12150455</v>
      </c>
      <c r="O107" s="11">
        <f t="shared" si="32"/>
        <v>12225700</v>
      </c>
      <c r="P107" s="11">
        <f t="shared" si="33"/>
        <v>100.61927722048269</v>
      </c>
    </row>
    <row r="108" spans="1:16" ht="100.5" customHeight="1" x14ac:dyDescent="0.15">
      <c r="A108" s="44" t="s">
        <v>204</v>
      </c>
      <c r="B108" s="44"/>
      <c r="C108" s="13" t="s">
        <v>0</v>
      </c>
      <c r="D108" s="13" t="s">
        <v>205</v>
      </c>
      <c r="E108" s="14">
        <v>894897</v>
      </c>
      <c r="F108" s="14">
        <v>894897</v>
      </c>
      <c r="G108" s="14">
        <v>894897</v>
      </c>
      <c r="H108" s="10">
        <f t="shared" si="29"/>
        <v>100.00000000000001</v>
      </c>
      <c r="I108" s="14">
        <v>0</v>
      </c>
      <c r="J108" s="14">
        <v>0</v>
      </c>
      <c r="K108" s="14">
        <v>0</v>
      </c>
      <c r="L108" s="14">
        <v>0</v>
      </c>
      <c r="M108" s="14">
        <f t="shared" si="30"/>
        <v>894897</v>
      </c>
      <c r="N108" s="14">
        <f t="shared" si="31"/>
        <v>894897</v>
      </c>
      <c r="O108" s="14">
        <f t="shared" si="32"/>
        <v>894897</v>
      </c>
      <c r="P108" s="14">
        <f t="shared" si="33"/>
        <v>100.00000000000001</v>
      </c>
    </row>
    <row r="109" spans="1:16" ht="33" customHeight="1" x14ac:dyDescent="0.15">
      <c r="A109" s="43" t="s">
        <v>206</v>
      </c>
      <c r="B109" s="43"/>
      <c r="C109" s="13" t="s">
        <v>0</v>
      </c>
      <c r="D109" s="13" t="s">
        <v>207</v>
      </c>
      <c r="E109" s="14">
        <v>1499000</v>
      </c>
      <c r="F109" s="14">
        <v>1103264</v>
      </c>
      <c r="G109" s="14">
        <v>1103264</v>
      </c>
      <c r="H109" s="10">
        <f t="shared" si="29"/>
        <v>100</v>
      </c>
      <c r="I109" s="14">
        <v>0</v>
      </c>
      <c r="J109" s="14">
        <v>0</v>
      </c>
      <c r="K109" s="14">
        <v>0</v>
      </c>
      <c r="L109" s="14">
        <v>0</v>
      </c>
      <c r="M109" s="14">
        <f t="shared" si="30"/>
        <v>1499000</v>
      </c>
      <c r="N109" s="14">
        <f t="shared" si="31"/>
        <v>1103264</v>
      </c>
      <c r="O109" s="14">
        <f t="shared" si="32"/>
        <v>1103264</v>
      </c>
      <c r="P109" s="14">
        <f t="shared" si="33"/>
        <v>100</v>
      </c>
    </row>
    <row r="110" spans="1:16" ht="19.5" customHeight="1" x14ac:dyDescent="0.15">
      <c r="A110" s="43" t="s">
        <v>208</v>
      </c>
      <c r="B110" s="43"/>
      <c r="C110" s="13" t="s">
        <v>0</v>
      </c>
      <c r="D110" s="13" t="s">
        <v>209</v>
      </c>
      <c r="E110" s="14">
        <v>844534</v>
      </c>
      <c r="F110" s="14">
        <v>503470</v>
      </c>
      <c r="G110" s="14">
        <v>503470</v>
      </c>
      <c r="H110" s="10">
        <f t="shared" si="29"/>
        <v>100</v>
      </c>
      <c r="I110" s="14">
        <v>0</v>
      </c>
      <c r="J110" s="14">
        <v>0</v>
      </c>
      <c r="K110" s="14">
        <v>0</v>
      </c>
      <c r="L110" s="14">
        <v>0</v>
      </c>
      <c r="M110" s="14">
        <f t="shared" si="30"/>
        <v>844534</v>
      </c>
      <c r="N110" s="14">
        <f t="shared" si="31"/>
        <v>503470</v>
      </c>
      <c r="O110" s="14">
        <f t="shared" si="32"/>
        <v>503470</v>
      </c>
      <c r="P110" s="14">
        <f t="shared" si="33"/>
        <v>100</v>
      </c>
    </row>
    <row r="111" spans="1:16" ht="49.5" customHeight="1" x14ac:dyDescent="0.15">
      <c r="A111" s="43" t="s">
        <v>210</v>
      </c>
      <c r="B111" s="43"/>
      <c r="C111" s="13" t="s">
        <v>0</v>
      </c>
      <c r="D111" s="13" t="s">
        <v>211</v>
      </c>
      <c r="E111" s="14">
        <v>2125012</v>
      </c>
      <c r="F111" s="14">
        <v>2125012</v>
      </c>
      <c r="G111" s="14">
        <v>2125012</v>
      </c>
      <c r="H111" s="10">
        <f t="shared" si="29"/>
        <v>100</v>
      </c>
      <c r="I111" s="14">
        <v>0</v>
      </c>
      <c r="J111" s="14">
        <v>0</v>
      </c>
      <c r="K111" s="14">
        <v>0</v>
      </c>
      <c r="L111" s="14">
        <v>0</v>
      </c>
      <c r="M111" s="14">
        <f t="shared" si="30"/>
        <v>2125012</v>
      </c>
      <c r="N111" s="14">
        <f t="shared" si="31"/>
        <v>2125012</v>
      </c>
      <c r="O111" s="14">
        <f t="shared" si="32"/>
        <v>2125012</v>
      </c>
      <c r="P111" s="14">
        <f t="shared" si="33"/>
        <v>100</v>
      </c>
    </row>
    <row r="112" spans="1:16" ht="54.95" customHeight="1" x14ac:dyDescent="0.15">
      <c r="A112" s="43" t="s">
        <v>212</v>
      </c>
      <c r="B112" s="43"/>
      <c r="C112" s="13" t="s">
        <v>0</v>
      </c>
      <c r="D112" s="13" t="s">
        <v>213</v>
      </c>
      <c r="E112" s="14">
        <v>121803</v>
      </c>
      <c r="F112" s="14">
        <v>121803</v>
      </c>
      <c r="G112" s="14">
        <v>121803</v>
      </c>
      <c r="H112" s="10">
        <f t="shared" si="29"/>
        <v>100</v>
      </c>
      <c r="I112" s="14">
        <v>0</v>
      </c>
      <c r="J112" s="14">
        <v>0</v>
      </c>
      <c r="K112" s="14">
        <v>0</v>
      </c>
      <c r="L112" s="14">
        <v>0</v>
      </c>
      <c r="M112" s="14">
        <f t="shared" si="30"/>
        <v>121803</v>
      </c>
      <c r="N112" s="14">
        <f t="shared" si="31"/>
        <v>121803</v>
      </c>
      <c r="O112" s="14">
        <f t="shared" si="32"/>
        <v>121803</v>
      </c>
      <c r="P112" s="14">
        <f t="shared" si="33"/>
        <v>100</v>
      </c>
    </row>
    <row r="113" spans="1:16" ht="24.6" customHeight="1" x14ac:dyDescent="0.15">
      <c r="A113" s="43" t="s">
        <v>214</v>
      </c>
      <c r="B113" s="43"/>
      <c r="C113" s="13" t="s">
        <v>0</v>
      </c>
      <c r="D113" s="13" t="s">
        <v>215</v>
      </c>
      <c r="E113" s="14">
        <v>0</v>
      </c>
      <c r="F113" s="14">
        <v>0</v>
      </c>
      <c r="G113" s="14">
        <v>0</v>
      </c>
      <c r="H113" s="10">
        <v>0</v>
      </c>
      <c r="I113" s="14">
        <v>888000</v>
      </c>
      <c r="J113" s="14">
        <v>888000</v>
      </c>
      <c r="K113" s="14">
        <v>888000</v>
      </c>
      <c r="L113" s="14">
        <f t="shared" si="35"/>
        <v>100</v>
      </c>
      <c r="M113" s="14">
        <f t="shared" si="30"/>
        <v>888000</v>
      </c>
      <c r="N113" s="14">
        <f t="shared" si="31"/>
        <v>888000</v>
      </c>
      <c r="O113" s="14">
        <f t="shared" si="32"/>
        <v>888000</v>
      </c>
      <c r="P113" s="14">
        <f t="shared" si="33"/>
        <v>100</v>
      </c>
    </row>
    <row r="114" spans="1:16" ht="16.5" customHeight="1" x14ac:dyDescent="0.15">
      <c r="A114" s="43" t="s">
        <v>216</v>
      </c>
      <c r="B114" s="43"/>
      <c r="C114" s="13" t="s">
        <v>0</v>
      </c>
      <c r="D114" s="13" t="s">
        <v>217</v>
      </c>
      <c r="E114" s="14">
        <v>2735623</v>
      </c>
      <c r="F114" s="14">
        <v>2186354</v>
      </c>
      <c r="G114" s="14">
        <v>2261599</v>
      </c>
      <c r="H114" s="10">
        <f t="shared" si="29"/>
        <v>103.44157442024485</v>
      </c>
      <c r="I114" s="14">
        <v>3810655</v>
      </c>
      <c r="J114" s="14">
        <v>3470655</v>
      </c>
      <c r="K114" s="14">
        <v>3470655</v>
      </c>
      <c r="L114" s="14">
        <f t="shared" si="35"/>
        <v>99.999999999999986</v>
      </c>
      <c r="M114" s="14">
        <f t="shared" si="30"/>
        <v>6546278</v>
      </c>
      <c r="N114" s="14">
        <f t="shared" si="31"/>
        <v>5657009</v>
      </c>
      <c r="O114" s="14">
        <f t="shared" si="32"/>
        <v>5732254</v>
      </c>
      <c r="P114" s="14">
        <f t="shared" si="33"/>
        <v>101.33011985662388</v>
      </c>
    </row>
    <row r="115" spans="1:16" ht="44.45" customHeight="1" x14ac:dyDescent="0.15">
      <c r="A115" s="43" t="s">
        <v>218</v>
      </c>
      <c r="B115" s="43"/>
      <c r="C115" s="13" t="s">
        <v>0</v>
      </c>
      <c r="D115" s="13" t="s">
        <v>219</v>
      </c>
      <c r="E115" s="14">
        <v>857000</v>
      </c>
      <c r="F115" s="14">
        <v>857000</v>
      </c>
      <c r="G115" s="14">
        <v>857000</v>
      </c>
      <c r="H115" s="10">
        <f t="shared" si="29"/>
        <v>100</v>
      </c>
      <c r="I115" s="14">
        <v>0</v>
      </c>
      <c r="J115" s="14">
        <v>0</v>
      </c>
      <c r="K115" s="14">
        <v>0</v>
      </c>
      <c r="L115" s="14">
        <v>0</v>
      </c>
      <c r="M115" s="14">
        <f t="shared" si="30"/>
        <v>857000</v>
      </c>
      <c r="N115" s="14">
        <f t="shared" si="31"/>
        <v>857000</v>
      </c>
      <c r="O115" s="14">
        <f t="shared" si="32"/>
        <v>857000</v>
      </c>
      <c r="P115" s="14">
        <f t="shared" si="33"/>
        <v>100</v>
      </c>
    </row>
    <row r="116" spans="1:16" s="2" customFormat="1" ht="9.4" customHeight="1" x14ac:dyDescent="0.15">
      <c r="A116" s="45" t="s">
        <v>220</v>
      </c>
      <c r="B116" s="45"/>
      <c r="C116" s="15" t="s">
        <v>0</v>
      </c>
      <c r="D116" s="15" t="s">
        <v>221</v>
      </c>
      <c r="E116" s="16">
        <f>E104+E105+E107</f>
        <v>339959333</v>
      </c>
      <c r="F116" s="16">
        <f t="shared" ref="F116:K116" si="48">F104+F105+F107</f>
        <v>250991474</v>
      </c>
      <c r="G116" s="16">
        <f t="shared" si="48"/>
        <v>253036381.81</v>
      </c>
      <c r="H116" s="17">
        <f t="shared" si="29"/>
        <v>100.81473198169273</v>
      </c>
      <c r="I116" s="16">
        <f t="shared" si="48"/>
        <v>7783355</v>
      </c>
      <c r="J116" s="16">
        <f t="shared" si="48"/>
        <v>7329355</v>
      </c>
      <c r="K116" s="16">
        <f t="shared" si="48"/>
        <v>23031350.960000001</v>
      </c>
      <c r="L116" s="16">
        <f t="shared" si="35"/>
        <v>314.23434886153012</v>
      </c>
      <c r="M116" s="16">
        <f t="shared" si="30"/>
        <v>347742688</v>
      </c>
      <c r="N116" s="16">
        <f t="shared" si="31"/>
        <v>258320829</v>
      </c>
      <c r="O116" s="16">
        <f t="shared" si="32"/>
        <v>276067732.76999998</v>
      </c>
      <c r="P116" s="16">
        <f t="shared" si="33"/>
        <v>106.87010174080851</v>
      </c>
    </row>
    <row r="117" spans="1:16" ht="9.4" customHeight="1" x14ac:dyDescent="0.15">
      <c r="A117" s="46" t="s">
        <v>222</v>
      </c>
      <c r="B117" s="46"/>
      <c r="C117" s="18" t="s">
        <v>0</v>
      </c>
      <c r="D117" s="19"/>
      <c r="E117" s="20"/>
      <c r="F117" s="20"/>
      <c r="G117" s="21"/>
      <c r="H117" s="22"/>
      <c r="I117" s="21"/>
      <c r="J117" s="21"/>
      <c r="K117" s="21"/>
      <c r="L117" s="22"/>
      <c r="M117" s="22"/>
      <c r="N117" s="22"/>
      <c r="O117" s="22"/>
      <c r="P117" s="22"/>
    </row>
    <row r="118" spans="1:16" ht="14.25" customHeight="1" x14ac:dyDescent="0.15">
      <c r="A118" s="40" t="s">
        <v>223</v>
      </c>
      <c r="B118" s="40"/>
      <c r="C118" s="8" t="s">
        <v>224</v>
      </c>
      <c r="D118" s="8" t="s">
        <v>0</v>
      </c>
      <c r="E118" s="14">
        <v>29920090</v>
      </c>
      <c r="F118" s="14">
        <v>21051810</v>
      </c>
      <c r="G118" s="14">
        <v>18920608.77</v>
      </c>
      <c r="H118" s="14">
        <f t="shared" ref="H118:H137" si="49">G118/F118%</f>
        <v>89.876399083974249</v>
      </c>
      <c r="I118" s="14">
        <v>200000</v>
      </c>
      <c r="J118" s="14">
        <v>200000</v>
      </c>
      <c r="K118" s="14">
        <v>885527.68</v>
      </c>
      <c r="L118" s="14">
        <f t="shared" si="35"/>
        <v>442.76384000000002</v>
      </c>
      <c r="M118" s="14">
        <f t="shared" si="30"/>
        <v>30120090</v>
      </c>
      <c r="N118" s="14">
        <f t="shared" si="31"/>
        <v>21251810</v>
      </c>
      <c r="O118" s="14">
        <f t="shared" si="32"/>
        <v>19806136.449999999</v>
      </c>
      <c r="P118" s="14">
        <f t="shared" si="33"/>
        <v>93.197409773567514</v>
      </c>
    </row>
    <row r="119" spans="1:16" ht="48" customHeight="1" x14ac:dyDescent="0.15">
      <c r="A119" s="47" t="s">
        <v>225</v>
      </c>
      <c r="B119" s="47"/>
      <c r="C119" s="8" t="s">
        <v>226</v>
      </c>
      <c r="D119" s="8" t="s">
        <v>227</v>
      </c>
      <c r="E119" s="14">
        <v>25030420</v>
      </c>
      <c r="F119" s="14">
        <v>17496683</v>
      </c>
      <c r="G119" s="14">
        <v>15667270.16</v>
      </c>
      <c r="H119" s="14">
        <f t="shared" si="49"/>
        <v>89.544230526437502</v>
      </c>
      <c r="I119" s="14">
        <v>125000</v>
      </c>
      <c r="J119" s="14">
        <v>125000</v>
      </c>
      <c r="K119" s="14">
        <v>824804.77</v>
      </c>
      <c r="L119" s="14">
        <f t="shared" si="35"/>
        <v>659.84381600000006</v>
      </c>
      <c r="M119" s="14">
        <f t="shared" si="30"/>
        <v>25155420</v>
      </c>
      <c r="N119" s="14">
        <f t="shared" si="31"/>
        <v>17621683</v>
      </c>
      <c r="O119" s="14">
        <f t="shared" si="32"/>
        <v>16492074.93</v>
      </c>
      <c r="P119" s="14">
        <f t="shared" si="33"/>
        <v>93.589669783527498</v>
      </c>
    </row>
    <row r="120" spans="1:16" ht="30" customHeight="1" x14ac:dyDescent="0.15">
      <c r="A120" s="47" t="s">
        <v>228</v>
      </c>
      <c r="B120" s="47"/>
      <c r="C120" s="8" t="s">
        <v>229</v>
      </c>
      <c r="D120" s="8" t="s">
        <v>230</v>
      </c>
      <c r="E120" s="14">
        <v>1304392</v>
      </c>
      <c r="F120" s="14">
        <v>944037</v>
      </c>
      <c r="G120" s="14">
        <v>898484.88</v>
      </c>
      <c r="H120" s="14">
        <f t="shared" si="49"/>
        <v>95.174752684481632</v>
      </c>
      <c r="I120" s="14">
        <v>0</v>
      </c>
      <c r="J120" s="14">
        <v>0</v>
      </c>
      <c r="K120" s="14">
        <v>0</v>
      </c>
      <c r="L120" s="14">
        <v>0</v>
      </c>
      <c r="M120" s="14">
        <f t="shared" si="30"/>
        <v>1304392</v>
      </c>
      <c r="N120" s="14">
        <f t="shared" si="31"/>
        <v>944037</v>
      </c>
      <c r="O120" s="14">
        <f t="shared" si="32"/>
        <v>898484.88</v>
      </c>
      <c r="P120" s="14">
        <f t="shared" si="33"/>
        <v>95.174752684481632</v>
      </c>
    </row>
    <row r="121" spans="1:16" ht="32.450000000000003" customHeight="1" x14ac:dyDescent="0.15">
      <c r="A121" s="47" t="s">
        <v>228</v>
      </c>
      <c r="B121" s="47"/>
      <c r="C121" s="8" t="s">
        <v>229</v>
      </c>
      <c r="D121" s="8" t="s">
        <v>231</v>
      </c>
      <c r="E121" s="14">
        <v>789382</v>
      </c>
      <c r="F121" s="14">
        <v>551458</v>
      </c>
      <c r="G121" s="14">
        <v>496120.67</v>
      </c>
      <c r="H121" s="14">
        <f t="shared" si="49"/>
        <v>89.965268433860786</v>
      </c>
      <c r="I121" s="14">
        <v>0</v>
      </c>
      <c r="J121" s="14">
        <v>0</v>
      </c>
      <c r="K121" s="14">
        <v>0</v>
      </c>
      <c r="L121" s="14">
        <v>0</v>
      </c>
      <c r="M121" s="14">
        <f t="shared" si="30"/>
        <v>789382</v>
      </c>
      <c r="N121" s="14">
        <f t="shared" si="31"/>
        <v>551458</v>
      </c>
      <c r="O121" s="14">
        <f t="shared" si="32"/>
        <v>496120.67</v>
      </c>
      <c r="P121" s="14">
        <f t="shared" si="33"/>
        <v>89.965268433860786</v>
      </c>
    </row>
    <row r="122" spans="1:16" ht="27.6" customHeight="1" x14ac:dyDescent="0.15">
      <c r="A122" s="47" t="s">
        <v>228</v>
      </c>
      <c r="B122" s="47"/>
      <c r="C122" s="8" t="s">
        <v>229</v>
      </c>
      <c r="D122" s="8" t="s">
        <v>232</v>
      </c>
      <c r="E122" s="14">
        <v>776839</v>
      </c>
      <c r="F122" s="14">
        <v>596186</v>
      </c>
      <c r="G122" s="14">
        <v>560471.17000000004</v>
      </c>
      <c r="H122" s="14">
        <f t="shared" si="49"/>
        <v>94.009448393622137</v>
      </c>
      <c r="I122" s="14">
        <v>0</v>
      </c>
      <c r="J122" s="14">
        <v>0</v>
      </c>
      <c r="K122" s="14">
        <v>0</v>
      </c>
      <c r="L122" s="14">
        <v>0</v>
      </c>
      <c r="M122" s="14">
        <f t="shared" si="30"/>
        <v>776839</v>
      </c>
      <c r="N122" s="14">
        <f t="shared" si="31"/>
        <v>596186</v>
      </c>
      <c r="O122" s="14">
        <f t="shared" si="32"/>
        <v>560471.17000000004</v>
      </c>
      <c r="P122" s="14">
        <f t="shared" si="33"/>
        <v>94.009448393622137</v>
      </c>
    </row>
    <row r="123" spans="1:16" ht="30.6" customHeight="1" x14ac:dyDescent="0.15">
      <c r="A123" s="47" t="s">
        <v>228</v>
      </c>
      <c r="B123" s="47"/>
      <c r="C123" s="8" t="s">
        <v>229</v>
      </c>
      <c r="D123" s="8" t="s">
        <v>233</v>
      </c>
      <c r="E123" s="14">
        <v>1612170</v>
      </c>
      <c r="F123" s="14">
        <v>1149505</v>
      </c>
      <c r="G123" s="14">
        <v>1011968.73</v>
      </c>
      <c r="H123" s="14">
        <f t="shared" si="49"/>
        <v>88.035174270664328</v>
      </c>
      <c r="I123" s="14">
        <v>75000</v>
      </c>
      <c r="J123" s="14">
        <v>75000</v>
      </c>
      <c r="K123" s="14">
        <v>0</v>
      </c>
      <c r="L123" s="14">
        <f t="shared" si="35"/>
        <v>0</v>
      </c>
      <c r="M123" s="14">
        <f t="shared" si="30"/>
        <v>1687170</v>
      </c>
      <c r="N123" s="14">
        <f t="shared" si="31"/>
        <v>1224505</v>
      </c>
      <c r="O123" s="14">
        <f t="shared" si="32"/>
        <v>1011968.73</v>
      </c>
      <c r="P123" s="14">
        <f t="shared" si="33"/>
        <v>82.643086798338928</v>
      </c>
    </row>
    <row r="124" spans="1:16" ht="18" customHeight="1" x14ac:dyDescent="0.15">
      <c r="A124" s="47" t="s">
        <v>234</v>
      </c>
      <c r="B124" s="47"/>
      <c r="C124" s="8" t="s">
        <v>235</v>
      </c>
      <c r="D124" s="8" t="s">
        <v>236</v>
      </c>
      <c r="E124" s="14">
        <v>406887</v>
      </c>
      <c r="F124" s="14">
        <v>313941</v>
      </c>
      <c r="G124" s="14">
        <v>286293.15999999997</v>
      </c>
      <c r="H124" s="14">
        <f t="shared" si="49"/>
        <v>91.193300652033344</v>
      </c>
      <c r="I124" s="14">
        <v>0</v>
      </c>
      <c r="J124" s="14">
        <v>0</v>
      </c>
      <c r="K124" s="14">
        <v>60722.91</v>
      </c>
      <c r="L124" s="14">
        <v>0</v>
      </c>
      <c r="M124" s="14">
        <f t="shared" si="30"/>
        <v>406887</v>
      </c>
      <c r="N124" s="14">
        <f t="shared" si="31"/>
        <v>313941</v>
      </c>
      <c r="O124" s="14">
        <f t="shared" si="32"/>
        <v>347016.06999999995</v>
      </c>
      <c r="P124" s="14">
        <f t="shared" si="33"/>
        <v>110.535441372742</v>
      </c>
    </row>
    <row r="125" spans="1:16" ht="12" customHeight="1" x14ac:dyDescent="0.15">
      <c r="A125" s="48" t="s">
        <v>237</v>
      </c>
      <c r="B125" s="48"/>
      <c r="C125" s="8" t="s">
        <v>238</v>
      </c>
      <c r="D125" s="8" t="s">
        <v>0</v>
      </c>
      <c r="E125" s="14">
        <v>247610537</v>
      </c>
      <c r="F125" s="14">
        <v>186371186</v>
      </c>
      <c r="G125" s="14">
        <v>175016035.46000001</v>
      </c>
      <c r="H125" s="14">
        <f t="shared" si="49"/>
        <v>93.907239212396277</v>
      </c>
      <c r="I125" s="14">
        <v>7687737</v>
      </c>
      <c r="J125" s="14">
        <v>7532893</v>
      </c>
      <c r="K125" s="14">
        <v>17704997.879999999</v>
      </c>
      <c r="L125" s="14">
        <f t="shared" si="35"/>
        <v>235.03583390869883</v>
      </c>
      <c r="M125" s="14">
        <f t="shared" si="30"/>
        <v>255298274</v>
      </c>
      <c r="N125" s="14">
        <f t="shared" si="31"/>
        <v>193904079</v>
      </c>
      <c r="O125" s="14">
        <f t="shared" si="32"/>
        <v>192721033.34</v>
      </c>
      <c r="P125" s="14">
        <f t="shared" si="33"/>
        <v>99.389880983370134</v>
      </c>
    </row>
    <row r="126" spans="1:16" ht="12.75" customHeight="1" x14ac:dyDescent="0.15">
      <c r="A126" s="47" t="s">
        <v>239</v>
      </c>
      <c r="B126" s="47"/>
      <c r="C126" s="8" t="s">
        <v>240</v>
      </c>
      <c r="D126" s="8" t="s">
        <v>241</v>
      </c>
      <c r="E126" s="14">
        <v>50640923</v>
      </c>
      <c r="F126" s="14">
        <v>39877961</v>
      </c>
      <c r="G126" s="14">
        <v>35748472.340000004</v>
      </c>
      <c r="H126" s="14">
        <f t="shared" si="49"/>
        <v>89.644684541418769</v>
      </c>
      <c r="I126" s="14">
        <v>1567000</v>
      </c>
      <c r="J126" s="14">
        <v>1567000</v>
      </c>
      <c r="K126" s="14">
        <v>1086741</v>
      </c>
      <c r="L126" s="14">
        <f t="shared" si="35"/>
        <v>69.351691129546907</v>
      </c>
      <c r="M126" s="14">
        <f t="shared" si="30"/>
        <v>52207923</v>
      </c>
      <c r="N126" s="14">
        <f t="shared" si="31"/>
        <v>41444961</v>
      </c>
      <c r="O126" s="14">
        <f t="shared" si="32"/>
        <v>36835213.340000004</v>
      </c>
      <c r="P126" s="14">
        <f t="shared" si="33"/>
        <v>88.877423096139495</v>
      </c>
    </row>
    <row r="127" spans="1:16" ht="21.75" customHeight="1" x14ac:dyDescent="0.15">
      <c r="A127" s="48" t="s">
        <v>242</v>
      </c>
      <c r="B127" s="48"/>
      <c r="C127" s="8" t="s">
        <v>243</v>
      </c>
      <c r="D127" s="8" t="s">
        <v>0</v>
      </c>
      <c r="E127" s="14">
        <v>35955001</v>
      </c>
      <c r="F127" s="14">
        <v>26940086</v>
      </c>
      <c r="G127" s="14">
        <v>25400164.52</v>
      </c>
      <c r="H127" s="14">
        <f t="shared" si="49"/>
        <v>94.283902879894299</v>
      </c>
      <c r="I127" s="14">
        <v>37100</v>
      </c>
      <c r="J127" s="14">
        <v>37100</v>
      </c>
      <c r="K127" s="14">
        <v>15110991.77</v>
      </c>
      <c r="L127" s="14">
        <f t="shared" si="35"/>
        <v>40730.436037735846</v>
      </c>
      <c r="M127" s="14">
        <f t="shared" si="30"/>
        <v>35992101</v>
      </c>
      <c r="N127" s="14">
        <f t="shared" si="31"/>
        <v>26977186</v>
      </c>
      <c r="O127" s="14">
        <f t="shared" si="32"/>
        <v>40511156.289999999</v>
      </c>
      <c r="P127" s="14">
        <f t="shared" si="33"/>
        <v>150.16820616501661</v>
      </c>
    </row>
    <row r="128" spans="1:16" ht="29.1" customHeight="1" x14ac:dyDescent="0.15">
      <c r="A128" s="49" t="s">
        <v>244</v>
      </c>
      <c r="B128" s="49"/>
      <c r="C128" s="12" t="s">
        <v>245</v>
      </c>
      <c r="D128" s="12" t="s">
        <v>246</v>
      </c>
      <c r="E128" s="14">
        <v>35955001</v>
      </c>
      <c r="F128" s="14">
        <v>26940086</v>
      </c>
      <c r="G128" s="14">
        <v>25400164.52</v>
      </c>
      <c r="H128" s="14">
        <f t="shared" si="49"/>
        <v>94.283902879894299</v>
      </c>
      <c r="I128" s="14">
        <v>37100</v>
      </c>
      <c r="J128" s="14">
        <v>37100</v>
      </c>
      <c r="K128" s="14">
        <v>15110991.77</v>
      </c>
      <c r="L128" s="14">
        <f t="shared" si="35"/>
        <v>40730.436037735846</v>
      </c>
      <c r="M128" s="14">
        <f t="shared" si="30"/>
        <v>35992101</v>
      </c>
      <c r="N128" s="14">
        <f t="shared" si="31"/>
        <v>26977186</v>
      </c>
      <c r="O128" s="14">
        <f t="shared" si="32"/>
        <v>40511156.289999999</v>
      </c>
      <c r="P128" s="14">
        <f t="shared" si="33"/>
        <v>150.16820616501661</v>
      </c>
    </row>
    <row r="129" spans="1:16" ht="21.75" customHeight="1" x14ac:dyDescent="0.15">
      <c r="A129" s="48" t="s">
        <v>247</v>
      </c>
      <c r="B129" s="48"/>
      <c r="C129" s="8" t="s">
        <v>248</v>
      </c>
      <c r="D129" s="8" t="s">
        <v>0</v>
      </c>
      <c r="E129" s="14">
        <v>143519200</v>
      </c>
      <c r="F129" s="14">
        <v>105593200</v>
      </c>
      <c r="G129" s="14">
        <v>102415246.33</v>
      </c>
      <c r="H129" s="14">
        <f t="shared" si="49"/>
        <v>96.990380374872629</v>
      </c>
      <c r="I129" s="14">
        <v>0</v>
      </c>
      <c r="J129" s="14">
        <v>0</v>
      </c>
      <c r="K129" s="14">
        <v>0</v>
      </c>
      <c r="L129" s="14">
        <v>0</v>
      </c>
      <c r="M129" s="14">
        <f t="shared" si="30"/>
        <v>143519200</v>
      </c>
      <c r="N129" s="14">
        <f t="shared" si="31"/>
        <v>105593200</v>
      </c>
      <c r="O129" s="14">
        <f t="shared" si="32"/>
        <v>102415246.33</v>
      </c>
      <c r="P129" s="14">
        <f t="shared" si="33"/>
        <v>96.990380374872629</v>
      </c>
    </row>
    <row r="130" spans="1:16" ht="21" customHeight="1" x14ac:dyDescent="0.15">
      <c r="A130" s="49" t="s">
        <v>244</v>
      </c>
      <c r="B130" s="49"/>
      <c r="C130" s="12" t="s">
        <v>249</v>
      </c>
      <c r="D130" s="12" t="s">
        <v>250</v>
      </c>
      <c r="E130" s="14">
        <v>143519200</v>
      </c>
      <c r="F130" s="14">
        <v>105593200</v>
      </c>
      <c r="G130" s="14">
        <v>102415246.33</v>
      </c>
      <c r="H130" s="14">
        <f t="shared" si="49"/>
        <v>96.990380374872629</v>
      </c>
      <c r="I130" s="14">
        <v>0</v>
      </c>
      <c r="J130" s="14">
        <v>0</v>
      </c>
      <c r="K130" s="14">
        <v>0</v>
      </c>
      <c r="L130" s="14">
        <v>0</v>
      </c>
      <c r="M130" s="14">
        <f t="shared" si="30"/>
        <v>143519200</v>
      </c>
      <c r="N130" s="14">
        <f t="shared" si="31"/>
        <v>105593200</v>
      </c>
      <c r="O130" s="14">
        <f t="shared" si="32"/>
        <v>102415246.33</v>
      </c>
      <c r="P130" s="14">
        <f t="shared" si="33"/>
        <v>96.990380374872629</v>
      </c>
    </row>
    <row r="131" spans="1:16" ht="93.75" customHeight="1" x14ac:dyDescent="0.15">
      <c r="A131" s="48" t="s">
        <v>251</v>
      </c>
      <c r="B131" s="48"/>
      <c r="C131" s="8" t="s">
        <v>252</v>
      </c>
      <c r="D131" s="8" t="s">
        <v>0</v>
      </c>
      <c r="E131" s="14">
        <v>1591834</v>
      </c>
      <c r="F131" s="14">
        <v>1591834</v>
      </c>
      <c r="G131" s="14">
        <v>783303.55</v>
      </c>
      <c r="H131" s="14">
        <f t="shared" si="49"/>
        <v>49.207615241287726</v>
      </c>
      <c r="I131" s="14">
        <v>3845976</v>
      </c>
      <c r="J131" s="14">
        <v>0</v>
      </c>
      <c r="K131" s="14">
        <v>1381722</v>
      </c>
      <c r="L131" s="14">
        <v>0</v>
      </c>
      <c r="M131" s="14">
        <f t="shared" si="30"/>
        <v>5437810</v>
      </c>
      <c r="N131" s="14">
        <f t="shared" si="31"/>
        <v>1591834</v>
      </c>
      <c r="O131" s="14">
        <f t="shared" si="32"/>
        <v>2165025.5499999998</v>
      </c>
      <c r="P131" s="14">
        <f t="shared" si="33"/>
        <v>136.00824897570976</v>
      </c>
    </row>
    <row r="132" spans="1:16" ht="25.5" customHeight="1" x14ac:dyDescent="0.15">
      <c r="A132" s="49" t="s">
        <v>244</v>
      </c>
      <c r="B132" s="49"/>
      <c r="C132" s="12" t="s">
        <v>253</v>
      </c>
      <c r="D132" s="12" t="s">
        <v>254</v>
      </c>
      <c r="E132" s="14">
        <v>1591834</v>
      </c>
      <c r="F132" s="14">
        <v>1591834</v>
      </c>
      <c r="G132" s="14">
        <v>783303.55</v>
      </c>
      <c r="H132" s="14">
        <f t="shared" si="49"/>
        <v>49.207615241287726</v>
      </c>
      <c r="I132" s="14">
        <v>3845976</v>
      </c>
      <c r="J132" s="14">
        <v>3845976</v>
      </c>
      <c r="K132" s="14">
        <v>1381722</v>
      </c>
      <c r="L132" s="14">
        <f t="shared" si="35"/>
        <v>35.926433238272935</v>
      </c>
      <c r="M132" s="14">
        <f t="shared" si="30"/>
        <v>5437810</v>
      </c>
      <c r="N132" s="14">
        <f t="shared" si="31"/>
        <v>5437810</v>
      </c>
      <c r="O132" s="14">
        <f t="shared" si="32"/>
        <v>2165025.5499999998</v>
      </c>
      <c r="P132" s="14">
        <f t="shared" si="33"/>
        <v>39.814291966802813</v>
      </c>
    </row>
    <row r="133" spans="1:16" ht="31.5" customHeight="1" x14ac:dyDescent="0.15">
      <c r="A133" s="47" t="s">
        <v>255</v>
      </c>
      <c r="B133" s="47"/>
      <c r="C133" s="8" t="s">
        <v>256</v>
      </c>
      <c r="D133" s="8" t="s">
        <v>257</v>
      </c>
      <c r="E133" s="14">
        <v>2040635</v>
      </c>
      <c r="F133" s="14">
        <v>1505580</v>
      </c>
      <c r="G133" s="14">
        <v>1450497.39</v>
      </c>
      <c r="H133" s="14">
        <f t="shared" si="49"/>
        <v>96.34143585860599</v>
      </c>
      <c r="I133" s="14">
        <v>3000</v>
      </c>
      <c r="J133" s="14">
        <v>3000</v>
      </c>
      <c r="K133" s="14">
        <v>19086.240000000002</v>
      </c>
      <c r="L133" s="14">
        <f t="shared" si="35"/>
        <v>636.20800000000008</v>
      </c>
      <c r="M133" s="14">
        <f t="shared" si="30"/>
        <v>2043635</v>
      </c>
      <c r="N133" s="14">
        <f t="shared" si="31"/>
        <v>1508580</v>
      </c>
      <c r="O133" s="14">
        <f t="shared" si="32"/>
        <v>1469583.63</v>
      </c>
      <c r="P133" s="14">
        <f t="shared" si="33"/>
        <v>97.415028039613404</v>
      </c>
    </row>
    <row r="134" spans="1:16" ht="12.75" customHeight="1" x14ac:dyDescent="0.15">
      <c r="A134" s="47" t="s">
        <v>258</v>
      </c>
      <c r="B134" s="47"/>
      <c r="C134" s="8" t="s">
        <v>259</v>
      </c>
      <c r="D134" s="8" t="s">
        <v>260</v>
      </c>
      <c r="E134" s="14">
        <v>3484454</v>
      </c>
      <c r="F134" s="14">
        <v>2616775</v>
      </c>
      <c r="G134" s="14">
        <v>2484456.75</v>
      </c>
      <c r="H134" s="14">
        <f t="shared" si="49"/>
        <v>94.943460939515248</v>
      </c>
      <c r="I134" s="14">
        <v>37200</v>
      </c>
      <c r="J134" s="14">
        <v>37200</v>
      </c>
      <c r="K134" s="14">
        <v>26555.14</v>
      </c>
      <c r="L134" s="14">
        <f t="shared" si="35"/>
        <v>71.384784946236564</v>
      </c>
      <c r="M134" s="14">
        <f t="shared" si="30"/>
        <v>3521654</v>
      </c>
      <c r="N134" s="14">
        <f t="shared" si="31"/>
        <v>2653975</v>
      </c>
      <c r="O134" s="14">
        <f t="shared" si="32"/>
        <v>2511011.89</v>
      </c>
      <c r="P134" s="14">
        <f t="shared" si="33"/>
        <v>94.613245791689835</v>
      </c>
    </row>
    <row r="135" spans="1:16" ht="19.5" customHeight="1" x14ac:dyDescent="0.15">
      <c r="A135" s="48" t="s">
        <v>261</v>
      </c>
      <c r="B135" s="48"/>
      <c r="C135" s="8" t="s">
        <v>262</v>
      </c>
      <c r="D135" s="8" t="s">
        <v>0</v>
      </c>
      <c r="E135" s="14">
        <v>6993252</v>
      </c>
      <c r="F135" s="14">
        <f>F136+F137</f>
        <v>5490087</v>
      </c>
      <c r="G135" s="14">
        <v>5400029.0099999998</v>
      </c>
      <c r="H135" s="14">
        <f t="shared" si="49"/>
        <v>98.359625448558461</v>
      </c>
      <c r="I135" s="14">
        <v>25000</v>
      </c>
      <c r="J135" s="14">
        <v>25000</v>
      </c>
      <c r="K135" s="14">
        <v>79901.73</v>
      </c>
      <c r="L135" s="14">
        <f t="shared" si="35"/>
        <v>319.60692</v>
      </c>
      <c r="M135" s="14">
        <f t="shared" si="30"/>
        <v>7018252</v>
      </c>
      <c r="N135" s="14">
        <f t="shared" si="31"/>
        <v>5515087</v>
      </c>
      <c r="O135" s="14">
        <f t="shared" si="32"/>
        <v>5479930.7400000002</v>
      </c>
      <c r="P135" s="14">
        <f t="shared" si="33"/>
        <v>99.36254387283465</v>
      </c>
    </row>
    <row r="136" spans="1:16" ht="22.5" customHeight="1" x14ac:dyDescent="0.15">
      <c r="A136" s="49" t="s">
        <v>263</v>
      </c>
      <c r="B136" s="49"/>
      <c r="C136" s="12" t="s">
        <v>264</v>
      </c>
      <c r="D136" s="12" t="s">
        <v>265</v>
      </c>
      <c r="E136" s="14">
        <v>6967912</v>
      </c>
      <c r="F136" s="14">
        <v>5468367</v>
      </c>
      <c r="G136" s="14">
        <v>5394599.0099999998</v>
      </c>
      <c r="H136" s="14">
        <f t="shared" si="49"/>
        <v>98.651005135536806</v>
      </c>
      <c r="I136" s="14">
        <v>25000</v>
      </c>
      <c r="J136" s="14">
        <v>25000</v>
      </c>
      <c r="K136" s="14">
        <v>79901.73</v>
      </c>
      <c r="L136" s="14">
        <f t="shared" si="35"/>
        <v>319.60692</v>
      </c>
      <c r="M136" s="14">
        <f t="shared" si="30"/>
        <v>6992912</v>
      </c>
      <c r="N136" s="14">
        <f t="shared" si="31"/>
        <v>5493367</v>
      </c>
      <c r="O136" s="14">
        <f t="shared" si="32"/>
        <v>5474500.7400000002</v>
      </c>
      <c r="P136" s="14">
        <f t="shared" si="33"/>
        <v>99.656562905773455</v>
      </c>
    </row>
    <row r="137" spans="1:16" ht="12" customHeight="1" x14ac:dyDescent="0.15">
      <c r="A137" s="49" t="s">
        <v>266</v>
      </c>
      <c r="B137" s="49"/>
      <c r="C137" s="12" t="s">
        <v>267</v>
      </c>
      <c r="D137" s="12" t="s">
        <v>268</v>
      </c>
      <c r="E137" s="14">
        <v>25340</v>
      </c>
      <c r="F137" s="14">
        <v>21720</v>
      </c>
      <c r="G137" s="14">
        <v>5430</v>
      </c>
      <c r="H137" s="14">
        <f t="shared" si="49"/>
        <v>25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30"/>
        <v>25340</v>
      </c>
      <c r="N137" s="14">
        <f t="shared" si="31"/>
        <v>21720</v>
      </c>
      <c r="O137" s="14">
        <f t="shared" si="32"/>
        <v>5430</v>
      </c>
      <c r="P137" s="14">
        <f t="shared" si="33"/>
        <v>25</v>
      </c>
    </row>
    <row r="138" spans="1:16" ht="22.5" customHeight="1" x14ac:dyDescent="0.15">
      <c r="A138" s="48" t="s">
        <v>269</v>
      </c>
      <c r="B138" s="48"/>
      <c r="C138" s="8" t="s">
        <v>270</v>
      </c>
      <c r="D138" s="8" t="s">
        <v>0</v>
      </c>
      <c r="E138" s="14">
        <v>1692586</v>
      </c>
      <c r="F138" s="14">
        <f>F139+F140</f>
        <v>1249231</v>
      </c>
      <c r="G138" s="14">
        <v>875530.57</v>
      </c>
      <c r="H138" s="14">
        <f t="shared" ref="H138:H201" si="50">G138/F138%</f>
        <v>70.085562237888752</v>
      </c>
      <c r="I138" s="14">
        <v>20655</v>
      </c>
      <c r="J138" s="14">
        <v>20655</v>
      </c>
      <c r="K138" s="14">
        <v>0</v>
      </c>
      <c r="L138" s="14">
        <f t="shared" ref="L138:L199" si="51">K138/J138%</f>
        <v>0</v>
      </c>
      <c r="M138" s="14">
        <f t="shared" ref="M138:M201" si="52">E138+I138</f>
        <v>1713241</v>
      </c>
      <c r="N138" s="14">
        <f t="shared" ref="N138:N201" si="53">F138+J138</f>
        <v>1269886</v>
      </c>
      <c r="O138" s="14">
        <f t="shared" ref="O138:O201" si="54">G138+K138</f>
        <v>875530.57</v>
      </c>
      <c r="P138" s="14">
        <f t="shared" ref="P138:P201" si="55">O138/N138%</f>
        <v>68.945603778606895</v>
      </c>
    </row>
    <row r="139" spans="1:16" ht="26.45" customHeight="1" x14ac:dyDescent="0.15">
      <c r="A139" s="49" t="s">
        <v>271</v>
      </c>
      <c r="B139" s="49"/>
      <c r="C139" s="12" t="s">
        <v>272</v>
      </c>
      <c r="D139" s="12" t="s">
        <v>273</v>
      </c>
      <c r="E139" s="14">
        <v>193586</v>
      </c>
      <c r="F139" s="14">
        <v>145967</v>
      </c>
      <c r="G139" s="14">
        <v>90741.22</v>
      </c>
      <c r="H139" s="14">
        <f t="shared" si="50"/>
        <v>62.165571670309042</v>
      </c>
      <c r="I139" s="14">
        <v>20655</v>
      </c>
      <c r="J139" s="14">
        <v>20655</v>
      </c>
      <c r="K139" s="14">
        <v>0</v>
      </c>
      <c r="L139" s="14">
        <f t="shared" si="51"/>
        <v>0</v>
      </c>
      <c r="M139" s="14">
        <f t="shared" si="52"/>
        <v>214241</v>
      </c>
      <c r="N139" s="14">
        <f t="shared" si="53"/>
        <v>166622</v>
      </c>
      <c r="O139" s="14">
        <f t="shared" si="54"/>
        <v>90741.22</v>
      </c>
      <c r="P139" s="14">
        <f t="shared" si="55"/>
        <v>54.459327099662708</v>
      </c>
    </row>
    <row r="140" spans="1:16" ht="24" customHeight="1" x14ac:dyDescent="0.15">
      <c r="A140" s="49" t="s">
        <v>274</v>
      </c>
      <c r="B140" s="49"/>
      <c r="C140" s="12" t="s">
        <v>275</v>
      </c>
      <c r="D140" s="12" t="s">
        <v>276</v>
      </c>
      <c r="E140" s="14">
        <v>1499000</v>
      </c>
      <c r="F140" s="14">
        <v>1103264</v>
      </c>
      <c r="G140" s="14">
        <v>784789.35</v>
      </c>
      <c r="H140" s="14">
        <f t="shared" si="50"/>
        <v>71.133414123908693</v>
      </c>
      <c r="I140" s="14">
        <v>0</v>
      </c>
      <c r="J140" s="14">
        <v>0</v>
      </c>
      <c r="K140" s="14">
        <v>0</v>
      </c>
      <c r="L140" s="14">
        <v>0</v>
      </c>
      <c r="M140" s="14">
        <f t="shared" si="52"/>
        <v>1499000</v>
      </c>
      <c r="N140" s="14">
        <f t="shared" si="53"/>
        <v>1103264</v>
      </c>
      <c r="O140" s="14">
        <f t="shared" si="54"/>
        <v>784789.35</v>
      </c>
      <c r="P140" s="14">
        <f t="shared" si="55"/>
        <v>71.133414123908693</v>
      </c>
    </row>
    <row r="141" spans="1:16" ht="27.75" customHeight="1" x14ac:dyDescent="0.15">
      <c r="A141" s="48" t="s">
        <v>277</v>
      </c>
      <c r="B141" s="48"/>
      <c r="C141" s="8" t="s">
        <v>278</v>
      </c>
      <c r="D141" s="8" t="s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574069</v>
      </c>
      <c r="J141" s="14">
        <v>574069</v>
      </c>
      <c r="K141" s="14">
        <v>0</v>
      </c>
      <c r="L141" s="14">
        <f t="shared" si="51"/>
        <v>0</v>
      </c>
      <c r="M141" s="14">
        <f t="shared" si="52"/>
        <v>574069</v>
      </c>
      <c r="N141" s="14">
        <f t="shared" si="53"/>
        <v>574069</v>
      </c>
      <c r="O141" s="14">
        <f t="shared" si="54"/>
        <v>0</v>
      </c>
      <c r="P141" s="14">
        <f t="shared" si="55"/>
        <v>0</v>
      </c>
    </row>
    <row r="142" spans="1:16" ht="51.6" customHeight="1" x14ac:dyDescent="0.15">
      <c r="A142" s="49" t="s">
        <v>279</v>
      </c>
      <c r="B142" s="49"/>
      <c r="C142" s="12" t="s">
        <v>280</v>
      </c>
      <c r="D142" s="12" t="s">
        <v>281</v>
      </c>
      <c r="E142" s="14">
        <v>0</v>
      </c>
      <c r="F142" s="14">
        <v>0</v>
      </c>
      <c r="G142" s="14">
        <v>0</v>
      </c>
      <c r="H142" s="14">
        <v>0</v>
      </c>
      <c r="I142" s="14">
        <v>574069</v>
      </c>
      <c r="J142" s="14">
        <v>574069</v>
      </c>
      <c r="K142" s="14">
        <v>0</v>
      </c>
      <c r="L142" s="14">
        <f t="shared" si="51"/>
        <v>0</v>
      </c>
      <c r="M142" s="14">
        <f t="shared" si="52"/>
        <v>574069</v>
      </c>
      <c r="N142" s="14">
        <f t="shared" si="53"/>
        <v>574069</v>
      </c>
      <c r="O142" s="14">
        <f t="shared" si="54"/>
        <v>0</v>
      </c>
      <c r="P142" s="14">
        <f t="shared" si="55"/>
        <v>0</v>
      </c>
    </row>
    <row r="143" spans="1:16" ht="29.65" customHeight="1" x14ac:dyDescent="0.15">
      <c r="A143" s="48" t="s">
        <v>282</v>
      </c>
      <c r="B143" s="48"/>
      <c r="C143" s="8" t="s">
        <v>283</v>
      </c>
      <c r="D143" s="8" t="s">
        <v>0</v>
      </c>
      <c r="E143" s="14">
        <v>945765</v>
      </c>
      <c r="F143" s="14">
        <f>F144+F145</f>
        <v>945765</v>
      </c>
      <c r="G143" s="14">
        <v>0</v>
      </c>
      <c r="H143" s="14">
        <f t="shared" si="50"/>
        <v>0</v>
      </c>
      <c r="I143" s="14">
        <v>1358287</v>
      </c>
      <c r="J143" s="14">
        <v>0</v>
      </c>
      <c r="K143" s="14">
        <v>0</v>
      </c>
      <c r="L143" s="14">
        <v>0</v>
      </c>
      <c r="M143" s="14">
        <f t="shared" si="52"/>
        <v>2304052</v>
      </c>
      <c r="N143" s="14">
        <f t="shared" si="53"/>
        <v>945765</v>
      </c>
      <c r="O143" s="14">
        <f t="shared" si="54"/>
        <v>0</v>
      </c>
      <c r="P143" s="14">
        <f t="shared" si="55"/>
        <v>0</v>
      </c>
    </row>
    <row r="144" spans="1:16" ht="54.95" customHeight="1" x14ac:dyDescent="0.15">
      <c r="A144" s="49" t="s">
        <v>284</v>
      </c>
      <c r="B144" s="49"/>
      <c r="C144" s="12" t="s">
        <v>285</v>
      </c>
      <c r="D144" s="12" t="s">
        <v>286</v>
      </c>
      <c r="E144" s="14">
        <v>43211</v>
      </c>
      <c r="F144" s="14">
        <v>43211</v>
      </c>
      <c r="G144" s="14">
        <v>0</v>
      </c>
      <c r="H144" s="14">
        <f t="shared" si="50"/>
        <v>0</v>
      </c>
      <c r="I144" s="14">
        <v>135829</v>
      </c>
      <c r="J144" s="14">
        <v>135829</v>
      </c>
      <c r="K144" s="14">
        <v>0</v>
      </c>
      <c r="L144" s="14">
        <f t="shared" si="51"/>
        <v>0</v>
      </c>
      <c r="M144" s="14">
        <f t="shared" si="52"/>
        <v>179040</v>
      </c>
      <c r="N144" s="14">
        <f t="shared" si="53"/>
        <v>179040</v>
      </c>
      <c r="O144" s="14">
        <f t="shared" si="54"/>
        <v>0</v>
      </c>
      <c r="P144" s="14">
        <f t="shared" si="55"/>
        <v>0</v>
      </c>
    </row>
    <row r="145" spans="1:16" ht="50.45" customHeight="1" x14ac:dyDescent="0.15">
      <c r="A145" s="49" t="s">
        <v>287</v>
      </c>
      <c r="B145" s="49"/>
      <c r="C145" s="12" t="s">
        <v>288</v>
      </c>
      <c r="D145" s="12" t="s">
        <v>289</v>
      </c>
      <c r="E145" s="14">
        <v>902554</v>
      </c>
      <c r="F145" s="14">
        <v>902554</v>
      </c>
      <c r="G145" s="14">
        <v>0</v>
      </c>
      <c r="H145" s="14">
        <f t="shared" si="50"/>
        <v>0</v>
      </c>
      <c r="I145" s="14">
        <v>1222458</v>
      </c>
      <c r="J145" s="14">
        <v>1222458</v>
      </c>
      <c r="K145" s="14">
        <v>0</v>
      </c>
      <c r="L145" s="14">
        <f t="shared" si="51"/>
        <v>0</v>
      </c>
      <c r="M145" s="14">
        <f t="shared" si="52"/>
        <v>2125012</v>
      </c>
      <c r="N145" s="14">
        <f t="shared" si="53"/>
        <v>2125012</v>
      </c>
      <c r="O145" s="14">
        <f t="shared" si="54"/>
        <v>0</v>
      </c>
      <c r="P145" s="14">
        <f t="shared" si="55"/>
        <v>0</v>
      </c>
    </row>
    <row r="146" spans="1:16" ht="42.95" customHeight="1" x14ac:dyDescent="0.15">
      <c r="A146" s="47" t="s">
        <v>290</v>
      </c>
      <c r="B146" s="47"/>
      <c r="C146" s="8" t="s">
        <v>291</v>
      </c>
      <c r="D146" s="8" t="s">
        <v>292</v>
      </c>
      <c r="E146" s="14">
        <v>192613</v>
      </c>
      <c r="F146" s="14">
        <v>114945</v>
      </c>
      <c r="G146" s="14">
        <v>70417.399999999994</v>
      </c>
      <c r="H146" s="14">
        <f t="shared" si="50"/>
        <v>61.261820870851267</v>
      </c>
      <c r="I146" s="14">
        <v>0</v>
      </c>
      <c r="J146" s="14">
        <v>0</v>
      </c>
      <c r="K146" s="14">
        <v>0</v>
      </c>
      <c r="L146" s="14">
        <v>0</v>
      </c>
      <c r="M146" s="14">
        <f t="shared" si="52"/>
        <v>192613</v>
      </c>
      <c r="N146" s="14">
        <f t="shared" si="53"/>
        <v>114945</v>
      </c>
      <c r="O146" s="14">
        <f t="shared" si="54"/>
        <v>70417.399999999994</v>
      </c>
      <c r="P146" s="14">
        <f t="shared" si="55"/>
        <v>61.261820870851267</v>
      </c>
    </row>
    <row r="147" spans="1:16" ht="48" customHeight="1" x14ac:dyDescent="0.15">
      <c r="A147" s="47" t="s">
        <v>290</v>
      </c>
      <c r="B147" s="47"/>
      <c r="C147" s="8" t="s">
        <v>291</v>
      </c>
      <c r="D147" s="8" t="s">
        <v>293</v>
      </c>
      <c r="E147" s="14">
        <v>432471</v>
      </c>
      <c r="F147" s="14">
        <v>323919</v>
      </c>
      <c r="G147" s="14">
        <v>310406.59999999998</v>
      </c>
      <c r="H147" s="14">
        <f t="shared" si="50"/>
        <v>95.828463288661666</v>
      </c>
      <c r="I147" s="14">
        <v>219450</v>
      </c>
      <c r="J147" s="14">
        <v>64606</v>
      </c>
      <c r="K147" s="14">
        <v>0</v>
      </c>
      <c r="L147" s="14">
        <f t="shared" si="51"/>
        <v>0</v>
      </c>
      <c r="M147" s="14">
        <f t="shared" si="52"/>
        <v>651921</v>
      </c>
      <c r="N147" s="14">
        <f t="shared" si="53"/>
        <v>388525</v>
      </c>
      <c r="O147" s="14">
        <f t="shared" si="54"/>
        <v>310406.59999999998</v>
      </c>
      <c r="P147" s="14">
        <f t="shared" si="55"/>
        <v>79.893597580593266</v>
      </c>
    </row>
    <row r="148" spans="1:16" ht="41.45" customHeight="1" x14ac:dyDescent="0.15">
      <c r="A148" s="47" t="s">
        <v>294</v>
      </c>
      <c r="B148" s="47"/>
      <c r="C148" s="8" t="s">
        <v>295</v>
      </c>
      <c r="D148" s="8" t="s">
        <v>296</v>
      </c>
      <c r="E148" s="14">
        <v>44292</v>
      </c>
      <c r="F148" s="14">
        <v>44292</v>
      </c>
      <c r="G148" s="14">
        <v>0</v>
      </c>
      <c r="H148" s="14">
        <f t="shared" si="50"/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f t="shared" si="52"/>
        <v>44292</v>
      </c>
      <c r="N148" s="14">
        <f t="shared" si="53"/>
        <v>44292</v>
      </c>
      <c r="O148" s="14">
        <f t="shared" si="54"/>
        <v>0</v>
      </c>
      <c r="P148" s="14">
        <f t="shared" si="55"/>
        <v>0</v>
      </c>
    </row>
    <row r="149" spans="1:16" ht="42.6" customHeight="1" x14ac:dyDescent="0.15">
      <c r="A149" s="47" t="s">
        <v>294</v>
      </c>
      <c r="B149" s="47"/>
      <c r="C149" s="8" t="s">
        <v>295</v>
      </c>
      <c r="D149" s="8" t="s">
        <v>297</v>
      </c>
      <c r="E149" s="14">
        <v>77511</v>
      </c>
      <c r="F149" s="14">
        <v>77511</v>
      </c>
      <c r="G149" s="14">
        <v>77511</v>
      </c>
      <c r="H149" s="14">
        <f t="shared" si="50"/>
        <v>100</v>
      </c>
      <c r="I149" s="14">
        <v>0</v>
      </c>
      <c r="J149" s="14">
        <v>0</v>
      </c>
      <c r="K149" s="14">
        <v>0</v>
      </c>
      <c r="L149" s="14">
        <v>0</v>
      </c>
      <c r="M149" s="14">
        <f t="shared" si="52"/>
        <v>77511</v>
      </c>
      <c r="N149" s="14">
        <f t="shared" si="53"/>
        <v>77511</v>
      </c>
      <c r="O149" s="14">
        <f t="shared" si="54"/>
        <v>77511</v>
      </c>
      <c r="P149" s="14">
        <f t="shared" si="55"/>
        <v>100</v>
      </c>
    </row>
    <row r="150" spans="1:16" ht="14.45" customHeight="1" x14ac:dyDescent="0.15">
      <c r="A150" s="48" t="s">
        <v>298</v>
      </c>
      <c r="B150" s="48"/>
      <c r="C150" s="8" t="s">
        <v>299</v>
      </c>
      <c r="D150" s="8" t="s">
        <v>0</v>
      </c>
      <c r="E150" s="14">
        <v>6327825</v>
      </c>
      <c r="F150" s="14">
        <v>5386617</v>
      </c>
      <c r="G150" s="14">
        <v>4021125.74</v>
      </c>
      <c r="H150" s="14">
        <f t="shared" si="50"/>
        <v>74.650299807838579</v>
      </c>
      <c r="I150" s="14">
        <v>640000</v>
      </c>
      <c r="J150" s="14">
        <f>J151+J152</f>
        <v>600000</v>
      </c>
      <c r="K150" s="14">
        <v>593649.6</v>
      </c>
      <c r="L150" s="14">
        <f t="shared" si="51"/>
        <v>98.941599999999994</v>
      </c>
      <c r="M150" s="14">
        <f t="shared" si="52"/>
        <v>6967825</v>
      </c>
      <c r="N150" s="14">
        <f t="shared" si="53"/>
        <v>5986617</v>
      </c>
      <c r="O150" s="14">
        <f t="shared" si="54"/>
        <v>4614775.34</v>
      </c>
      <c r="P150" s="14">
        <f t="shared" si="55"/>
        <v>77.0848601138172</v>
      </c>
    </row>
    <row r="151" spans="1:16" ht="23.45" customHeight="1" x14ac:dyDescent="0.15">
      <c r="A151" s="47" t="s">
        <v>300</v>
      </c>
      <c r="B151" s="47"/>
      <c r="C151" s="8" t="s">
        <v>301</v>
      </c>
      <c r="D151" s="8" t="s">
        <v>302</v>
      </c>
      <c r="E151" s="14">
        <v>2647405</v>
      </c>
      <c r="F151" s="14">
        <v>2147100</v>
      </c>
      <c r="G151" s="14">
        <v>1491418.65</v>
      </c>
      <c r="H151" s="14">
        <f t="shared" si="50"/>
        <v>69.462002235573564</v>
      </c>
      <c r="I151" s="14">
        <v>540000</v>
      </c>
      <c r="J151" s="14">
        <v>500000</v>
      </c>
      <c r="K151" s="14">
        <v>493649.6</v>
      </c>
      <c r="L151" s="14">
        <f t="shared" si="51"/>
        <v>98.729919999999993</v>
      </c>
      <c r="M151" s="14">
        <f t="shared" si="52"/>
        <v>3187405</v>
      </c>
      <c r="N151" s="14">
        <f t="shared" si="53"/>
        <v>2647100</v>
      </c>
      <c r="O151" s="14">
        <f t="shared" si="54"/>
        <v>1985068.25</v>
      </c>
      <c r="P151" s="14">
        <f t="shared" si="55"/>
        <v>74.990300706433459</v>
      </c>
    </row>
    <row r="152" spans="1:16" ht="15" customHeight="1" x14ac:dyDescent="0.15">
      <c r="A152" s="48" t="s">
        <v>303</v>
      </c>
      <c r="B152" s="48"/>
      <c r="C152" s="8" t="s">
        <v>304</v>
      </c>
      <c r="D152" s="8" t="s">
        <v>0</v>
      </c>
      <c r="E152" s="14">
        <v>2209420</v>
      </c>
      <c r="F152" s="14">
        <f>F153</f>
        <v>1843517</v>
      </c>
      <c r="G152" s="14">
        <v>1229337.79</v>
      </c>
      <c r="H152" s="14">
        <f t="shared" si="50"/>
        <v>66.684375028817215</v>
      </c>
      <c r="I152" s="14">
        <v>100000</v>
      </c>
      <c r="J152" s="14">
        <v>100000</v>
      </c>
      <c r="K152" s="14">
        <v>100000</v>
      </c>
      <c r="L152" s="14">
        <f t="shared" si="51"/>
        <v>100</v>
      </c>
      <c r="M152" s="14">
        <f t="shared" si="52"/>
        <v>2309420</v>
      </c>
      <c r="N152" s="14">
        <f t="shared" si="53"/>
        <v>1943517</v>
      </c>
      <c r="O152" s="14">
        <f t="shared" si="54"/>
        <v>1329337.79</v>
      </c>
      <c r="P152" s="14">
        <f t="shared" si="55"/>
        <v>68.398567648237716</v>
      </c>
    </row>
    <row r="153" spans="1:16" ht="33" customHeight="1" x14ac:dyDescent="0.15">
      <c r="A153" s="49" t="s">
        <v>305</v>
      </c>
      <c r="B153" s="49"/>
      <c r="C153" s="12" t="s">
        <v>306</v>
      </c>
      <c r="D153" s="12" t="s">
        <v>307</v>
      </c>
      <c r="E153" s="14">
        <v>2209420</v>
      </c>
      <c r="F153" s="14">
        <v>1843517</v>
      </c>
      <c r="G153" s="14">
        <v>1229337.79</v>
      </c>
      <c r="H153" s="14">
        <f t="shared" si="50"/>
        <v>66.684375028817215</v>
      </c>
      <c r="I153" s="14">
        <v>100000</v>
      </c>
      <c r="J153" s="14">
        <v>100000</v>
      </c>
      <c r="K153" s="14">
        <v>100000</v>
      </c>
      <c r="L153" s="14">
        <f t="shared" si="51"/>
        <v>100</v>
      </c>
      <c r="M153" s="14">
        <f t="shared" si="52"/>
        <v>2309420</v>
      </c>
      <c r="N153" s="14">
        <f t="shared" si="53"/>
        <v>1943517</v>
      </c>
      <c r="O153" s="14">
        <f t="shared" si="54"/>
        <v>1329337.79</v>
      </c>
      <c r="P153" s="14">
        <f t="shared" si="55"/>
        <v>68.398567648237716</v>
      </c>
    </row>
    <row r="154" spans="1:16" ht="21" customHeight="1" x14ac:dyDescent="0.15">
      <c r="A154" s="48" t="s">
        <v>308</v>
      </c>
      <c r="B154" s="48"/>
      <c r="C154" s="8" t="s">
        <v>309</v>
      </c>
      <c r="D154" s="8" t="s">
        <v>0</v>
      </c>
      <c r="E154" s="14">
        <v>872000</v>
      </c>
      <c r="F154" s="14">
        <f>F155</f>
        <v>872000</v>
      </c>
      <c r="G154" s="14">
        <v>869452.56</v>
      </c>
      <c r="H154" s="14">
        <f t="shared" si="50"/>
        <v>99.707862385321107</v>
      </c>
      <c r="I154" s="14">
        <v>0</v>
      </c>
      <c r="J154" s="14">
        <v>0</v>
      </c>
      <c r="K154" s="14">
        <v>0</v>
      </c>
      <c r="L154" s="14">
        <v>0</v>
      </c>
      <c r="M154" s="14">
        <f t="shared" si="52"/>
        <v>872000</v>
      </c>
      <c r="N154" s="14">
        <f t="shared" si="53"/>
        <v>872000</v>
      </c>
      <c r="O154" s="14">
        <f t="shared" si="54"/>
        <v>869452.56</v>
      </c>
      <c r="P154" s="14">
        <f t="shared" si="55"/>
        <v>99.707862385321107</v>
      </c>
    </row>
    <row r="155" spans="1:16" ht="30" customHeight="1" x14ac:dyDescent="0.15">
      <c r="A155" s="49" t="s">
        <v>310</v>
      </c>
      <c r="B155" s="49"/>
      <c r="C155" s="12" t="s">
        <v>311</v>
      </c>
      <c r="D155" s="12" t="s">
        <v>312</v>
      </c>
      <c r="E155" s="14">
        <v>872000</v>
      </c>
      <c r="F155" s="14">
        <v>872000</v>
      </c>
      <c r="G155" s="14">
        <v>869452.56</v>
      </c>
      <c r="H155" s="14">
        <f t="shared" si="50"/>
        <v>99.707862385321107</v>
      </c>
      <c r="I155" s="14">
        <v>0</v>
      </c>
      <c r="J155" s="14">
        <v>0</v>
      </c>
      <c r="K155" s="14">
        <v>0</v>
      </c>
      <c r="L155" s="14">
        <v>0</v>
      </c>
      <c r="M155" s="14">
        <f t="shared" si="52"/>
        <v>872000</v>
      </c>
      <c r="N155" s="14">
        <f t="shared" si="53"/>
        <v>872000</v>
      </c>
      <c r="O155" s="14">
        <f t="shared" si="54"/>
        <v>869452.56</v>
      </c>
      <c r="P155" s="14">
        <f t="shared" si="55"/>
        <v>99.707862385321107</v>
      </c>
    </row>
    <row r="156" spans="1:16" ht="24.6" customHeight="1" x14ac:dyDescent="0.15">
      <c r="A156" s="48" t="s">
        <v>313</v>
      </c>
      <c r="B156" s="48"/>
      <c r="C156" s="8" t="s">
        <v>314</v>
      </c>
      <c r="D156" s="8" t="s">
        <v>0</v>
      </c>
      <c r="E156" s="14">
        <v>599000</v>
      </c>
      <c r="F156" s="14">
        <v>524000</v>
      </c>
      <c r="G156" s="14">
        <v>430916.74</v>
      </c>
      <c r="H156" s="14">
        <f t="shared" si="50"/>
        <v>82.236019083969467</v>
      </c>
      <c r="I156" s="14">
        <v>0</v>
      </c>
      <c r="J156" s="14">
        <v>0</v>
      </c>
      <c r="K156" s="14">
        <v>0</v>
      </c>
      <c r="L156" s="14">
        <v>0</v>
      </c>
      <c r="M156" s="14">
        <f t="shared" si="52"/>
        <v>599000</v>
      </c>
      <c r="N156" s="14">
        <f t="shared" si="53"/>
        <v>524000</v>
      </c>
      <c r="O156" s="14">
        <f t="shared" si="54"/>
        <v>430916.74</v>
      </c>
      <c r="P156" s="14">
        <f t="shared" si="55"/>
        <v>82.236019083969467</v>
      </c>
    </row>
    <row r="157" spans="1:16" ht="18.600000000000001" customHeight="1" x14ac:dyDescent="0.15">
      <c r="A157" s="49" t="s">
        <v>315</v>
      </c>
      <c r="B157" s="49"/>
      <c r="C157" s="12" t="s">
        <v>316</v>
      </c>
      <c r="D157" s="12" t="s">
        <v>317</v>
      </c>
      <c r="E157" s="14">
        <v>599000</v>
      </c>
      <c r="F157" s="14">
        <v>524000</v>
      </c>
      <c r="G157" s="14">
        <v>430916.74</v>
      </c>
      <c r="H157" s="14">
        <f t="shared" si="50"/>
        <v>82.236019083969467</v>
      </c>
      <c r="I157" s="14">
        <v>0</v>
      </c>
      <c r="J157" s="14">
        <v>0</v>
      </c>
      <c r="K157" s="14">
        <v>0</v>
      </c>
      <c r="L157" s="14">
        <v>0</v>
      </c>
      <c r="M157" s="14">
        <f t="shared" si="52"/>
        <v>599000</v>
      </c>
      <c r="N157" s="14">
        <f t="shared" si="53"/>
        <v>524000</v>
      </c>
      <c r="O157" s="14">
        <f t="shared" si="54"/>
        <v>430916.74</v>
      </c>
      <c r="P157" s="14">
        <f t="shared" si="55"/>
        <v>82.236019083969467</v>
      </c>
    </row>
    <row r="158" spans="1:16" ht="21" customHeight="1" x14ac:dyDescent="0.15">
      <c r="A158" s="48" t="s">
        <v>318</v>
      </c>
      <c r="B158" s="48"/>
      <c r="C158" s="8" t="s">
        <v>319</v>
      </c>
      <c r="D158" s="8" t="s">
        <v>0</v>
      </c>
      <c r="E158" s="14">
        <v>14670827</v>
      </c>
      <c r="F158" s="14">
        <v>11530430</v>
      </c>
      <c r="G158" s="14">
        <v>9896599.1600000001</v>
      </c>
      <c r="H158" s="14">
        <f t="shared" si="50"/>
        <v>85.830269643022859</v>
      </c>
      <c r="I158" s="14">
        <v>4590006</v>
      </c>
      <c r="J158" s="14">
        <f>J164+J169+J173+J167</f>
        <v>2492923</v>
      </c>
      <c r="K158" s="14">
        <v>1472679.77</v>
      </c>
      <c r="L158" s="14">
        <f t="shared" si="51"/>
        <v>59.074418664355058</v>
      </c>
      <c r="M158" s="14">
        <f t="shared" si="52"/>
        <v>19260833</v>
      </c>
      <c r="N158" s="14">
        <f t="shared" si="53"/>
        <v>14023353</v>
      </c>
      <c r="O158" s="14">
        <f t="shared" si="54"/>
        <v>11369278.93</v>
      </c>
      <c r="P158" s="14">
        <f t="shared" si="55"/>
        <v>81.073898161160173</v>
      </c>
    </row>
    <row r="159" spans="1:16" ht="47.25" customHeight="1" x14ac:dyDescent="0.15">
      <c r="A159" s="48" t="s">
        <v>320</v>
      </c>
      <c r="B159" s="48"/>
      <c r="C159" s="8" t="s">
        <v>321</v>
      </c>
      <c r="D159" s="8" t="s">
        <v>0</v>
      </c>
      <c r="E159" s="14">
        <v>650000</v>
      </c>
      <c r="F159" s="14">
        <f>F160+F161</f>
        <v>610000</v>
      </c>
      <c r="G159" s="14">
        <v>548058.35</v>
      </c>
      <c r="H159" s="14">
        <f t="shared" si="50"/>
        <v>89.845631147540985</v>
      </c>
      <c r="I159" s="14">
        <v>0</v>
      </c>
      <c r="J159" s="14">
        <v>0</v>
      </c>
      <c r="K159" s="14">
        <v>0</v>
      </c>
      <c r="L159" s="14">
        <v>0</v>
      </c>
      <c r="M159" s="14">
        <f t="shared" si="52"/>
        <v>650000</v>
      </c>
      <c r="N159" s="14">
        <f t="shared" si="53"/>
        <v>610000</v>
      </c>
      <c r="O159" s="14">
        <f t="shared" si="54"/>
        <v>548058.35</v>
      </c>
      <c r="P159" s="14">
        <f t="shared" si="55"/>
        <v>89.845631147540985</v>
      </c>
    </row>
    <row r="160" spans="1:16" ht="28.5" customHeight="1" x14ac:dyDescent="0.15">
      <c r="A160" s="49" t="s">
        <v>322</v>
      </c>
      <c r="B160" s="49"/>
      <c r="C160" s="12" t="s">
        <v>323</v>
      </c>
      <c r="D160" s="12" t="s">
        <v>324</v>
      </c>
      <c r="E160" s="14">
        <v>580000</v>
      </c>
      <c r="F160" s="14">
        <v>540000</v>
      </c>
      <c r="G160" s="14">
        <v>478124.86</v>
      </c>
      <c r="H160" s="14">
        <f t="shared" si="50"/>
        <v>88.541640740740732</v>
      </c>
      <c r="I160" s="14">
        <v>0</v>
      </c>
      <c r="J160" s="14">
        <v>0</v>
      </c>
      <c r="K160" s="14">
        <v>0</v>
      </c>
      <c r="L160" s="14">
        <v>0</v>
      </c>
      <c r="M160" s="14">
        <f t="shared" si="52"/>
        <v>580000</v>
      </c>
      <c r="N160" s="14">
        <f t="shared" si="53"/>
        <v>540000</v>
      </c>
      <c r="O160" s="14">
        <f t="shared" si="54"/>
        <v>478124.86</v>
      </c>
      <c r="P160" s="14">
        <f t="shared" si="55"/>
        <v>88.541640740740732</v>
      </c>
    </row>
    <row r="161" spans="1:16" ht="30.6" customHeight="1" x14ac:dyDescent="0.15">
      <c r="A161" s="49" t="s">
        <v>325</v>
      </c>
      <c r="B161" s="49"/>
      <c r="C161" s="12" t="s">
        <v>326</v>
      </c>
      <c r="D161" s="12" t="s">
        <v>327</v>
      </c>
      <c r="E161" s="14">
        <v>70000</v>
      </c>
      <c r="F161" s="14">
        <v>70000</v>
      </c>
      <c r="G161" s="14">
        <v>69933.490000000005</v>
      </c>
      <c r="H161" s="14">
        <f t="shared" si="50"/>
        <v>99.904985714285715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52"/>
        <v>70000</v>
      </c>
      <c r="N161" s="14">
        <f t="shared" si="53"/>
        <v>70000</v>
      </c>
      <c r="O161" s="14">
        <f t="shared" si="54"/>
        <v>69933.490000000005</v>
      </c>
      <c r="P161" s="14">
        <f t="shared" si="55"/>
        <v>99.904985714285715</v>
      </c>
    </row>
    <row r="162" spans="1:16" ht="27" customHeight="1" x14ac:dyDescent="0.15">
      <c r="A162" s="47" t="s">
        <v>328</v>
      </c>
      <c r="B162" s="47"/>
      <c r="C162" s="8" t="s">
        <v>329</v>
      </c>
      <c r="D162" s="8" t="s">
        <v>330</v>
      </c>
      <c r="E162" s="14">
        <v>850800</v>
      </c>
      <c r="F162" s="14">
        <v>606330</v>
      </c>
      <c r="G162" s="14">
        <v>565639.14</v>
      </c>
      <c r="H162" s="14">
        <f t="shared" si="50"/>
        <v>93.288991143436746</v>
      </c>
      <c r="I162" s="14">
        <v>0</v>
      </c>
      <c r="J162" s="14">
        <v>0</v>
      </c>
      <c r="K162" s="14">
        <v>0</v>
      </c>
      <c r="L162" s="14">
        <v>0</v>
      </c>
      <c r="M162" s="14">
        <f t="shared" si="52"/>
        <v>850800</v>
      </c>
      <c r="N162" s="14">
        <f t="shared" si="53"/>
        <v>606330</v>
      </c>
      <c r="O162" s="14">
        <f t="shared" si="54"/>
        <v>565639.14</v>
      </c>
      <c r="P162" s="14">
        <f t="shared" si="55"/>
        <v>93.288991143436746</v>
      </c>
    </row>
    <row r="163" spans="1:16" ht="27.95" customHeight="1" x14ac:dyDescent="0.15">
      <c r="A163" s="47" t="s">
        <v>331</v>
      </c>
      <c r="B163" s="47"/>
      <c r="C163" s="8" t="s">
        <v>332</v>
      </c>
      <c r="D163" s="8" t="s">
        <v>333</v>
      </c>
      <c r="E163" s="14">
        <v>333900</v>
      </c>
      <c r="F163" s="14">
        <v>333900</v>
      </c>
      <c r="G163" s="14">
        <v>326025</v>
      </c>
      <c r="H163" s="14">
        <f t="shared" si="50"/>
        <v>97.64150943396227</v>
      </c>
      <c r="I163" s="14">
        <v>0</v>
      </c>
      <c r="J163" s="14">
        <v>0</v>
      </c>
      <c r="K163" s="14">
        <v>0</v>
      </c>
      <c r="L163" s="14">
        <v>0</v>
      </c>
      <c r="M163" s="14">
        <f t="shared" si="52"/>
        <v>333900</v>
      </c>
      <c r="N163" s="14">
        <f t="shared" si="53"/>
        <v>333900</v>
      </c>
      <c r="O163" s="14">
        <f t="shared" si="54"/>
        <v>326025</v>
      </c>
      <c r="P163" s="14">
        <f t="shared" si="55"/>
        <v>97.64150943396227</v>
      </c>
    </row>
    <row r="164" spans="1:16" ht="45" customHeight="1" x14ac:dyDescent="0.15">
      <c r="A164" s="48" t="s">
        <v>334</v>
      </c>
      <c r="B164" s="48"/>
      <c r="C164" s="8" t="s">
        <v>335</v>
      </c>
      <c r="D164" s="8" t="s">
        <v>0</v>
      </c>
      <c r="E164" s="14">
        <v>7903127</v>
      </c>
      <c r="F164" s="14">
        <f>F165+F166</f>
        <v>6120727</v>
      </c>
      <c r="G164" s="14">
        <v>5580804.8600000003</v>
      </c>
      <c r="H164" s="14">
        <f t="shared" si="50"/>
        <v>91.178790689406682</v>
      </c>
      <c r="I164" s="14">
        <v>850000</v>
      </c>
      <c r="J164" s="14">
        <v>850000</v>
      </c>
      <c r="K164" s="14">
        <v>528782.97</v>
      </c>
      <c r="L164" s="14">
        <f t="shared" si="51"/>
        <v>62.209761176470586</v>
      </c>
      <c r="M164" s="14">
        <f t="shared" si="52"/>
        <v>8753127</v>
      </c>
      <c r="N164" s="14">
        <f t="shared" si="53"/>
        <v>6970727</v>
      </c>
      <c r="O164" s="14">
        <f t="shared" si="54"/>
        <v>6109587.8300000001</v>
      </c>
      <c r="P164" s="14">
        <f t="shared" si="55"/>
        <v>87.646350660411741</v>
      </c>
    </row>
    <row r="165" spans="1:16" ht="41.45" customHeight="1" x14ac:dyDescent="0.15">
      <c r="A165" s="49" t="s">
        <v>336</v>
      </c>
      <c r="B165" s="49"/>
      <c r="C165" s="12" t="s">
        <v>337</v>
      </c>
      <c r="D165" s="12" t="s">
        <v>338</v>
      </c>
      <c r="E165" s="14">
        <v>6551700</v>
      </c>
      <c r="F165" s="14">
        <v>5126790</v>
      </c>
      <c r="G165" s="14">
        <v>4690792.9400000004</v>
      </c>
      <c r="H165" s="14">
        <f t="shared" si="50"/>
        <v>91.495710571332168</v>
      </c>
      <c r="I165" s="14">
        <v>850000</v>
      </c>
      <c r="J165" s="14">
        <v>850000</v>
      </c>
      <c r="K165" s="14">
        <v>524175.26</v>
      </c>
      <c r="L165" s="14">
        <f t="shared" si="51"/>
        <v>61.667677647058824</v>
      </c>
      <c r="M165" s="14">
        <f t="shared" si="52"/>
        <v>7401700</v>
      </c>
      <c r="N165" s="14">
        <f t="shared" si="53"/>
        <v>5976790</v>
      </c>
      <c r="O165" s="14">
        <f t="shared" si="54"/>
        <v>5214968.2</v>
      </c>
      <c r="P165" s="14">
        <f t="shared" si="55"/>
        <v>87.253662919393193</v>
      </c>
    </row>
    <row r="166" spans="1:16" ht="25.5" customHeight="1" x14ac:dyDescent="0.15">
      <c r="A166" s="49" t="s">
        <v>339</v>
      </c>
      <c r="B166" s="49"/>
      <c r="C166" s="12" t="s">
        <v>340</v>
      </c>
      <c r="D166" s="12" t="s">
        <v>341</v>
      </c>
      <c r="E166" s="14">
        <v>1351427</v>
      </c>
      <c r="F166" s="14">
        <v>993937</v>
      </c>
      <c r="G166" s="14">
        <v>890011.92</v>
      </c>
      <c r="H166" s="14">
        <f t="shared" si="50"/>
        <v>89.544097865357656</v>
      </c>
      <c r="I166" s="14">
        <v>0</v>
      </c>
      <c r="J166" s="14">
        <v>0</v>
      </c>
      <c r="K166" s="14">
        <v>4607.71</v>
      </c>
      <c r="L166" s="14">
        <v>0</v>
      </c>
      <c r="M166" s="14">
        <f t="shared" si="52"/>
        <v>1351427</v>
      </c>
      <c r="N166" s="14">
        <f t="shared" si="53"/>
        <v>993937</v>
      </c>
      <c r="O166" s="14">
        <f t="shared" si="54"/>
        <v>894619.63</v>
      </c>
      <c r="P166" s="14">
        <f t="shared" si="55"/>
        <v>90.00767956117943</v>
      </c>
    </row>
    <row r="167" spans="1:16" ht="27" customHeight="1" x14ac:dyDescent="0.15">
      <c r="A167" s="48" t="s">
        <v>342</v>
      </c>
      <c r="B167" s="48"/>
      <c r="C167" s="8" t="s">
        <v>343</v>
      </c>
      <c r="D167" s="8" t="s">
        <v>0</v>
      </c>
      <c r="E167" s="14">
        <v>49000</v>
      </c>
      <c r="F167" s="14">
        <f>F168</f>
        <v>49000</v>
      </c>
      <c r="G167" s="14">
        <v>49000</v>
      </c>
      <c r="H167" s="14">
        <f t="shared" si="50"/>
        <v>100</v>
      </c>
      <c r="I167" s="14">
        <v>49000</v>
      </c>
      <c r="J167" s="14">
        <v>49000</v>
      </c>
      <c r="K167" s="14">
        <v>49000</v>
      </c>
      <c r="L167" s="14">
        <f t="shared" si="51"/>
        <v>100</v>
      </c>
      <c r="M167" s="14">
        <f t="shared" si="52"/>
        <v>98000</v>
      </c>
      <c r="N167" s="14">
        <f t="shared" si="53"/>
        <v>98000</v>
      </c>
      <c r="O167" s="14">
        <f t="shared" si="54"/>
        <v>98000</v>
      </c>
      <c r="P167" s="14">
        <f t="shared" si="55"/>
        <v>100</v>
      </c>
    </row>
    <row r="168" spans="1:16" ht="47.1" customHeight="1" x14ac:dyDescent="0.15">
      <c r="A168" s="49" t="s">
        <v>344</v>
      </c>
      <c r="B168" s="49"/>
      <c r="C168" s="12" t="s">
        <v>345</v>
      </c>
      <c r="D168" s="12" t="s">
        <v>346</v>
      </c>
      <c r="E168" s="14">
        <v>49000</v>
      </c>
      <c r="F168" s="14">
        <v>49000</v>
      </c>
      <c r="G168" s="14">
        <v>49000</v>
      </c>
      <c r="H168" s="14">
        <f t="shared" si="50"/>
        <v>100</v>
      </c>
      <c r="I168" s="14">
        <v>49000</v>
      </c>
      <c r="J168" s="14">
        <v>49000</v>
      </c>
      <c r="K168" s="14">
        <v>49000</v>
      </c>
      <c r="L168" s="14">
        <f t="shared" si="51"/>
        <v>100</v>
      </c>
      <c r="M168" s="14">
        <f t="shared" si="52"/>
        <v>98000</v>
      </c>
      <c r="N168" s="14">
        <f t="shared" si="53"/>
        <v>98000</v>
      </c>
      <c r="O168" s="14">
        <f t="shared" si="54"/>
        <v>98000</v>
      </c>
      <c r="P168" s="14">
        <f t="shared" si="55"/>
        <v>100</v>
      </c>
    </row>
    <row r="169" spans="1:16" ht="23.25" customHeight="1" x14ac:dyDescent="0.15">
      <c r="A169" s="48" t="s">
        <v>347</v>
      </c>
      <c r="B169" s="48"/>
      <c r="C169" s="8" t="s">
        <v>348</v>
      </c>
      <c r="D169" s="8" t="s">
        <v>0</v>
      </c>
      <c r="E169" s="14">
        <v>2354000</v>
      </c>
      <c r="F169" s="14">
        <f>F170+F171</f>
        <v>1680473</v>
      </c>
      <c r="G169" s="14">
        <v>1349602.11</v>
      </c>
      <c r="H169" s="14">
        <f t="shared" si="50"/>
        <v>80.310847600645772</v>
      </c>
      <c r="I169" s="14">
        <v>2796109</v>
      </c>
      <c r="J169" s="14">
        <f>J171</f>
        <v>699026</v>
      </c>
      <c r="K169" s="14">
        <v>0</v>
      </c>
      <c r="L169" s="14">
        <f t="shared" si="51"/>
        <v>0</v>
      </c>
      <c r="M169" s="14">
        <f t="shared" si="52"/>
        <v>5150109</v>
      </c>
      <c r="N169" s="14">
        <f t="shared" si="53"/>
        <v>2379499</v>
      </c>
      <c r="O169" s="14">
        <f t="shared" si="54"/>
        <v>1349602.11</v>
      </c>
      <c r="P169" s="14">
        <f t="shared" si="55"/>
        <v>56.717910366846134</v>
      </c>
    </row>
    <row r="170" spans="1:16" ht="28.5" customHeight="1" x14ac:dyDescent="0.15">
      <c r="A170" s="49" t="s">
        <v>349</v>
      </c>
      <c r="B170" s="49"/>
      <c r="C170" s="12" t="s">
        <v>350</v>
      </c>
      <c r="D170" s="12" t="s">
        <v>351</v>
      </c>
      <c r="E170" s="14">
        <v>2140000</v>
      </c>
      <c r="F170" s="14">
        <v>1626800</v>
      </c>
      <c r="G170" s="14">
        <v>1349602.11</v>
      </c>
      <c r="H170" s="14">
        <f t="shared" si="50"/>
        <v>82.960542783378415</v>
      </c>
      <c r="I170" s="14">
        <v>0</v>
      </c>
      <c r="J170" s="14">
        <v>0</v>
      </c>
      <c r="K170" s="14">
        <v>0</v>
      </c>
      <c r="L170" s="14">
        <v>0</v>
      </c>
      <c r="M170" s="14">
        <f t="shared" si="52"/>
        <v>2140000</v>
      </c>
      <c r="N170" s="14">
        <f t="shared" si="53"/>
        <v>1626800</v>
      </c>
      <c r="O170" s="14">
        <f t="shared" si="54"/>
        <v>1349602.11</v>
      </c>
      <c r="P170" s="14">
        <f t="shared" si="55"/>
        <v>82.960542783378415</v>
      </c>
    </row>
    <row r="171" spans="1:16" ht="43.5" customHeight="1" x14ac:dyDescent="0.15">
      <c r="A171" s="49" t="s">
        <v>352</v>
      </c>
      <c r="B171" s="49"/>
      <c r="C171" s="12" t="s">
        <v>353</v>
      </c>
      <c r="D171" s="12" t="s">
        <v>354</v>
      </c>
      <c r="E171" s="14">
        <v>214000</v>
      </c>
      <c r="F171" s="14">
        <v>53673</v>
      </c>
      <c r="G171" s="14">
        <v>0</v>
      </c>
      <c r="H171" s="14">
        <f t="shared" si="50"/>
        <v>0</v>
      </c>
      <c r="I171" s="14">
        <v>2796109</v>
      </c>
      <c r="J171" s="14">
        <v>699026</v>
      </c>
      <c r="K171" s="14">
        <v>0</v>
      </c>
      <c r="L171" s="14">
        <f t="shared" si="51"/>
        <v>0</v>
      </c>
      <c r="M171" s="14">
        <f t="shared" si="52"/>
        <v>3010109</v>
      </c>
      <c r="N171" s="14">
        <f t="shared" si="53"/>
        <v>752699</v>
      </c>
      <c r="O171" s="14">
        <f t="shared" si="54"/>
        <v>0</v>
      </c>
      <c r="P171" s="14">
        <f t="shared" si="55"/>
        <v>0</v>
      </c>
    </row>
    <row r="172" spans="1:16" ht="55.5" customHeight="1" x14ac:dyDescent="0.15">
      <c r="A172" s="47" t="s">
        <v>355</v>
      </c>
      <c r="B172" s="47"/>
      <c r="C172" s="8" t="s">
        <v>356</v>
      </c>
      <c r="D172" s="8" t="s">
        <v>357</v>
      </c>
      <c r="E172" s="14">
        <v>1600000</v>
      </c>
      <c r="F172" s="14">
        <v>1200000</v>
      </c>
      <c r="G172" s="14">
        <v>577454.69999999995</v>
      </c>
      <c r="H172" s="14">
        <f t="shared" si="50"/>
        <v>48.121224999999995</v>
      </c>
      <c r="I172" s="14">
        <v>0</v>
      </c>
      <c r="J172" s="14">
        <v>0</v>
      </c>
      <c r="K172" s="14">
        <v>0</v>
      </c>
      <c r="L172" s="14">
        <v>0</v>
      </c>
      <c r="M172" s="14">
        <f t="shared" si="52"/>
        <v>1600000</v>
      </c>
      <c r="N172" s="14">
        <f t="shared" si="53"/>
        <v>1200000</v>
      </c>
      <c r="O172" s="14">
        <f t="shared" si="54"/>
        <v>577454.69999999995</v>
      </c>
      <c r="P172" s="14">
        <f t="shared" si="55"/>
        <v>48.121224999999995</v>
      </c>
    </row>
    <row r="173" spans="1:16" ht="37.5" customHeight="1" x14ac:dyDescent="0.15">
      <c r="A173" s="48" t="s">
        <v>358</v>
      </c>
      <c r="B173" s="48"/>
      <c r="C173" s="8" t="s">
        <v>359</v>
      </c>
      <c r="D173" s="8" t="s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894897</v>
      </c>
      <c r="J173" s="14">
        <f>J174</f>
        <v>894897</v>
      </c>
      <c r="K173" s="14">
        <v>894896.8</v>
      </c>
      <c r="L173" s="14">
        <f t="shared" si="51"/>
        <v>99.999977651059297</v>
      </c>
      <c r="M173" s="14">
        <f t="shared" si="52"/>
        <v>894897</v>
      </c>
      <c r="N173" s="14">
        <f t="shared" si="53"/>
        <v>894897</v>
      </c>
      <c r="O173" s="14">
        <f t="shared" si="54"/>
        <v>894896.8</v>
      </c>
      <c r="P173" s="14">
        <f t="shared" si="55"/>
        <v>99.999977651059297</v>
      </c>
    </row>
    <row r="174" spans="1:16" ht="93.6" customHeight="1" x14ac:dyDescent="0.15">
      <c r="A174" s="50" t="s">
        <v>360</v>
      </c>
      <c r="B174" s="50"/>
      <c r="C174" s="12" t="s">
        <v>361</v>
      </c>
      <c r="D174" s="12" t="s">
        <v>362</v>
      </c>
      <c r="E174" s="14">
        <v>0</v>
      </c>
      <c r="F174" s="14">
        <v>0</v>
      </c>
      <c r="G174" s="14">
        <v>0</v>
      </c>
      <c r="H174" s="14">
        <v>0</v>
      </c>
      <c r="I174" s="14">
        <v>894897</v>
      </c>
      <c r="J174" s="14">
        <v>894897</v>
      </c>
      <c r="K174" s="14">
        <v>894896.8</v>
      </c>
      <c r="L174" s="14">
        <f t="shared" si="51"/>
        <v>99.999977651059297</v>
      </c>
      <c r="M174" s="14">
        <f t="shared" si="52"/>
        <v>894897</v>
      </c>
      <c r="N174" s="14">
        <f t="shared" si="53"/>
        <v>894897</v>
      </c>
      <c r="O174" s="14">
        <f t="shared" si="54"/>
        <v>894896.8</v>
      </c>
      <c r="P174" s="14">
        <f t="shared" si="55"/>
        <v>99.999977651059297</v>
      </c>
    </row>
    <row r="175" spans="1:16" ht="9.4" customHeight="1" x14ac:dyDescent="0.15">
      <c r="A175" s="48" t="s">
        <v>363</v>
      </c>
      <c r="B175" s="48"/>
      <c r="C175" s="8" t="s">
        <v>364</v>
      </c>
      <c r="D175" s="8" t="s">
        <v>0</v>
      </c>
      <c r="E175" s="14">
        <v>930000</v>
      </c>
      <c r="F175" s="14">
        <f>F176</f>
        <v>930000</v>
      </c>
      <c r="G175" s="14">
        <v>900015</v>
      </c>
      <c r="H175" s="14">
        <f t="shared" si="50"/>
        <v>96.775806451612908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52"/>
        <v>930000</v>
      </c>
      <c r="N175" s="14">
        <f t="shared" si="53"/>
        <v>930000</v>
      </c>
      <c r="O175" s="14">
        <f t="shared" si="54"/>
        <v>900015</v>
      </c>
      <c r="P175" s="14">
        <f t="shared" si="55"/>
        <v>96.775806451612908</v>
      </c>
    </row>
    <row r="176" spans="1:16" ht="25.5" customHeight="1" x14ac:dyDescent="0.15">
      <c r="A176" s="49" t="s">
        <v>365</v>
      </c>
      <c r="B176" s="49"/>
      <c r="C176" s="12" t="s">
        <v>366</v>
      </c>
      <c r="D176" s="12" t="s">
        <v>367</v>
      </c>
      <c r="E176" s="14">
        <v>930000</v>
      </c>
      <c r="F176" s="14">
        <v>930000</v>
      </c>
      <c r="G176" s="14">
        <v>900015</v>
      </c>
      <c r="H176" s="14">
        <f t="shared" si="50"/>
        <v>96.775806451612908</v>
      </c>
      <c r="I176" s="14">
        <v>0</v>
      </c>
      <c r="J176" s="14">
        <v>0</v>
      </c>
      <c r="K176" s="14">
        <v>0</v>
      </c>
      <c r="L176" s="14">
        <v>0</v>
      </c>
      <c r="M176" s="14">
        <f t="shared" si="52"/>
        <v>930000</v>
      </c>
      <c r="N176" s="14">
        <f t="shared" si="53"/>
        <v>930000</v>
      </c>
      <c r="O176" s="14">
        <f t="shared" si="54"/>
        <v>900015</v>
      </c>
      <c r="P176" s="14">
        <f t="shared" si="55"/>
        <v>96.775806451612908</v>
      </c>
    </row>
    <row r="177" spans="1:16" ht="9.4" customHeight="1" x14ac:dyDescent="0.15">
      <c r="A177" s="48" t="s">
        <v>368</v>
      </c>
      <c r="B177" s="48"/>
      <c r="C177" s="8" t="s">
        <v>369</v>
      </c>
      <c r="D177" s="8" t="s">
        <v>0</v>
      </c>
      <c r="E177" s="14">
        <v>12062256</v>
      </c>
      <c r="F177" s="14">
        <v>9395400</v>
      </c>
      <c r="G177" s="14">
        <v>8723253.9100000001</v>
      </c>
      <c r="H177" s="14">
        <f t="shared" si="50"/>
        <v>92.846008791536292</v>
      </c>
      <c r="I177" s="14">
        <v>227400</v>
      </c>
      <c r="J177" s="14">
        <f>J178+J179+J180+J181</f>
        <v>227400</v>
      </c>
      <c r="K177" s="14">
        <v>231136.3</v>
      </c>
      <c r="L177" s="14">
        <f t="shared" si="51"/>
        <v>101.64305189094107</v>
      </c>
      <c r="M177" s="14">
        <f t="shared" si="52"/>
        <v>12289656</v>
      </c>
      <c r="N177" s="14">
        <f t="shared" si="53"/>
        <v>9622800</v>
      </c>
      <c r="O177" s="14">
        <f t="shared" si="54"/>
        <v>8954390.2100000009</v>
      </c>
      <c r="P177" s="14">
        <f t="shared" si="55"/>
        <v>93.053895020160468</v>
      </c>
    </row>
    <row r="178" spans="1:16" ht="12.95" customHeight="1" x14ac:dyDescent="0.15">
      <c r="A178" s="47" t="s">
        <v>370</v>
      </c>
      <c r="B178" s="47"/>
      <c r="C178" s="8" t="s">
        <v>371</v>
      </c>
      <c r="D178" s="8" t="s">
        <v>372</v>
      </c>
      <c r="E178" s="14">
        <v>3526607</v>
      </c>
      <c r="F178" s="14">
        <v>2674408</v>
      </c>
      <c r="G178" s="14">
        <v>2617344.69</v>
      </c>
      <c r="H178" s="14">
        <f t="shared" si="50"/>
        <v>97.866319948190394</v>
      </c>
      <c r="I178" s="14">
        <v>1200</v>
      </c>
      <c r="J178" s="14">
        <v>1200</v>
      </c>
      <c r="K178" s="14">
        <v>195923.8</v>
      </c>
      <c r="L178" s="14">
        <f t="shared" si="51"/>
        <v>16326.983333333332</v>
      </c>
      <c r="M178" s="14">
        <f t="shared" si="52"/>
        <v>3527807</v>
      </c>
      <c r="N178" s="14">
        <f t="shared" si="53"/>
        <v>2675608</v>
      </c>
      <c r="O178" s="14">
        <f t="shared" si="54"/>
        <v>2813268.4899999998</v>
      </c>
      <c r="P178" s="14">
        <f t="shared" si="55"/>
        <v>105.14501713255453</v>
      </c>
    </row>
    <row r="179" spans="1:16" ht="14.1" customHeight="1" x14ac:dyDescent="0.15">
      <c r="A179" s="47" t="s">
        <v>373</v>
      </c>
      <c r="B179" s="47"/>
      <c r="C179" s="8" t="s">
        <v>374</v>
      </c>
      <c r="D179" s="8" t="s">
        <v>375</v>
      </c>
      <c r="E179" s="14">
        <v>356413</v>
      </c>
      <c r="F179" s="14">
        <v>266638</v>
      </c>
      <c r="G179" s="14">
        <v>258935.27</v>
      </c>
      <c r="H179" s="14">
        <f t="shared" si="50"/>
        <v>97.111165700312782</v>
      </c>
      <c r="I179" s="14">
        <v>2000</v>
      </c>
      <c r="J179" s="14">
        <v>2000</v>
      </c>
      <c r="K179" s="14">
        <v>5090</v>
      </c>
      <c r="L179" s="14">
        <f t="shared" si="51"/>
        <v>254.5</v>
      </c>
      <c r="M179" s="14">
        <f t="shared" si="52"/>
        <v>358413</v>
      </c>
      <c r="N179" s="14">
        <f t="shared" si="53"/>
        <v>268638</v>
      </c>
      <c r="O179" s="14">
        <f t="shared" si="54"/>
        <v>264025.27</v>
      </c>
      <c r="P179" s="14">
        <f t="shared" si="55"/>
        <v>98.28291976563257</v>
      </c>
    </row>
    <row r="180" spans="1:16" ht="30.95" customHeight="1" x14ac:dyDescent="0.15">
      <c r="A180" s="47" t="s">
        <v>376</v>
      </c>
      <c r="B180" s="47"/>
      <c r="C180" s="8" t="s">
        <v>377</v>
      </c>
      <c r="D180" s="8" t="s">
        <v>378</v>
      </c>
      <c r="E180" s="14">
        <v>6699176</v>
      </c>
      <c r="F180" s="14">
        <v>5184471</v>
      </c>
      <c r="G180" s="14">
        <v>4895666.79</v>
      </c>
      <c r="H180" s="14">
        <f t="shared" si="50"/>
        <v>94.429437255990052</v>
      </c>
      <c r="I180" s="14">
        <v>74200</v>
      </c>
      <c r="J180" s="14">
        <v>74200</v>
      </c>
      <c r="K180" s="14">
        <v>30122.5</v>
      </c>
      <c r="L180" s="14">
        <f t="shared" si="51"/>
        <v>40.596361185983831</v>
      </c>
      <c r="M180" s="14">
        <f t="shared" si="52"/>
        <v>6773376</v>
      </c>
      <c r="N180" s="14">
        <f t="shared" si="53"/>
        <v>5258671</v>
      </c>
      <c r="O180" s="14">
        <f t="shared" si="54"/>
        <v>4925789.29</v>
      </c>
      <c r="P180" s="14">
        <f t="shared" si="55"/>
        <v>93.669850994671464</v>
      </c>
    </row>
    <row r="181" spans="1:16" ht="24.6" customHeight="1" x14ac:dyDescent="0.15">
      <c r="A181" s="48" t="s">
        <v>379</v>
      </c>
      <c r="B181" s="48"/>
      <c r="C181" s="8" t="s">
        <v>380</v>
      </c>
      <c r="D181" s="8" t="s">
        <v>0</v>
      </c>
      <c r="E181" s="14">
        <v>1480060</v>
      </c>
      <c r="F181" s="14">
        <f>F182+F183+F184</f>
        <v>1269883</v>
      </c>
      <c r="G181" s="14">
        <v>951307.16</v>
      </c>
      <c r="H181" s="14">
        <f t="shared" si="50"/>
        <v>74.912977022292608</v>
      </c>
      <c r="I181" s="14">
        <v>150000</v>
      </c>
      <c r="J181" s="14">
        <v>150000</v>
      </c>
      <c r="K181" s="14">
        <v>0</v>
      </c>
      <c r="L181" s="14">
        <f t="shared" si="51"/>
        <v>0</v>
      </c>
      <c r="M181" s="14">
        <f t="shared" si="52"/>
        <v>1630060</v>
      </c>
      <c r="N181" s="14">
        <f t="shared" si="53"/>
        <v>1419883</v>
      </c>
      <c r="O181" s="14">
        <f t="shared" si="54"/>
        <v>951307.16</v>
      </c>
      <c r="P181" s="14">
        <f t="shared" si="55"/>
        <v>66.998982310514322</v>
      </c>
    </row>
    <row r="182" spans="1:16" ht="25.5" customHeight="1" x14ac:dyDescent="0.15">
      <c r="A182" s="49" t="s">
        <v>381</v>
      </c>
      <c r="B182" s="49"/>
      <c r="C182" s="12" t="s">
        <v>382</v>
      </c>
      <c r="D182" s="12" t="s">
        <v>383</v>
      </c>
      <c r="E182" s="14">
        <v>890598</v>
      </c>
      <c r="F182" s="14">
        <v>680421</v>
      </c>
      <c r="G182" s="14">
        <v>651903.11</v>
      </c>
      <c r="H182" s="14">
        <f t="shared" si="50"/>
        <v>95.808787500679728</v>
      </c>
      <c r="I182" s="14">
        <v>150000</v>
      </c>
      <c r="J182" s="14">
        <v>150000</v>
      </c>
      <c r="K182" s="14">
        <v>0</v>
      </c>
      <c r="L182" s="14">
        <f t="shared" si="51"/>
        <v>0</v>
      </c>
      <c r="M182" s="14">
        <f t="shared" si="52"/>
        <v>1040598</v>
      </c>
      <c r="N182" s="14">
        <f t="shared" si="53"/>
        <v>830421</v>
      </c>
      <c r="O182" s="14">
        <f t="shared" si="54"/>
        <v>651903.11</v>
      </c>
      <c r="P182" s="14">
        <f t="shared" si="55"/>
        <v>78.502724521658294</v>
      </c>
    </row>
    <row r="183" spans="1:16" ht="11.45" customHeight="1" x14ac:dyDescent="0.15">
      <c r="A183" s="49" t="s">
        <v>384</v>
      </c>
      <c r="B183" s="49"/>
      <c r="C183" s="12" t="s">
        <v>385</v>
      </c>
      <c r="D183" s="12" t="s">
        <v>386</v>
      </c>
      <c r="E183" s="14">
        <v>567250</v>
      </c>
      <c r="F183" s="14">
        <v>567250</v>
      </c>
      <c r="G183" s="14">
        <v>284622.88</v>
      </c>
      <c r="H183" s="14">
        <f t="shared" si="50"/>
        <v>50.175915381225209</v>
      </c>
      <c r="I183" s="14">
        <v>0</v>
      </c>
      <c r="J183" s="14">
        <v>0</v>
      </c>
      <c r="K183" s="14">
        <v>0</v>
      </c>
      <c r="L183" s="14">
        <v>0</v>
      </c>
      <c r="M183" s="14">
        <f t="shared" si="52"/>
        <v>567250</v>
      </c>
      <c r="N183" s="14">
        <f t="shared" si="53"/>
        <v>567250</v>
      </c>
      <c r="O183" s="14">
        <f t="shared" si="54"/>
        <v>284622.88</v>
      </c>
      <c r="P183" s="14">
        <f t="shared" si="55"/>
        <v>50.175915381225209</v>
      </c>
    </row>
    <row r="184" spans="1:16" ht="14.1" customHeight="1" x14ac:dyDescent="0.15">
      <c r="A184" s="49" t="s">
        <v>384</v>
      </c>
      <c r="B184" s="49"/>
      <c r="C184" s="12" t="s">
        <v>385</v>
      </c>
      <c r="D184" s="12" t="s">
        <v>387</v>
      </c>
      <c r="E184" s="14">
        <v>22212</v>
      </c>
      <c r="F184" s="14">
        <v>22212</v>
      </c>
      <c r="G184" s="14">
        <v>14781.17</v>
      </c>
      <c r="H184" s="14">
        <f t="shared" si="50"/>
        <v>66.545876103007387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52"/>
        <v>22212</v>
      </c>
      <c r="N184" s="14">
        <f t="shared" si="53"/>
        <v>22212</v>
      </c>
      <c r="O184" s="14">
        <f t="shared" si="54"/>
        <v>14781.17</v>
      </c>
      <c r="P184" s="14">
        <f t="shared" si="55"/>
        <v>66.545876103007387</v>
      </c>
    </row>
    <row r="185" spans="1:16" ht="15.95" customHeight="1" x14ac:dyDescent="0.15">
      <c r="A185" s="48" t="s">
        <v>388</v>
      </c>
      <c r="B185" s="48"/>
      <c r="C185" s="8" t="s">
        <v>389</v>
      </c>
      <c r="D185" s="8" t="s">
        <v>0</v>
      </c>
      <c r="E185" s="14">
        <v>2526288</v>
      </c>
      <c r="F185" s="14">
        <v>1948641</v>
      </c>
      <c r="G185" s="14">
        <v>1754394.68</v>
      </c>
      <c r="H185" s="14">
        <f t="shared" si="50"/>
        <v>90.031703120277157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52"/>
        <v>2526288</v>
      </c>
      <c r="N185" s="14">
        <f t="shared" si="53"/>
        <v>1948641</v>
      </c>
      <c r="O185" s="14">
        <f t="shared" si="54"/>
        <v>1754394.68</v>
      </c>
      <c r="P185" s="14">
        <f t="shared" si="55"/>
        <v>90.031703120277157</v>
      </c>
    </row>
    <row r="186" spans="1:16" ht="18.95" customHeight="1" x14ac:dyDescent="0.15">
      <c r="A186" s="48" t="s">
        <v>390</v>
      </c>
      <c r="B186" s="48"/>
      <c r="C186" s="8" t="s">
        <v>391</v>
      </c>
      <c r="D186" s="8" t="s">
        <v>0</v>
      </c>
      <c r="E186" s="14">
        <v>59000</v>
      </c>
      <c r="F186" s="14">
        <v>51800</v>
      </c>
      <c r="G186" s="14">
        <v>32571.91</v>
      </c>
      <c r="H186" s="14">
        <f t="shared" si="50"/>
        <v>62.880135135135134</v>
      </c>
      <c r="I186" s="14">
        <v>0</v>
      </c>
      <c r="J186" s="14">
        <v>0</v>
      </c>
      <c r="K186" s="14">
        <v>0</v>
      </c>
      <c r="L186" s="14">
        <v>0</v>
      </c>
      <c r="M186" s="14">
        <f t="shared" si="52"/>
        <v>59000</v>
      </c>
      <c r="N186" s="14">
        <f t="shared" si="53"/>
        <v>51800</v>
      </c>
      <c r="O186" s="14">
        <f t="shared" si="54"/>
        <v>32571.91</v>
      </c>
      <c r="P186" s="14">
        <f t="shared" si="55"/>
        <v>62.880135135135134</v>
      </c>
    </row>
    <row r="187" spans="1:16" ht="24" customHeight="1" x14ac:dyDescent="0.15">
      <c r="A187" s="49" t="s">
        <v>392</v>
      </c>
      <c r="B187" s="49"/>
      <c r="C187" s="12" t="s">
        <v>393</v>
      </c>
      <c r="D187" s="12" t="s">
        <v>394</v>
      </c>
      <c r="E187" s="14">
        <v>59000</v>
      </c>
      <c r="F187" s="14">
        <v>51800</v>
      </c>
      <c r="G187" s="14">
        <v>32571.91</v>
      </c>
      <c r="H187" s="14">
        <f t="shared" si="50"/>
        <v>62.880135135135134</v>
      </c>
      <c r="I187" s="14">
        <v>0</v>
      </c>
      <c r="J187" s="14">
        <v>0</v>
      </c>
      <c r="K187" s="14">
        <v>0</v>
      </c>
      <c r="L187" s="14">
        <v>0</v>
      </c>
      <c r="M187" s="14">
        <f t="shared" si="52"/>
        <v>59000</v>
      </c>
      <c r="N187" s="14">
        <f t="shared" si="53"/>
        <v>51800</v>
      </c>
      <c r="O187" s="14">
        <f t="shared" si="54"/>
        <v>32571.91</v>
      </c>
      <c r="P187" s="14">
        <f t="shared" si="55"/>
        <v>62.880135135135134</v>
      </c>
    </row>
    <row r="188" spans="1:16" ht="24" customHeight="1" x14ac:dyDescent="0.15">
      <c r="A188" s="48" t="s">
        <v>395</v>
      </c>
      <c r="B188" s="48"/>
      <c r="C188" s="8" t="s">
        <v>396</v>
      </c>
      <c r="D188" s="8" t="s">
        <v>0</v>
      </c>
      <c r="E188" s="14">
        <v>2078067</v>
      </c>
      <c r="F188" s="14">
        <v>1570446</v>
      </c>
      <c r="G188" s="14">
        <v>1496634.94</v>
      </c>
      <c r="H188" s="14">
        <f t="shared" si="50"/>
        <v>95.299993759734491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52"/>
        <v>2078067</v>
      </c>
      <c r="N188" s="14">
        <f t="shared" si="53"/>
        <v>1570446</v>
      </c>
      <c r="O188" s="14">
        <f t="shared" si="54"/>
        <v>1496634.94</v>
      </c>
      <c r="P188" s="14">
        <f t="shared" si="55"/>
        <v>95.299993759734491</v>
      </c>
    </row>
    <row r="189" spans="1:16" ht="30.6" customHeight="1" x14ac:dyDescent="0.15">
      <c r="A189" s="49" t="s">
        <v>397</v>
      </c>
      <c r="B189" s="49"/>
      <c r="C189" s="12" t="s">
        <v>398</v>
      </c>
      <c r="D189" s="12" t="s">
        <v>399</v>
      </c>
      <c r="E189" s="14">
        <v>2078067</v>
      </c>
      <c r="F189" s="14">
        <v>1570446</v>
      </c>
      <c r="G189" s="14">
        <v>1496634.94</v>
      </c>
      <c r="H189" s="14">
        <f t="shared" si="50"/>
        <v>95.299993759734491</v>
      </c>
      <c r="I189" s="14">
        <v>0</v>
      </c>
      <c r="J189" s="14">
        <v>0</v>
      </c>
      <c r="K189" s="14">
        <v>0</v>
      </c>
      <c r="L189" s="14">
        <v>0</v>
      </c>
      <c r="M189" s="14">
        <f t="shared" si="52"/>
        <v>2078067</v>
      </c>
      <c r="N189" s="14">
        <f t="shared" si="53"/>
        <v>1570446</v>
      </c>
      <c r="O189" s="14">
        <f t="shared" si="54"/>
        <v>1496634.94</v>
      </c>
      <c r="P189" s="14">
        <f t="shared" si="55"/>
        <v>95.299993759734491</v>
      </c>
    </row>
    <row r="190" spans="1:16" ht="18" customHeight="1" x14ac:dyDescent="0.15">
      <c r="A190" s="48" t="s">
        <v>400</v>
      </c>
      <c r="B190" s="48"/>
      <c r="C190" s="8" t="s">
        <v>401</v>
      </c>
      <c r="D190" s="8" t="s">
        <v>0</v>
      </c>
      <c r="E190" s="14">
        <v>294221</v>
      </c>
      <c r="F190" s="14">
        <v>231395</v>
      </c>
      <c r="G190" s="14">
        <v>175287.83</v>
      </c>
      <c r="H190" s="14">
        <f t="shared" si="50"/>
        <v>75.752643747704141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52"/>
        <v>294221</v>
      </c>
      <c r="N190" s="14">
        <f t="shared" si="53"/>
        <v>231395</v>
      </c>
      <c r="O190" s="14">
        <f t="shared" si="54"/>
        <v>175287.83</v>
      </c>
      <c r="P190" s="14">
        <f t="shared" si="55"/>
        <v>75.752643747704141</v>
      </c>
    </row>
    <row r="191" spans="1:16" ht="37.5" customHeight="1" x14ac:dyDescent="0.15">
      <c r="A191" s="49" t="s">
        <v>402</v>
      </c>
      <c r="B191" s="49"/>
      <c r="C191" s="12" t="s">
        <v>403</v>
      </c>
      <c r="D191" s="12" t="s">
        <v>404</v>
      </c>
      <c r="E191" s="14">
        <v>294221</v>
      </c>
      <c r="F191" s="14">
        <v>231395</v>
      </c>
      <c r="G191" s="14">
        <v>175287.83</v>
      </c>
      <c r="H191" s="14">
        <f t="shared" si="50"/>
        <v>75.752643747704141</v>
      </c>
      <c r="I191" s="14">
        <v>0</v>
      </c>
      <c r="J191" s="14">
        <v>0</v>
      </c>
      <c r="K191" s="14">
        <v>0</v>
      </c>
      <c r="L191" s="14">
        <v>0</v>
      </c>
      <c r="M191" s="14">
        <f t="shared" si="52"/>
        <v>294221</v>
      </c>
      <c r="N191" s="14">
        <f t="shared" si="53"/>
        <v>231395</v>
      </c>
      <c r="O191" s="14">
        <f t="shared" si="54"/>
        <v>175287.83</v>
      </c>
      <c r="P191" s="14">
        <f t="shared" si="55"/>
        <v>75.752643747704141</v>
      </c>
    </row>
    <row r="192" spans="1:16" ht="23.1" customHeight="1" x14ac:dyDescent="0.15">
      <c r="A192" s="48" t="s">
        <v>405</v>
      </c>
      <c r="B192" s="48"/>
      <c r="C192" s="8" t="s">
        <v>406</v>
      </c>
      <c r="D192" s="8" t="s">
        <v>0</v>
      </c>
      <c r="E192" s="14">
        <v>95000</v>
      </c>
      <c r="F192" s="14">
        <v>95000</v>
      </c>
      <c r="G192" s="14">
        <v>49900</v>
      </c>
      <c r="H192" s="14">
        <f t="shared" si="50"/>
        <v>52.526315789473685</v>
      </c>
      <c r="I192" s="14">
        <v>0</v>
      </c>
      <c r="J192" s="14">
        <v>0</v>
      </c>
      <c r="K192" s="14">
        <v>0</v>
      </c>
      <c r="L192" s="14">
        <v>0</v>
      </c>
      <c r="M192" s="14">
        <f t="shared" si="52"/>
        <v>95000</v>
      </c>
      <c r="N192" s="14">
        <f t="shared" si="53"/>
        <v>95000</v>
      </c>
      <c r="O192" s="14">
        <f t="shared" si="54"/>
        <v>49900</v>
      </c>
      <c r="P192" s="14">
        <f t="shared" si="55"/>
        <v>52.526315789473685</v>
      </c>
    </row>
    <row r="193" spans="1:16" ht="40.5" customHeight="1" x14ac:dyDescent="0.15">
      <c r="A193" s="49" t="s">
        <v>407</v>
      </c>
      <c r="B193" s="49"/>
      <c r="C193" s="12" t="s">
        <v>408</v>
      </c>
      <c r="D193" s="12" t="s">
        <v>409</v>
      </c>
      <c r="E193" s="14">
        <v>95000</v>
      </c>
      <c r="F193" s="14">
        <v>95000</v>
      </c>
      <c r="G193" s="14">
        <v>49900</v>
      </c>
      <c r="H193" s="14">
        <f t="shared" si="50"/>
        <v>52.526315789473685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52"/>
        <v>95000</v>
      </c>
      <c r="N193" s="14">
        <f t="shared" si="53"/>
        <v>95000</v>
      </c>
      <c r="O193" s="14">
        <f t="shared" si="54"/>
        <v>49900</v>
      </c>
      <c r="P193" s="14">
        <f t="shared" si="55"/>
        <v>52.526315789473685</v>
      </c>
    </row>
    <row r="194" spans="1:16" ht="13.5" customHeight="1" x14ac:dyDescent="0.15">
      <c r="A194" s="48" t="s">
        <v>410</v>
      </c>
      <c r="B194" s="48"/>
      <c r="C194" s="8" t="s">
        <v>411</v>
      </c>
      <c r="D194" s="8" t="s">
        <v>0</v>
      </c>
      <c r="E194" s="14">
        <v>6435338</v>
      </c>
      <c r="F194" s="14">
        <v>5120729</v>
      </c>
      <c r="G194" s="14">
        <v>4290409.09</v>
      </c>
      <c r="H194" s="14">
        <f t="shared" si="50"/>
        <v>83.785122977607287</v>
      </c>
      <c r="I194" s="14">
        <v>800000</v>
      </c>
      <c r="J194" s="14">
        <f>J198</f>
        <v>500000</v>
      </c>
      <c r="K194" s="14">
        <v>426693.2</v>
      </c>
      <c r="L194" s="14">
        <f t="shared" si="51"/>
        <v>85.338639999999998</v>
      </c>
      <c r="M194" s="14">
        <f t="shared" si="52"/>
        <v>7235338</v>
      </c>
      <c r="N194" s="14">
        <f t="shared" si="53"/>
        <v>5620729</v>
      </c>
      <c r="O194" s="14">
        <f t="shared" si="54"/>
        <v>4717102.29</v>
      </c>
      <c r="P194" s="14">
        <f t="shared" si="55"/>
        <v>83.923318309777969</v>
      </c>
    </row>
    <row r="195" spans="1:16" ht="26.45" customHeight="1" x14ac:dyDescent="0.15">
      <c r="A195" s="48" t="s">
        <v>412</v>
      </c>
      <c r="B195" s="48"/>
      <c r="C195" s="8" t="s">
        <v>413</v>
      </c>
      <c r="D195" s="8" t="s">
        <v>0</v>
      </c>
      <c r="E195" s="14">
        <v>232558</v>
      </c>
      <c r="F195" s="14">
        <f>F196+F197</f>
        <v>232558</v>
      </c>
      <c r="G195" s="14">
        <v>126643.43</v>
      </c>
      <c r="H195" s="14">
        <f t="shared" si="50"/>
        <v>54.456707574024541</v>
      </c>
      <c r="I195" s="14">
        <v>0</v>
      </c>
      <c r="J195" s="14">
        <v>0</v>
      </c>
      <c r="K195" s="14">
        <v>0</v>
      </c>
      <c r="L195" s="14">
        <v>0</v>
      </c>
      <c r="M195" s="14">
        <f t="shared" si="52"/>
        <v>232558</v>
      </c>
      <c r="N195" s="14">
        <f t="shared" si="53"/>
        <v>232558</v>
      </c>
      <c r="O195" s="14">
        <f t="shared" si="54"/>
        <v>126643.43</v>
      </c>
      <c r="P195" s="14">
        <f t="shared" si="55"/>
        <v>54.456707574024541</v>
      </c>
    </row>
    <row r="196" spans="1:16" ht="26.1" customHeight="1" x14ac:dyDescent="0.15">
      <c r="A196" s="49" t="s">
        <v>414</v>
      </c>
      <c r="B196" s="49"/>
      <c r="C196" s="12" t="s">
        <v>415</v>
      </c>
      <c r="D196" s="12" t="s">
        <v>416</v>
      </c>
      <c r="E196" s="14">
        <v>43624</v>
      </c>
      <c r="F196" s="14">
        <v>43624</v>
      </c>
      <c r="G196" s="14">
        <v>43623.43</v>
      </c>
      <c r="H196" s="14">
        <f t="shared" si="50"/>
        <v>99.998693379790936</v>
      </c>
      <c r="I196" s="14">
        <v>0</v>
      </c>
      <c r="J196" s="14">
        <v>0</v>
      </c>
      <c r="K196" s="14">
        <v>0</v>
      </c>
      <c r="L196" s="14">
        <v>0</v>
      </c>
      <c r="M196" s="14">
        <f t="shared" si="52"/>
        <v>43624</v>
      </c>
      <c r="N196" s="14">
        <f t="shared" si="53"/>
        <v>43624</v>
      </c>
      <c r="O196" s="14">
        <f t="shared" si="54"/>
        <v>43623.43</v>
      </c>
      <c r="P196" s="14">
        <f t="shared" si="55"/>
        <v>99.998693379790936</v>
      </c>
    </row>
    <row r="197" spans="1:16" ht="24" customHeight="1" x14ac:dyDescent="0.15">
      <c r="A197" s="49" t="s">
        <v>417</v>
      </c>
      <c r="B197" s="49"/>
      <c r="C197" s="12" t="s">
        <v>418</v>
      </c>
      <c r="D197" s="12" t="s">
        <v>419</v>
      </c>
      <c r="E197" s="14">
        <v>188934</v>
      </c>
      <c r="F197" s="14">
        <v>188934</v>
      </c>
      <c r="G197" s="14">
        <v>83020</v>
      </c>
      <c r="H197" s="14">
        <f t="shared" si="50"/>
        <v>43.941270496575527</v>
      </c>
      <c r="I197" s="14">
        <v>0</v>
      </c>
      <c r="J197" s="14">
        <v>0</v>
      </c>
      <c r="K197" s="14">
        <v>0</v>
      </c>
      <c r="L197" s="14">
        <v>0</v>
      </c>
      <c r="M197" s="14">
        <f t="shared" si="52"/>
        <v>188934</v>
      </c>
      <c r="N197" s="14">
        <f t="shared" si="53"/>
        <v>188934</v>
      </c>
      <c r="O197" s="14">
        <f t="shared" si="54"/>
        <v>83020</v>
      </c>
      <c r="P197" s="14">
        <f t="shared" si="55"/>
        <v>43.941270496575527</v>
      </c>
    </row>
    <row r="198" spans="1:16" ht="18.600000000000001" customHeight="1" x14ac:dyDescent="0.15">
      <c r="A198" s="47" t="s">
        <v>420</v>
      </c>
      <c r="B198" s="47"/>
      <c r="C198" s="8" t="s">
        <v>421</v>
      </c>
      <c r="D198" s="8" t="s">
        <v>422</v>
      </c>
      <c r="E198" s="14">
        <v>6202780</v>
      </c>
      <c r="F198" s="14">
        <v>4888171</v>
      </c>
      <c r="G198" s="14">
        <v>4163765.66</v>
      </c>
      <c r="H198" s="14">
        <f t="shared" si="50"/>
        <v>85.180441928074941</v>
      </c>
      <c r="I198" s="14">
        <v>800000</v>
      </c>
      <c r="J198" s="14">
        <v>500000</v>
      </c>
      <c r="K198" s="14">
        <v>426693.2</v>
      </c>
      <c r="L198" s="14">
        <f t="shared" si="51"/>
        <v>85.338639999999998</v>
      </c>
      <c r="M198" s="14">
        <f t="shared" si="52"/>
        <v>7002780</v>
      </c>
      <c r="N198" s="14">
        <f t="shared" si="53"/>
        <v>5388171</v>
      </c>
      <c r="O198" s="14">
        <f t="shared" si="54"/>
        <v>4590458.8600000003</v>
      </c>
      <c r="P198" s="14">
        <f t="shared" si="55"/>
        <v>85.19512205533195</v>
      </c>
    </row>
    <row r="199" spans="1:16" ht="9.4" customHeight="1" x14ac:dyDescent="0.15">
      <c r="A199" s="48" t="s">
        <v>423</v>
      </c>
      <c r="B199" s="48"/>
      <c r="C199" s="8" t="s">
        <v>424</v>
      </c>
      <c r="D199" s="8" t="s">
        <v>0</v>
      </c>
      <c r="E199" s="14">
        <v>4632076</v>
      </c>
      <c r="F199" s="14">
        <v>3078214</v>
      </c>
      <c r="G199" s="14">
        <v>2770303.1</v>
      </c>
      <c r="H199" s="14">
        <f t="shared" si="50"/>
        <v>89.99709246985428</v>
      </c>
      <c r="I199" s="14">
        <v>13196864</v>
      </c>
      <c r="J199" s="14">
        <f>J202</f>
        <v>7301864</v>
      </c>
      <c r="K199" s="14">
        <v>1580981.87</v>
      </c>
      <c r="L199" s="14">
        <f t="shared" si="51"/>
        <v>21.651757277319874</v>
      </c>
      <c r="M199" s="14">
        <f t="shared" si="52"/>
        <v>17828940</v>
      </c>
      <c r="N199" s="14">
        <f t="shared" si="53"/>
        <v>10380078</v>
      </c>
      <c r="O199" s="14">
        <f t="shared" si="54"/>
        <v>4351284.9700000007</v>
      </c>
      <c r="P199" s="14">
        <f t="shared" si="55"/>
        <v>41.919578735342846</v>
      </c>
    </row>
    <row r="200" spans="1:16" ht="24.95" customHeight="1" x14ac:dyDescent="0.15">
      <c r="A200" s="48" t="s">
        <v>425</v>
      </c>
      <c r="B200" s="48"/>
      <c r="C200" s="8" t="s">
        <v>426</v>
      </c>
      <c r="D200" s="8" t="s">
        <v>0</v>
      </c>
      <c r="E200" s="14">
        <v>108376</v>
      </c>
      <c r="F200" s="14">
        <v>99704</v>
      </c>
      <c r="G200" s="14">
        <v>99704</v>
      </c>
      <c r="H200" s="14">
        <f t="shared" si="50"/>
        <v>100</v>
      </c>
      <c r="I200" s="14">
        <v>0</v>
      </c>
      <c r="J200" s="14">
        <v>0</v>
      </c>
      <c r="K200" s="14">
        <v>0</v>
      </c>
      <c r="L200" s="14">
        <v>0</v>
      </c>
      <c r="M200" s="14">
        <f t="shared" si="52"/>
        <v>108376</v>
      </c>
      <c r="N200" s="14">
        <f t="shared" si="53"/>
        <v>99704</v>
      </c>
      <c r="O200" s="14">
        <f t="shared" si="54"/>
        <v>99704</v>
      </c>
      <c r="P200" s="14">
        <f t="shared" si="55"/>
        <v>100</v>
      </c>
    </row>
    <row r="201" spans="1:16" ht="16.5" customHeight="1" x14ac:dyDescent="0.15">
      <c r="A201" s="47" t="s">
        <v>427</v>
      </c>
      <c r="B201" s="47"/>
      <c r="C201" s="8" t="s">
        <v>428</v>
      </c>
      <c r="D201" s="8" t="s">
        <v>429</v>
      </c>
      <c r="E201" s="14">
        <v>108376</v>
      </c>
      <c r="F201" s="14">
        <v>99704</v>
      </c>
      <c r="G201" s="14">
        <v>99704</v>
      </c>
      <c r="H201" s="14">
        <f t="shared" si="50"/>
        <v>100</v>
      </c>
      <c r="I201" s="14">
        <v>0</v>
      </c>
      <c r="J201" s="14">
        <v>0</v>
      </c>
      <c r="K201" s="14">
        <v>0</v>
      </c>
      <c r="L201" s="14">
        <v>0</v>
      </c>
      <c r="M201" s="14">
        <f t="shared" si="52"/>
        <v>108376</v>
      </c>
      <c r="N201" s="14">
        <f t="shared" si="53"/>
        <v>99704</v>
      </c>
      <c r="O201" s="14">
        <f t="shared" si="54"/>
        <v>99704</v>
      </c>
      <c r="P201" s="14">
        <f t="shared" si="55"/>
        <v>100</v>
      </c>
    </row>
    <row r="202" spans="1:16" ht="20.100000000000001" customHeight="1" x14ac:dyDescent="0.15">
      <c r="A202" s="48" t="s">
        <v>430</v>
      </c>
      <c r="B202" s="48"/>
      <c r="C202" s="8" t="s">
        <v>431</v>
      </c>
      <c r="D202" s="8" t="s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13196864</v>
      </c>
      <c r="J202" s="14">
        <f>J203+J204+J210+J212+J211</f>
        <v>7301864</v>
      </c>
      <c r="K202" s="14">
        <v>1580981.87</v>
      </c>
      <c r="L202" s="14">
        <f t="shared" ref="L202:L244" si="56">K202/J202%</f>
        <v>21.651757277319874</v>
      </c>
      <c r="M202" s="14">
        <f t="shared" ref="M202:M244" si="57">E202+I202</f>
        <v>13196864</v>
      </c>
      <c r="N202" s="14">
        <f t="shared" ref="N202:N244" si="58">F202+J202</f>
        <v>7301864</v>
      </c>
      <c r="O202" s="14">
        <f t="shared" ref="O202:O244" si="59">G202+K202</f>
        <v>1580981.87</v>
      </c>
      <c r="P202" s="14">
        <f t="shared" ref="P202:P244" si="60">O202/N202%</f>
        <v>21.651757277319874</v>
      </c>
    </row>
    <row r="203" spans="1:16" ht="22.5" customHeight="1" x14ac:dyDescent="0.15">
      <c r="A203" s="47" t="s">
        <v>432</v>
      </c>
      <c r="B203" s="47"/>
      <c r="C203" s="8" t="s">
        <v>433</v>
      </c>
      <c r="D203" s="8" t="s">
        <v>434</v>
      </c>
      <c r="E203" s="14">
        <v>0</v>
      </c>
      <c r="F203" s="14">
        <v>0</v>
      </c>
      <c r="G203" s="14">
        <v>0</v>
      </c>
      <c r="H203" s="14">
        <v>0</v>
      </c>
      <c r="I203" s="14">
        <v>1000000</v>
      </c>
      <c r="J203" s="14">
        <v>1000000</v>
      </c>
      <c r="K203" s="14">
        <v>973878.24</v>
      </c>
      <c r="L203" s="14">
        <f t="shared" si="56"/>
        <v>97.387823999999995</v>
      </c>
      <c r="M203" s="14">
        <f t="shared" si="57"/>
        <v>1000000</v>
      </c>
      <c r="N203" s="14">
        <f t="shared" si="58"/>
        <v>1000000</v>
      </c>
      <c r="O203" s="14">
        <f t="shared" si="59"/>
        <v>973878.24</v>
      </c>
      <c r="P203" s="14">
        <f t="shared" si="60"/>
        <v>97.387823999999995</v>
      </c>
    </row>
    <row r="204" spans="1:16" ht="24.6" customHeight="1" x14ac:dyDescent="0.15">
      <c r="A204" s="48" t="s">
        <v>435</v>
      </c>
      <c r="B204" s="48"/>
      <c r="C204" s="8" t="s">
        <v>436</v>
      </c>
      <c r="D204" s="8" t="s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2836064</v>
      </c>
      <c r="J204" s="14">
        <f>SUM(J205:J209)</f>
        <v>2736064</v>
      </c>
      <c r="K204" s="14">
        <v>292450.55</v>
      </c>
      <c r="L204" s="14">
        <f t="shared" si="56"/>
        <v>10.688732061823115</v>
      </c>
      <c r="M204" s="14">
        <f t="shared" si="57"/>
        <v>2836064</v>
      </c>
      <c r="N204" s="14">
        <f t="shared" si="58"/>
        <v>2736064</v>
      </c>
      <c r="O204" s="14">
        <f t="shared" si="59"/>
        <v>292450.55</v>
      </c>
      <c r="P204" s="14">
        <f t="shared" si="60"/>
        <v>10.688732061823115</v>
      </c>
    </row>
    <row r="205" spans="1:16" ht="8.1" customHeight="1" x14ac:dyDescent="0.15">
      <c r="A205" s="49" t="s">
        <v>437</v>
      </c>
      <c r="B205" s="49"/>
      <c r="C205" s="12" t="s">
        <v>438</v>
      </c>
      <c r="D205" s="12" t="s">
        <v>439</v>
      </c>
      <c r="E205" s="14">
        <v>0</v>
      </c>
      <c r="F205" s="14">
        <v>0</v>
      </c>
      <c r="G205" s="14">
        <v>0</v>
      </c>
      <c r="H205" s="14">
        <v>0</v>
      </c>
      <c r="I205" s="14">
        <v>638900</v>
      </c>
      <c r="J205" s="14">
        <v>538900</v>
      </c>
      <c r="K205" s="14">
        <v>212651.25</v>
      </c>
      <c r="L205" s="14">
        <f t="shared" si="56"/>
        <v>39.460243087771389</v>
      </c>
      <c r="M205" s="14">
        <f t="shared" si="57"/>
        <v>638900</v>
      </c>
      <c r="N205" s="14">
        <f t="shared" si="58"/>
        <v>538900</v>
      </c>
      <c r="O205" s="14">
        <f t="shared" si="59"/>
        <v>212651.25</v>
      </c>
      <c r="P205" s="14">
        <f t="shared" si="60"/>
        <v>39.460243087771389</v>
      </c>
    </row>
    <row r="206" spans="1:16" ht="8.1" customHeight="1" x14ac:dyDescent="0.15">
      <c r="A206" s="49" t="s">
        <v>437</v>
      </c>
      <c r="B206" s="49"/>
      <c r="C206" s="12" t="s">
        <v>438</v>
      </c>
      <c r="D206" s="12" t="s">
        <v>440</v>
      </c>
      <c r="E206" s="14">
        <v>0</v>
      </c>
      <c r="F206" s="14">
        <v>0</v>
      </c>
      <c r="G206" s="14">
        <v>0</v>
      </c>
      <c r="H206" s="14">
        <v>0</v>
      </c>
      <c r="I206" s="14">
        <v>41064</v>
      </c>
      <c r="J206" s="14">
        <v>41064</v>
      </c>
      <c r="K206" s="14">
        <v>41063.4</v>
      </c>
      <c r="L206" s="14">
        <f t="shared" si="56"/>
        <v>99.998538866160146</v>
      </c>
      <c r="M206" s="14">
        <f t="shared" si="57"/>
        <v>41064</v>
      </c>
      <c r="N206" s="14">
        <f t="shared" si="58"/>
        <v>41064</v>
      </c>
      <c r="O206" s="14">
        <f t="shared" si="59"/>
        <v>41063.4</v>
      </c>
      <c r="P206" s="14">
        <f t="shared" si="60"/>
        <v>99.998538866160146</v>
      </c>
    </row>
    <row r="207" spans="1:16" ht="8.1" customHeight="1" x14ac:dyDescent="0.15">
      <c r="A207" s="49" t="s">
        <v>441</v>
      </c>
      <c r="B207" s="49"/>
      <c r="C207" s="12" t="s">
        <v>442</v>
      </c>
      <c r="D207" s="12" t="s">
        <v>443</v>
      </c>
      <c r="E207" s="14">
        <v>0</v>
      </c>
      <c r="F207" s="14">
        <v>0</v>
      </c>
      <c r="G207" s="14">
        <v>0</v>
      </c>
      <c r="H207" s="14">
        <v>0</v>
      </c>
      <c r="I207" s="14">
        <v>16100</v>
      </c>
      <c r="J207" s="14">
        <v>16100</v>
      </c>
      <c r="K207" s="14">
        <v>16100</v>
      </c>
      <c r="L207" s="14">
        <f t="shared" si="56"/>
        <v>100</v>
      </c>
      <c r="M207" s="14">
        <f t="shared" si="57"/>
        <v>16100</v>
      </c>
      <c r="N207" s="14">
        <f t="shared" si="58"/>
        <v>16100</v>
      </c>
      <c r="O207" s="14">
        <f t="shared" si="59"/>
        <v>16100</v>
      </c>
      <c r="P207" s="14">
        <f t="shared" si="60"/>
        <v>100</v>
      </c>
    </row>
    <row r="208" spans="1:16" ht="8.1" customHeight="1" x14ac:dyDescent="0.15">
      <c r="A208" s="49" t="s">
        <v>444</v>
      </c>
      <c r="B208" s="49"/>
      <c r="C208" s="12" t="s">
        <v>445</v>
      </c>
      <c r="D208" s="12" t="s">
        <v>446</v>
      </c>
      <c r="E208" s="14">
        <v>0</v>
      </c>
      <c r="F208" s="14">
        <v>0</v>
      </c>
      <c r="G208" s="14">
        <v>0</v>
      </c>
      <c r="H208" s="14">
        <v>0</v>
      </c>
      <c r="I208" s="14">
        <v>40000</v>
      </c>
      <c r="J208" s="14">
        <v>40000</v>
      </c>
      <c r="K208" s="14">
        <v>22635.9</v>
      </c>
      <c r="L208" s="14">
        <f t="shared" si="56"/>
        <v>56.589750000000002</v>
      </c>
      <c r="M208" s="14">
        <f t="shared" si="57"/>
        <v>40000</v>
      </c>
      <c r="N208" s="14">
        <f t="shared" si="58"/>
        <v>40000</v>
      </c>
      <c r="O208" s="14">
        <f t="shared" si="59"/>
        <v>22635.9</v>
      </c>
      <c r="P208" s="14">
        <f t="shared" si="60"/>
        <v>56.589750000000002</v>
      </c>
    </row>
    <row r="209" spans="1:16" ht="8.1" customHeight="1" x14ac:dyDescent="0.15">
      <c r="A209" s="49" t="s">
        <v>447</v>
      </c>
      <c r="B209" s="49"/>
      <c r="C209" s="12" t="s">
        <v>448</v>
      </c>
      <c r="D209" s="12" t="s">
        <v>449</v>
      </c>
      <c r="E209" s="14">
        <v>0</v>
      </c>
      <c r="F209" s="14">
        <v>0</v>
      </c>
      <c r="G209" s="14">
        <v>0</v>
      </c>
      <c r="H209" s="14">
        <v>0</v>
      </c>
      <c r="I209" s="14">
        <v>2100000</v>
      </c>
      <c r="J209" s="14">
        <v>2100000</v>
      </c>
      <c r="K209" s="14">
        <v>0</v>
      </c>
      <c r="L209" s="14">
        <f t="shared" si="56"/>
        <v>0</v>
      </c>
      <c r="M209" s="14">
        <f t="shared" si="57"/>
        <v>2100000</v>
      </c>
      <c r="N209" s="14">
        <f t="shared" si="58"/>
        <v>2100000</v>
      </c>
      <c r="O209" s="14">
        <f t="shared" si="59"/>
        <v>0</v>
      </c>
      <c r="P209" s="14">
        <f t="shared" si="60"/>
        <v>0</v>
      </c>
    </row>
    <row r="210" spans="1:16" ht="8.1" customHeight="1" x14ac:dyDescent="0.15">
      <c r="A210" s="47" t="s">
        <v>450</v>
      </c>
      <c r="B210" s="47"/>
      <c r="C210" s="8" t="s">
        <v>451</v>
      </c>
      <c r="D210" s="8" t="s">
        <v>452</v>
      </c>
      <c r="E210" s="14">
        <v>0</v>
      </c>
      <c r="F210" s="14">
        <v>0</v>
      </c>
      <c r="G210" s="14">
        <v>0</v>
      </c>
      <c r="H210" s="14">
        <v>0</v>
      </c>
      <c r="I210" s="14">
        <v>36500</v>
      </c>
      <c r="J210" s="14">
        <v>36500</v>
      </c>
      <c r="K210" s="14">
        <v>19440</v>
      </c>
      <c r="L210" s="14">
        <f t="shared" si="56"/>
        <v>53.260273972602739</v>
      </c>
      <c r="M210" s="14">
        <f t="shared" si="57"/>
        <v>36500</v>
      </c>
      <c r="N210" s="14">
        <f t="shared" si="58"/>
        <v>36500</v>
      </c>
      <c r="O210" s="14">
        <f t="shared" si="59"/>
        <v>19440</v>
      </c>
      <c r="P210" s="14">
        <f t="shared" si="60"/>
        <v>53.260273972602739</v>
      </c>
    </row>
    <row r="211" spans="1:16" ht="24" customHeight="1" x14ac:dyDescent="0.15">
      <c r="A211" s="47" t="s">
        <v>453</v>
      </c>
      <c r="B211" s="47"/>
      <c r="C211" s="8" t="s">
        <v>454</v>
      </c>
      <c r="D211" s="8" t="s">
        <v>455</v>
      </c>
      <c r="E211" s="14">
        <v>0</v>
      </c>
      <c r="F211" s="14">
        <v>0</v>
      </c>
      <c r="G211" s="14">
        <v>0</v>
      </c>
      <c r="H211" s="14">
        <v>0</v>
      </c>
      <c r="I211" s="14">
        <v>224300</v>
      </c>
      <c r="J211" s="14">
        <v>224300</v>
      </c>
      <c r="K211" s="14">
        <v>0</v>
      </c>
      <c r="L211" s="14">
        <f t="shared" si="56"/>
        <v>0</v>
      </c>
      <c r="M211" s="14">
        <f t="shared" si="57"/>
        <v>224300</v>
      </c>
      <c r="N211" s="14">
        <f t="shared" si="58"/>
        <v>224300</v>
      </c>
      <c r="O211" s="14">
        <f t="shared" si="59"/>
        <v>0</v>
      </c>
      <c r="P211" s="14">
        <f t="shared" si="60"/>
        <v>0</v>
      </c>
    </row>
    <row r="212" spans="1:16" ht="12.6" customHeight="1" x14ac:dyDescent="0.15">
      <c r="A212" s="48" t="s">
        <v>456</v>
      </c>
      <c r="B212" s="48"/>
      <c r="C212" s="8" t="s">
        <v>457</v>
      </c>
      <c r="D212" s="8" t="s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9100000</v>
      </c>
      <c r="J212" s="14">
        <f>J213+J214+J215</f>
        <v>3305000</v>
      </c>
      <c r="K212" s="14">
        <v>295213.08</v>
      </c>
      <c r="L212" s="14">
        <f t="shared" si="56"/>
        <v>8.9323170953101361</v>
      </c>
      <c r="M212" s="14">
        <f t="shared" si="57"/>
        <v>9100000</v>
      </c>
      <c r="N212" s="14">
        <f t="shared" si="58"/>
        <v>3305000</v>
      </c>
      <c r="O212" s="14">
        <f t="shared" si="59"/>
        <v>295213.08</v>
      </c>
      <c r="P212" s="14">
        <f t="shared" si="60"/>
        <v>8.9323170953101361</v>
      </c>
    </row>
    <row r="213" spans="1:16" ht="35.450000000000003" customHeight="1" x14ac:dyDescent="0.15">
      <c r="A213" s="49" t="s">
        <v>458</v>
      </c>
      <c r="B213" s="49"/>
      <c r="C213" s="12" t="s">
        <v>459</v>
      </c>
      <c r="D213" s="12" t="s">
        <v>460</v>
      </c>
      <c r="E213" s="14">
        <v>0</v>
      </c>
      <c r="F213" s="14">
        <v>0</v>
      </c>
      <c r="G213" s="14">
        <v>0</v>
      </c>
      <c r="H213" s="14">
        <v>0</v>
      </c>
      <c r="I213" s="14">
        <v>1650000</v>
      </c>
      <c r="J213" s="14">
        <v>550000</v>
      </c>
      <c r="K213" s="14">
        <v>175495.67999999999</v>
      </c>
      <c r="L213" s="14">
        <f t="shared" si="56"/>
        <v>31.908305454545452</v>
      </c>
      <c r="M213" s="14">
        <f t="shared" si="57"/>
        <v>1650000</v>
      </c>
      <c r="N213" s="14">
        <f t="shared" si="58"/>
        <v>550000</v>
      </c>
      <c r="O213" s="14">
        <f t="shared" si="59"/>
        <v>175495.67999999999</v>
      </c>
      <c r="P213" s="14">
        <f t="shared" si="60"/>
        <v>31.908305454545452</v>
      </c>
    </row>
    <row r="214" spans="1:16" ht="30" customHeight="1" x14ac:dyDescent="0.15">
      <c r="A214" s="49" t="s">
        <v>458</v>
      </c>
      <c r="B214" s="49"/>
      <c r="C214" s="12" t="s">
        <v>459</v>
      </c>
      <c r="D214" s="12" t="s">
        <v>461</v>
      </c>
      <c r="E214" s="14">
        <v>0</v>
      </c>
      <c r="F214" s="14">
        <v>0</v>
      </c>
      <c r="G214" s="14">
        <v>0</v>
      </c>
      <c r="H214" s="14">
        <v>0</v>
      </c>
      <c r="I214" s="14">
        <v>5000000</v>
      </c>
      <c r="J214" s="14">
        <v>305000</v>
      </c>
      <c r="K214" s="14">
        <v>0</v>
      </c>
      <c r="L214" s="14">
        <f t="shared" si="56"/>
        <v>0</v>
      </c>
      <c r="M214" s="14">
        <f t="shared" si="57"/>
        <v>5000000</v>
      </c>
      <c r="N214" s="14">
        <f t="shared" si="58"/>
        <v>305000</v>
      </c>
      <c r="O214" s="14">
        <f t="shared" si="59"/>
        <v>0</v>
      </c>
      <c r="P214" s="14">
        <f t="shared" si="60"/>
        <v>0</v>
      </c>
    </row>
    <row r="215" spans="1:16" ht="31.5" customHeight="1" x14ac:dyDescent="0.15">
      <c r="A215" s="49" t="s">
        <v>458</v>
      </c>
      <c r="B215" s="49"/>
      <c r="C215" s="12" t="s">
        <v>459</v>
      </c>
      <c r="D215" s="12" t="s">
        <v>462</v>
      </c>
      <c r="E215" s="14">
        <v>0</v>
      </c>
      <c r="F215" s="14">
        <v>0</v>
      </c>
      <c r="G215" s="14">
        <v>0</v>
      </c>
      <c r="H215" s="14">
        <v>0</v>
      </c>
      <c r="I215" s="14">
        <v>2450000</v>
      </c>
      <c r="J215" s="14">
        <v>2450000</v>
      </c>
      <c r="K215" s="14">
        <v>119717.4</v>
      </c>
      <c r="L215" s="14">
        <f t="shared" si="56"/>
        <v>4.8864244897959184</v>
      </c>
      <c r="M215" s="14">
        <f t="shared" si="57"/>
        <v>2450000</v>
      </c>
      <c r="N215" s="14">
        <f t="shared" si="58"/>
        <v>2450000</v>
      </c>
      <c r="O215" s="14">
        <f t="shared" si="59"/>
        <v>119717.4</v>
      </c>
      <c r="P215" s="14">
        <f t="shared" si="60"/>
        <v>4.8864244897959184</v>
      </c>
    </row>
    <row r="216" spans="1:16" ht="24" customHeight="1" x14ac:dyDescent="0.15">
      <c r="A216" s="48" t="s">
        <v>463</v>
      </c>
      <c r="B216" s="48"/>
      <c r="C216" s="8" t="s">
        <v>464</v>
      </c>
      <c r="D216" s="8" t="s">
        <v>0</v>
      </c>
      <c r="E216" s="14">
        <v>1270000</v>
      </c>
      <c r="F216" s="14">
        <f>F217</f>
        <v>1070000</v>
      </c>
      <c r="G216" s="14">
        <v>848604.21</v>
      </c>
      <c r="H216" s="14">
        <f t="shared" ref="H216:H244" si="61">G216/F216%</f>
        <v>79.308804672897196</v>
      </c>
      <c r="I216" s="14">
        <v>0</v>
      </c>
      <c r="J216" s="14">
        <v>0</v>
      </c>
      <c r="K216" s="14">
        <v>0</v>
      </c>
      <c r="L216" s="14">
        <v>0</v>
      </c>
      <c r="M216" s="14">
        <f t="shared" si="57"/>
        <v>1270000</v>
      </c>
      <c r="N216" s="14">
        <f t="shared" si="58"/>
        <v>1070000</v>
      </c>
      <c r="O216" s="14">
        <f t="shared" si="59"/>
        <v>848604.21</v>
      </c>
      <c r="P216" s="14">
        <f t="shared" si="60"/>
        <v>79.308804672897196</v>
      </c>
    </row>
    <row r="217" spans="1:16" ht="24.75" customHeight="1" x14ac:dyDescent="0.15">
      <c r="A217" s="48" t="s">
        <v>465</v>
      </c>
      <c r="B217" s="48"/>
      <c r="C217" s="8" t="s">
        <v>466</v>
      </c>
      <c r="D217" s="8" t="s">
        <v>0</v>
      </c>
      <c r="E217" s="14">
        <v>1270000</v>
      </c>
      <c r="F217" s="14">
        <f>F218</f>
        <v>1070000</v>
      </c>
      <c r="G217" s="14">
        <v>848604.21</v>
      </c>
      <c r="H217" s="14">
        <f t="shared" si="61"/>
        <v>79.308804672897196</v>
      </c>
      <c r="I217" s="14">
        <v>0</v>
      </c>
      <c r="J217" s="14">
        <v>0</v>
      </c>
      <c r="K217" s="14">
        <v>0</v>
      </c>
      <c r="L217" s="14">
        <v>0</v>
      </c>
      <c r="M217" s="14">
        <f t="shared" si="57"/>
        <v>1270000</v>
      </c>
      <c r="N217" s="14">
        <f t="shared" si="58"/>
        <v>1070000</v>
      </c>
      <c r="O217" s="14">
        <f t="shared" si="59"/>
        <v>848604.21</v>
      </c>
      <c r="P217" s="14">
        <f t="shared" si="60"/>
        <v>79.308804672897196</v>
      </c>
    </row>
    <row r="218" spans="1:16" ht="38.450000000000003" customHeight="1" x14ac:dyDescent="0.15">
      <c r="A218" s="49" t="s">
        <v>467</v>
      </c>
      <c r="B218" s="49"/>
      <c r="C218" s="12" t="s">
        <v>468</v>
      </c>
      <c r="D218" s="12" t="s">
        <v>469</v>
      </c>
      <c r="E218" s="14">
        <v>1270000</v>
      </c>
      <c r="F218" s="14">
        <v>1070000</v>
      </c>
      <c r="G218" s="14">
        <v>848604.21</v>
      </c>
      <c r="H218" s="14">
        <f t="shared" si="61"/>
        <v>79.308804672897196</v>
      </c>
      <c r="I218" s="14">
        <v>0</v>
      </c>
      <c r="J218" s="14">
        <v>0</v>
      </c>
      <c r="K218" s="14">
        <v>0</v>
      </c>
      <c r="L218" s="14">
        <v>0</v>
      </c>
      <c r="M218" s="14">
        <f t="shared" si="57"/>
        <v>1270000</v>
      </c>
      <c r="N218" s="14">
        <f t="shared" si="58"/>
        <v>1070000</v>
      </c>
      <c r="O218" s="14">
        <f t="shared" si="59"/>
        <v>848604.21</v>
      </c>
      <c r="P218" s="14">
        <f t="shared" si="60"/>
        <v>79.308804672897196</v>
      </c>
    </row>
    <row r="219" spans="1:16" ht="28.5" customHeight="1" x14ac:dyDescent="0.15">
      <c r="A219" s="48" t="s">
        <v>470</v>
      </c>
      <c r="B219" s="48"/>
      <c r="C219" s="8" t="s">
        <v>471</v>
      </c>
      <c r="D219" s="8" t="s">
        <v>0</v>
      </c>
      <c r="E219" s="14">
        <v>1921700</v>
      </c>
      <c r="F219" s="14">
        <f>F220</f>
        <v>576510</v>
      </c>
      <c r="G219" s="14">
        <v>565140</v>
      </c>
      <c r="H219" s="14">
        <f t="shared" si="61"/>
        <v>98.027787896133631</v>
      </c>
      <c r="I219" s="14">
        <v>0</v>
      </c>
      <c r="J219" s="14">
        <v>0</v>
      </c>
      <c r="K219" s="14">
        <v>0</v>
      </c>
      <c r="L219" s="14">
        <v>0</v>
      </c>
      <c r="M219" s="14">
        <f t="shared" si="57"/>
        <v>1921700</v>
      </c>
      <c r="N219" s="14">
        <f t="shared" si="58"/>
        <v>576510</v>
      </c>
      <c r="O219" s="14">
        <f t="shared" si="59"/>
        <v>565140</v>
      </c>
      <c r="P219" s="14">
        <f t="shared" si="60"/>
        <v>98.027787896133631</v>
      </c>
    </row>
    <row r="220" spans="1:16" ht="35.1" customHeight="1" x14ac:dyDescent="0.15">
      <c r="A220" s="47" t="s">
        <v>472</v>
      </c>
      <c r="B220" s="47"/>
      <c r="C220" s="8" t="s">
        <v>473</v>
      </c>
      <c r="D220" s="8" t="s">
        <v>474</v>
      </c>
      <c r="E220" s="14">
        <v>1921700</v>
      </c>
      <c r="F220" s="14">
        <v>576510</v>
      </c>
      <c r="G220" s="14">
        <v>565140</v>
      </c>
      <c r="H220" s="14">
        <f t="shared" si="61"/>
        <v>98.027787896133631</v>
      </c>
      <c r="I220" s="14">
        <v>0</v>
      </c>
      <c r="J220" s="14">
        <v>0</v>
      </c>
      <c r="K220" s="14">
        <v>0</v>
      </c>
      <c r="L220" s="14">
        <v>0</v>
      </c>
      <c r="M220" s="14">
        <f t="shared" si="57"/>
        <v>1921700</v>
      </c>
      <c r="N220" s="14">
        <f t="shared" si="58"/>
        <v>576510</v>
      </c>
      <c r="O220" s="14">
        <f t="shared" si="59"/>
        <v>565140</v>
      </c>
      <c r="P220" s="14">
        <f t="shared" si="60"/>
        <v>98.027787896133631</v>
      </c>
    </row>
    <row r="221" spans="1:16" ht="22.5" customHeight="1" x14ac:dyDescent="0.15">
      <c r="A221" s="48" t="s">
        <v>475</v>
      </c>
      <c r="B221" s="48"/>
      <c r="C221" s="8" t="s">
        <v>476</v>
      </c>
      <c r="D221" s="8" t="s">
        <v>0</v>
      </c>
      <c r="E221" s="14">
        <v>1332000</v>
      </c>
      <c r="F221" s="14">
        <f>F222+F223</f>
        <v>1332000</v>
      </c>
      <c r="G221" s="14">
        <v>1256854.8899999999</v>
      </c>
      <c r="H221" s="14">
        <f t="shared" si="61"/>
        <v>94.35847522522522</v>
      </c>
      <c r="I221" s="14">
        <v>0</v>
      </c>
      <c r="J221" s="14">
        <v>0</v>
      </c>
      <c r="K221" s="14">
        <v>0</v>
      </c>
      <c r="L221" s="14">
        <v>0</v>
      </c>
      <c r="M221" s="14">
        <f t="shared" si="57"/>
        <v>1332000</v>
      </c>
      <c r="N221" s="14">
        <f t="shared" si="58"/>
        <v>1332000</v>
      </c>
      <c r="O221" s="14">
        <f t="shared" si="59"/>
        <v>1256854.8899999999</v>
      </c>
      <c r="P221" s="14">
        <f t="shared" si="60"/>
        <v>94.35847522522522</v>
      </c>
    </row>
    <row r="222" spans="1:16" ht="18" customHeight="1" x14ac:dyDescent="0.15">
      <c r="A222" s="47" t="s">
        <v>477</v>
      </c>
      <c r="B222" s="47"/>
      <c r="C222" s="8" t="s">
        <v>478</v>
      </c>
      <c r="D222" s="8" t="s">
        <v>479</v>
      </c>
      <c r="E222" s="14">
        <v>80000</v>
      </c>
      <c r="F222" s="14">
        <v>80000</v>
      </c>
      <c r="G222" s="14">
        <v>58894</v>
      </c>
      <c r="H222" s="14">
        <f t="shared" si="61"/>
        <v>73.617500000000007</v>
      </c>
      <c r="I222" s="14">
        <v>0</v>
      </c>
      <c r="J222" s="14">
        <v>0</v>
      </c>
      <c r="K222" s="14">
        <v>0</v>
      </c>
      <c r="L222" s="14">
        <v>0</v>
      </c>
      <c r="M222" s="14">
        <f t="shared" si="57"/>
        <v>80000</v>
      </c>
      <c r="N222" s="14">
        <f t="shared" si="58"/>
        <v>80000</v>
      </c>
      <c r="O222" s="14">
        <f t="shared" si="59"/>
        <v>58894</v>
      </c>
      <c r="P222" s="14">
        <f t="shared" si="60"/>
        <v>73.617500000000007</v>
      </c>
    </row>
    <row r="223" spans="1:16" ht="9.4" customHeight="1" x14ac:dyDescent="0.15">
      <c r="A223" s="48" t="s">
        <v>480</v>
      </c>
      <c r="B223" s="48"/>
      <c r="C223" s="8" t="s">
        <v>481</v>
      </c>
      <c r="D223" s="8" t="s">
        <v>0</v>
      </c>
      <c r="E223" s="14">
        <v>1252000</v>
      </c>
      <c r="F223" s="14">
        <v>1252000</v>
      </c>
      <c r="G223" s="14">
        <v>1197960.8899999999</v>
      </c>
      <c r="H223" s="14">
        <f t="shared" si="61"/>
        <v>95.68377715654951</v>
      </c>
      <c r="I223" s="14">
        <v>0</v>
      </c>
      <c r="J223" s="14">
        <v>0</v>
      </c>
      <c r="K223" s="14">
        <v>0</v>
      </c>
      <c r="L223" s="14">
        <v>0</v>
      </c>
      <c r="M223" s="14">
        <f t="shared" si="57"/>
        <v>1252000</v>
      </c>
      <c r="N223" s="14">
        <f t="shared" si="58"/>
        <v>1252000</v>
      </c>
      <c r="O223" s="14">
        <f t="shared" si="59"/>
        <v>1197960.8899999999</v>
      </c>
      <c r="P223" s="14">
        <f t="shared" si="60"/>
        <v>95.68377715654951</v>
      </c>
    </row>
    <row r="224" spans="1:16" ht="24.95" customHeight="1" x14ac:dyDescent="0.15">
      <c r="A224" s="49" t="s">
        <v>482</v>
      </c>
      <c r="B224" s="49"/>
      <c r="C224" s="12" t="s">
        <v>483</v>
      </c>
      <c r="D224" s="12" t="s">
        <v>484</v>
      </c>
      <c r="E224" s="14">
        <v>1252000</v>
      </c>
      <c r="F224" s="14">
        <v>1252000</v>
      </c>
      <c r="G224" s="14">
        <v>1197960.8899999999</v>
      </c>
      <c r="H224" s="14">
        <f t="shared" si="61"/>
        <v>95.68377715654951</v>
      </c>
      <c r="I224" s="14">
        <v>0</v>
      </c>
      <c r="J224" s="14">
        <v>0</v>
      </c>
      <c r="K224" s="14">
        <v>0</v>
      </c>
      <c r="L224" s="14">
        <v>0</v>
      </c>
      <c r="M224" s="14">
        <f t="shared" si="57"/>
        <v>1252000</v>
      </c>
      <c r="N224" s="14">
        <f t="shared" si="58"/>
        <v>1252000</v>
      </c>
      <c r="O224" s="14">
        <f t="shared" si="59"/>
        <v>1197960.8899999999</v>
      </c>
      <c r="P224" s="14">
        <f t="shared" si="60"/>
        <v>95.68377715654951</v>
      </c>
    </row>
    <row r="225" spans="1:16" ht="11.25" customHeight="1" x14ac:dyDescent="0.15">
      <c r="A225" s="48" t="s">
        <v>485</v>
      </c>
      <c r="B225" s="48"/>
      <c r="C225" s="8" t="s">
        <v>486</v>
      </c>
      <c r="D225" s="8" t="s">
        <v>0</v>
      </c>
      <c r="E225" s="14">
        <v>949180</v>
      </c>
      <c r="F225" s="14">
        <f>F227+F229+F231+F235+F236</f>
        <v>769727</v>
      </c>
      <c r="G225" s="14">
        <v>454580.37</v>
      </c>
      <c r="H225" s="14">
        <f t="shared" si="61"/>
        <v>59.057350203383791</v>
      </c>
      <c r="I225" s="14">
        <v>1157000</v>
      </c>
      <c r="J225" s="14">
        <f>J228+J231</f>
        <v>1143000</v>
      </c>
      <c r="K225" s="14">
        <v>0</v>
      </c>
      <c r="L225" s="14">
        <f t="shared" si="56"/>
        <v>0</v>
      </c>
      <c r="M225" s="14">
        <f t="shared" si="57"/>
        <v>2106180</v>
      </c>
      <c r="N225" s="14">
        <f t="shared" si="58"/>
        <v>1912727</v>
      </c>
      <c r="O225" s="14">
        <f t="shared" si="59"/>
        <v>454580.37</v>
      </c>
      <c r="P225" s="14">
        <f t="shared" si="60"/>
        <v>23.766087371590405</v>
      </c>
    </row>
    <row r="226" spans="1:16" ht="30" customHeight="1" x14ac:dyDescent="0.15">
      <c r="A226" s="48" t="s">
        <v>487</v>
      </c>
      <c r="B226" s="48"/>
      <c r="C226" s="8" t="s">
        <v>488</v>
      </c>
      <c r="D226" s="8" t="s">
        <v>0</v>
      </c>
      <c r="E226" s="14">
        <v>337425</v>
      </c>
      <c r="F226" s="14">
        <f>F227</f>
        <v>262614</v>
      </c>
      <c r="G226" s="14">
        <v>249069.19</v>
      </c>
      <c r="H226" s="14">
        <f t="shared" si="61"/>
        <v>94.842312291043129</v>
      </c>
      <c r="I226" s="14">
        <v>0</v>
      </c>
      <c r="J226" s="14">
        <v>0</v>
      </c>
      <c r="K226" s="14">
        <v>0</v>
      </c>
      <c r="L226" s="14">
        <v>0</v>
      </c>
      <c r="M226" s="14">
        <f t="shared" si="57"/>
        <v>337425</v>
      </c>
      <c r="N226" s="14">
        <f t="shared" si="58"/>
        <v>262614</v>
      </c>
      <c r="O226" s="14">
        <f t="shared" si="59"/>
        <v>249069.19</v>
      </c>
      <c r="P226" s="14">
        <f t="shared" si="60"/>
        <v>94.842312291043129</v>
      </c>
    </row>
    <row r="227" spans="1:16" ht="11.25" customHeight="1" x14ac:dyDescent="0.15">
      <c r="A227" s="47" t="s">
        <v>489</v>
      </c>
      <c r="B227" s="47"/>
      <c r="C227" s="8" t="s">
        <v>490</v>
      </c>
      <c r="D227" s="8" t="s">
        <v>491</v>
      </c>
      <c r="E227" s="14">
        <v>337425</v>
      </c>
      <c r="F227" s="14">
        <v>262614</v>
      </c>
      <c r="G227" s="14">
        <v>249069.19</v>
      </c>
      <c r="H227" s="14">
        <f t="shared" si="61"/>
        <v>94.842312291043129</v>
      </c>
      <c r="I227" s="14">
        <v>0</v>
      </c>
      <c r="J227" s="14">
        <v>0</v>
      </c>
      <c r="K227" s="14">
        <v>0</v>
      </c>
      <c r="L227" s="14">
        <v>0</v>
      </c>
      <c r="M227" s="14">
        <f t="shared" si="57"/>
        <v>337425</v>
      </c>
      <c r="N227" s="14">
        <f t="shared" si="58"/>
        <v>262614</v>
      </c>
      <c r="O227" s="14">
        <f t="shared" si="59"/>
        <v>249069.19</v>
      </c>
      <c r="P227" s="14">
        <f t="shared" si="60"/>
        <v>94.842312291043129</v>
      </c>
    </row>
    <row r="228" spans="1:16" ht="9.4" customHeight="1" x14ac:dyDescent="0.15">
      <c r="A228" s="48" t="s">
        <v>492</v>
      </c>
      <c r="B228" s="48"/>
      <c r="C228" s="8" t="s">
        <v>493</v>
      </c>
      <c r="D228" s="8" t="s">
        <v>0</v>
      </c>
      <c r="E228" s="14">
        <v>64000</v>
      </c>
      <c r="F228" s="14">
        <v>14000</v>
      </c>
      <c r="G228" s="14">
        <v>0</v>
      </c>
      <c r="H228" s="14">
        <f t="shared" si="61"/>
        <v>0</v>
      </c>
      <c r="I228" s="14">
        <v>114000</v>
      </c>
      <c r="J228" s="14">
        <v>114000</v>
      </c>
      <c r="K228" s="14">
        <v>0</v>
      </c>
      <c r="L228" s="14">
        <f t="shared" si="56"/>
        <v>0</v>
      </c>
      <c r="M228" s="14">
        <f t="shared" si="57"/>
        <v>178000</v>
      </c>
      <c r="N228" s="14">
        <f t="shared" si="58"/>
        <v>128000</v>
      </c>
      <c r="O228" s="14">
        <f t="shared" si="59"/>
        <v>0</v>
      </c>
      <c r="P228" s="14">
        <f t="shared" si="60"/>
        <v>0</v>
      </c>
    </row>
    <row r="229" spans="1:16" ht="29.45" customHeight="1" x14ac:dyDescent="0.15">
      <c r="A229" s="47" t="s">
        <v>494</v>
      </c>
      <c r="B229" s="47"/>
      <c r="C229" s="8" t="s">
        <v>495</v>
      </c>
      <c r="D229" s="8" t="s">
        <v>496</v>
      </c>
      <c r="E229" s="14">
        <v>64000</v>
      </c>
      <c r="F229" s="14">
        <v>14000</v>
      </c>
      <c r="G229" s="14">
        <v>0</v>
      </c>
      <c r="H229" s="14">
        <f t="shared" si="61"/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f t="shared" si="57"/>
        <v>64000</v>
      </c>
      <c r="N229" s="14">
        <f t="shared" si="58"/>
        <v>14000</v>
      </c>
      <c r="O229" s="14">
        <f t="shared" si="59"/>
        <v>0</v>
      </c>
      <c r="P229" s="14">
        <f t="shared" si="60"/>
        <v>0</v>
      </c>
    </row>
    <row r="230" spans="1:16" ht="18.95" customHeight="1" x14ac:dyDescent="0.15">
      <c r="A230" s="47" t="s">
        <v>497</v>
      </c>
      <c r="B230" s="47"/>
      <c r="C230" s="8" t="s">
        <v>498</v>
      </c>
      <c r="D230" s="8" t="s">
        <v>499</v>
      </c>
      <c r="E230" s="14">
        <v>0</v>
      </c>
      <c r="F230" s="14">
        <v>0</v>
      </c>
      <c r="G230" s="14">
        <v>0</v>
      </c>
      <c r="H230" s="14">
        <v>0</v>
      </c>
      <c r="I230" s="14">
        <v>114000</v>
      </c>
      <c r="J230" s="14">
        <v>114000</v>
      </c>
      <c r="K230" s="14">
        <v>0</v>
      </c>
      <c r="L230" s="14">
        <f t="shared" si="56"/>
        <v>0</v>
      </c>
      <c r="M230" s="14">
        <f t="shared" si="57"/>
        <v>114000</v>
      </c>
      <c r="N230" s="14">
        <f t="shared" si="58"/>
        <v>114000</v>
      </c>
      <c r="O230" s="14">
        <f t="shared" si="59"/>
        <v>0</v>
      </c>
      <c r="P230" s="14">
        <f t="shared" si="60"/>
        <v>0</v>
      </c>
    </row>
    <row r="231" spans="1:16" ht="20.45" customHeight="1" x14ac:dyDescent="0.15">
      <c r="A231" s="48" t="s">
        <v>500</v>
      </c>
      <c r="B231" s="48"/>
      <c r="C231" s="8" t="s">
        <v>501</v>
      </c>
      <c r="D231" s="8" t="s">
        <v>0</v>
      </c>
      <c r="E231" s="14">
        <v>77600</v>
      </c>
      <c r="F231" s="14">
        <v>77600</v>
      </c>
      <c r="G231" s="14">
        <v>0</v>
      </c>
      <c r="H231" s="14">
        <f t="shared" si="61"/>
        <v>0</v>
      </c>
      <c r="I231" s="14">
        <v>1043000</v>
      </c>
      <c r="J231" s="14">
        <f>J232</f>
        <v>1029000</v>
      </c>
      <c r="K231" s="14">
        <v>0</v>
      </c>
      <c r="L231" s="14">
        <f t="shared" si="56"/>
        <v>0</v>
      </c>
      <c r="M231" s="14">
        <f t="shared" si="57"/>
        <v>1120600</v>
      </c>
      <c r="N231" s="14">
        <f t="shared" si="58"/>
        <v>1106600</v>
      </c>
      <c r="O231" s="14">
        <f t="shared" si="59"/>
        <v>0</v>
      </c>
      <c r="P231" s="14">
        <f t="shared" si="60"/>
        <v>0</v>
      </c>
    </row>
    <row r="232" spans="1:16" ht="21" customHeight="1" x14ac:dyDescent="0.15">
      <c r="A232" s="48" t="s">
        <v>502</v>
      </c>
      <c r="B232" s="48"/>
      <c r="C232" s="8" t="s">
        <v>503</v>
      </c>
      <c r="D232" s="8" t="s">
        <v>0</v>
      </c>
      <c r="E232" s="14">
        <v>77600</v>
      </c>
      <c r="F232" s="14">
        <v>77600</v>
      </c>
      <c r="G232" s="14">
        <v>0</v>
      </c>
      <c r="H232" s="14">
        <f t="shared" si="61"/>
        <v>0</v>
      </c>
      <c r="I232" s="14">
        <v>1043000</v>
      </c>
      <c r="J232" s="14">
        <f>J233+J234</f>
        <v>1029000</v>
      </c>
      <c r="K232" s="14">
        <v>0</v>
      </c>
      <c r="L232" s="14">
        <f t="shared" si="56"/>
        <v>0</v>
      </c>
      <c r="M232" s="14">
        <f t="shared" si="57"/>
        <v>1120600</v>
      </c>
      <c r="N232" s="14">
        <f t="shared" si="58"/>
        <v>1106600</v>
      </c>
      <c r="O232" s="14">
        <f t="shared" si="59"/>
        <v>0</v>
      </c>
      <c r="P232" s="14">
        <f t="shared" si="60"/>
        <v>0</v>
      </c>
    </row>
    <row r="233" spans="1:16" ht="11.25" customHeight="1" x14ac:dyDescent="0.15">
      <c r="A233" s="49" t="s">
        <v>504</v>
      </c>
      <c r="B233" s="49"/>
      <c r="C233" s="12" t="s">
        <v>505</v>
      </c>
      <c r="D233" s="12" t="s">
        <v>506</v>
      </c>
      <c r="E233" s="14">
        <v>77600</v>
      </c>
      <c r="F233" s="14">
        <v>77600</v>
      </c>
      <c r="G233" s="14">
        <v>0</v>
      </c>
      <c r="H233" s="14">
        <f t="shared" si="61"/>
        <v>0</v>
      </c>
      <c r="I233" s="14">
        <v>988000</v>
      </c>
      <c r="J233" s="14">
        <v>988000</v>
      </c>
      <c r="K233" s="14">
        <v>0</v>
      </c>
      <c r="L233" s="14">
        <f t="shared" si="56"/>
        <v>0</v>
      </c>
      <c r="M233" s="14">
        <f t="shared" si="57"/>
        <v>1065600</v>
      </c>
      <c r="N233" s="14">
        <f t="shared" si="58"/>
        <v>1065600</v>
      </c>
      <c r="O233" s="14">
        <f t="shared" si="59"/>
        <v>0</v>
      </c>
      <c r="P233" s="14">
        <f t="shared" si="60"/>
        <v>0</v>
      </c>
    </row>
    <row r="234" spans="1:16" ht="18" customHeight="1" x14ac:dyDescent="0.15">
      <c r="A234" s="49" t="s">
        <v>507</v>
      </c>
      <c r="B234" s="49"/>
      <c r="C234" s="12" t="s">
        <v>508</v>
      </c>
      <c r="D234" s="12" t="s">
        <v>509</v>
      </c>
      <c r="E234" s="14">
        <v>0</v>
      </c>
      <c r="F234" s="14">
        <v>0</v>
      </c>
      <c r="G234" s="14">
        <v>0</v>
      </c>
      <c r="H234" s="14">
        <v>0</v>
      </c>
      <c r="I234" s="14">
        <v>55000</v>
      </c>
      <c r="J234" s="14">
        <v>41000</v>
      </c>
      <c r="K234" s="14">
        <v>0</v>
      </c>
      <c r="L234" s="14">
        <f t="shared" si="56"/>
        <v>0</v>
      </c>
      <c r="M234" s="14">
        <f t="shared" si="57"/>
        <v>55000</v>
      </c>
      <c r="N234" s="14">
        <f t="shared" si="58"/>
        <v>41000</v>
      </c>
      <c r="O234" s="14">
        <f t="shared" si="59"/>
        <v>0</v>
      </c>
      <c r="P234" s="14">
        <f t="shared" si="60"/>
        <v>0</v>
      </c>
    </row>
    <row r="235" spans="1:16" ht="13.5" customHeight="1" x14ac:dyDescent="0.15">
      <c r="A235" s="47" t="s">
        <v>510</v>
      </c>
      <c r="B235" s="47"/>
      <c r="C235" s="8" t="s">
        <v>511</v>
      </c>
      <c r="D235" s="8" t="s">
        <v>512</v>
      </c>
      <c r="E235" s="14">
        <v>260155</v>
      </c>
      <c r="F235" s="14">
        <v>205513</v>
      </c>
      <c r="G235" s="14">
        <v>205511.18</v>
      </c>
      <c r="H235" s="14">
        <f t="shared" si="61"/>
        <v>99.999114411253785</v>
      </c>
      <c r="I235" s="14">
        <v>0</v>
      </c>
      <c r="J235" s="14">
        <v>0</v>
      </c>
      <c r="K235" s="14">
        <v>0</v>
      </c>
      <c r="L235" s="14">
        <v>0</v>
      </c>
      <c r="M235" s="14">
        <f t="shared" si="57"/>
        <v>260155</v>
      </c>
      <c r="N235" s="14">
        <f t="shared" si="58"/>
        <v>205513</v>
      </c>
      <c r="O235" s="14">
        <f t="shared" si="59"/>
        <v>205511.18</v>
      </c>
      <c r="P235" s="14">
        <f t="shared" si="60"/>
        <v>99.999114411253785</v>
      </c>
    </row>
    <row r="236" spans="1:16" ht="12.75" customHeight="1" x14ac:dyDescent="0.15">
      <c r="A236" s="48" t="s">
        <v>513</v>
      </c>
      <c r="B236" s="48"/>
      <c r="C236" s="8" t="s">
        <v>514</v>
      </c>
      <c r="D236" s="8" t="s">
        <v>0</v>
      </c>
      <c r="E236" s="14">
        <v>210000</v>
      </c>
      <c r="F236" s="14">
        <v>210000</v>
      </c>
      <c r="G236" s="14">
        <v>0</v>
      </c>
      <c r="H236" s="14">
        <f t="shared" si="61"/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57"/>
        <v>210000</v>
      </c>
      <c r="N236" s="14">
        <f t="shared" si="58"/>
        <v>210000</v>
      </c>
      <c r="O236" s="14">
        <f t="shared" si="59"/>
        <v>0</v>
      </c>
      <c r="P236" s="14">
        <f t="shared" si="60"/>
        <v>0</v>
      </c>
    </row>
    <row r="237" spans="1:16" ht="14.25" customHeight="1" x14ac:dyDescent="0.15">
      <c r="A237" s="47" t="s">
        <v>515</v>
      </c>
      <c r="B237" s="47"/>
      <c r="C237" s="8" t="s">
        <v>516</v>
      </c>
      <c r="D237" s="8" t="s">
        <v>517</v>
      </c>
      <c r="E237" s="14">
        <v>210000</v>
      </c>
      <c r="F237" s="14">
        <v>210000</v>
      </c>
      <c r="G237" s="14">
        <v>0</v>
      </c>
      <c r="H237" s="14">
        <f t="shared" si="61"/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f t="shared" si="57"/>
        <v>210000</v>
      </c>
      <c r="N237" s="14">
        <f t="shared" si="58"/>
        <v>210000</v>
      </c>
      <c r="O237" s="14">
        <f t="shared" si="59"/>
        <v>0</v>
      </c>
      <c r="P237" s="14">
        <f t="shared" si="60"/>
        <v>0</v>
      </c>
    </row>
    <row r="238" spans="1:16" ht="20.25" customHeight="1" x14ac:dyDescent="0.15">
      <c r="A238" s="48" t="s">
        <v>518</v>
      </c>
      <c r="B238" s="48"/>
      <c r="C238" s="8" t="s">
        <v>519</v>
      </c>
      <c r="D238" s="8" t="s">
        <v>0</v>
      </c>
      <c r="E238" s="14">
        <v>325134417</v>
      </c>
      <c r="F238" s="14">
        <f>F225+F199+F194+F185+F177+F158+F150+F125+F118</f>
        <v>244652754</v>
      </c>
      <c r="G238" s="14">
        <v>225847310.28</v>
      </c>
      <c r="H238" s="14">
        <f t="shared" si="61"/>
        <v>92.313414252430604</v>
      </c>
      <c r="I238" s="14">
        <v>28499007</v>
      </c>
      <c r="J238" s="14">
        <f>J225+J199+J194+J177+J158+J150+J125+J118</f>
        <v>19998080</v>
      </c>
      <c r="K238" s="14">
        <v>22895666.300000001</v>
      </c>
      <c r="L238" s="14">
        <f t="shared" si="56"/>
        <v>114.4893224749576</v>
      </c>
      <c r="M238" s="14">
        <f t="shared" si="57"/>
        <v>353633424</v>
      </c>
      <c r="N238" s="14">
        <f t="shared" si="58"/>
        <v>264650834</v>
      </c>
      <c r="O238" s="14">
        <f t="shared" si="59"/>
        <v>248742976.58000001</v>
      </c>
      <c r="P238" s="14">
        <f t="shared" si="60"/>
        <v>93.989114948339832</v>
      </c>
    </row>
    <row r="239" spans="1:16" ht="32.1" customHeight="1" x14ac:dyDescent="0.15">
      <c r="A239" s="47" t="s">
        <v>520</v>
      </c>
      <c r="B239" s="47"/>
      <c r="C239" s="8" t="s">
        <v>521</v>
      </c>
      <c r="D239" s="8" t="s">
        <v>522</v>
      </c>
      <c r="E239" s="14">
        <v>150000</v>
      </c>
      <c r="F239" s="14">
        <v>150000</v>
      </c>
      <c r="G239" s="14">
        <v>110000</v>
      </c>
      <c r="H239" s="14">
        <f t="shared" si="61"/>
        <v>73.333333333333329</v>
      </c>
      <c r="I239" s="14">
        <v>0</v>
      </c>
      <c r="J239" s="14">
        <v>0</v>
      </c>
      <c r="K239" s="14">
        <v>0</v>
      </c>
      <c r="L239" s="14">
        <v>0</v>
      </c>
      <c r="M239" s="14">
        <f t="shared" si="57"/>
        <v>150000</v>
      </c>
      <c r="N239" s="14">
        <f t="shared" si="58"/>
        <v>150000</v>
      </c>
      <c r="O239" s="14">
        <f t="shared" si="59"/>
        <v>110000</v>
      </c>
      <c r="P239" s="14">
        <f t="shared" si="60"/>
        <v>73.333333333333329</v>
      </c>
    </row>
    <row r="240" spans="1:16" ht="27.6" customHeight="1" x14ac:dyDescent="0.15">
      <c r="A240" s="48" t="s">
        <v>523</v>
      </c>
      <c r="B240" s="48"/>
      <c r="C240" s="8" t="s">
        <v>524</v>
      </c>
      <c r="D240" s="8" t="s">
        <v>0</v>
      </c>
      <c r="E240" s="14">
        <v>325284417</v>
      </c>
      <c r="F240" s="14">
        <f>F238+F239</f>
        <v>244802754</v>
      </c>
      <c r="G240" s="14">
        <v>225957310.28</v>
      </c>
      <c r="H240" s="14">
        <f t="shared" si="61"/>
        <v>92.301784431722524</v>
      </c>
      <c r="I240" s="14">
        <v>28499007</v>
      </c>
      <c r="J240" s="14">
        <f>J238</f>
        <v>19998080</v>
      </c>
      <c r="K240" s="14">
        <v>22895666.300000001</v>
      </c>
      <c r="L240" s="14">
        <f t="shared" si="56"/>
        <v>114.4893224749576</v>
      </c>
      <c r="M240" s="14">
        <f t="shared" si="57"/>
        <v>353783424</v>
      </c>
      <c r="N240" s="14">
        <f t="shared" si="58"/>
        <v>264800834</v>
      </c>
      <c r="O240" s="14">
        <f t="shared" si="59"/>
        <v>248852976.58000001</v>
      </c>
      <c r="P240" s="14">
        <f t="shared" si="60"/>
        <v>93.977414202554982</v>
      </c>
    </row>
    <row r="241" spans="1:16" ht="33" customHeight="1" x14ac:dyDescent="0.15">
      <c r="A241" s="48" t="s">
        <v>525</v>
      </c>
      <c r="B241" s="48"/>
      <c r="C241" s="8" t="s">
        <v>526</v>
      </c>
      <c r="D241" s="8" t="s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4383750</v>
      </c>
      <c r="J241" s="14">
        <f>J242+J243</f>
        <v>4383750</v>
      </c>
      <c r="K241" s="14">
        <v>4383750</v>
      </c>
      <c r="L241" s="14">
        <f t="shared" si="56"/>
        <v>100</v>
      </c>
      <c r="M241" s="14">
        <f t="shared" si="57"/>
        <v>4383750</v>
      </c>
      <c r="N241" s="14">
        <f t="shared" si="58"/>
        <v>4383750</v>
      </c>
      <c r="O241" s="14">
        <f t="shared" si="59"/>
        <v>4383750</v>
      </c>
      <c r="P241" s="14">
        <f t="shared" si="60"/>
        <v>100</v>
      </c>
    </row>
    <row r="242" spans="1:16" ht="28.5" customHeight="1" x14ac:dyDescent="0.15">
      <c r="A242" s="47" t="s">
        <v>527</v>
      </c>
      <c r="B242" s="47"/>
      <c r="C242" s="8" t="s">
        <v>528</v>
      </c>
      <c r="D242" s="8" t="s">
        <v>529</v>
      </c>
      <c r="E242" s="14">
        <v>0</v>
      </c>
      <c r="F242" s="14">
        <v>0</v>
      </c>
      <c r="G242" s="14">
        <v>0</v>
      </c>
      <c r="H242" s="14">
        <v>0</v>
      </c>
      <c r="I242" s="14">
        <v>3531750</v>
      </c>
      <c r="J242" s="14">
        <v>3531750</v>
      </c>
      <c r="K242" s="14">
        <v>3531750</v>
      </c>
      <c r="L242" s="14">
        <f t="shared" si="56"/>
        <v>100</v>
      </c>
      <c r="M242" s="14">
        <f t="shared" si="57"/>
        <v>3531750</v>
      </c>
      <c r="N242" s="14">
        <f t="shared" si="58"/>
        <v>3531750</v>
      </c>
      <c r="O242" s="14">
        <f t="shared" si="59"/>
        <v>3531750</v>
      </c>
      <c r="P242" s="14">
        <f t="shared" si="60"/>
        <v>100</v>
      </c>
    </row>
    <row r="243" spans="1:16" ht="10.5" customHeight="1" x14ac:dyDescent="0.15">
      <c r="A243" s="47" t="s">
        <v>216</v>
      </c>
      <c r="B243" s="47"/>
      <c r="C243" s="8" t="s">
        <v>530</v>
      </c>
      <c r="D243" s="8" t="s">
        <v>531</v>
      </c>
      <c r="E243" s="14">
        <v>0</v>
      </c>
      <c r="F243" s="14">
        <v>0</v>
      </c>
      <c r="G243" s="14">
        <v>0</v>
      </c>
      <c r="H243" s="14">
        <v>0</v>
      </c>
      <c r="I243" s="14">
        <v>852000</v>
      </c>
      <c r="J243" s="14">
        <v>852000</v>
      </c>
      <c r="K243" s="14">
        <v>852000</v>
      </c>
      <c r="L243" s="14">
        <f t="shared" si="56"/>
        <v>100</v>
      </c>
      <c r="M243" s="14">
        <f t="shared" si="57"/>
        <v>852000</v>
      </c>
      <c r="N243" s="14">
        <f t="shared" si="58"/>
        <v>852000</v>
      </c>
      <c r="O243" s="14">
        <f t="shared" si="59"/>
        <v>852000</v>
      </c>
      <c r="P243" s="14">
        <f t="shared" si="60"/>
        <v>100</v>
      </c>
    </row>
    <row r="244" spans="1:16" ht="9.4" customHeight="1" x14ac:dyDescent="0.15">
      <c r="A244" s="45" t="s">
        <v>220</v>
      </c>
      <c r="B244" s="45"/>
      <c r="C244" s="15" t="s">
        <v>532</v>
      </c>
      <c r="D244" s="15" t="s">
        <v>0</v>
      </c>
      <c r="E244" s="23">
        <v>325284417</v>
      </c>
      <c r="F244" s="23">
        <f>F240</f>
        <v>244802754</v>
      </c>
      <c r="G244" s="23">
        <v>225957310.28</v>
      </c>
      <c r="H244" s="23">
        <f t="shared" si="61"/>
        <v>92.301784431722524</v>
      </c>
      <c r="I244" s="23">
        <v>32882757</v>
      </c>
      <c r="J244" s="23">
        <f>J240+J241</f>
        <v>24381830</v>
      </c>
      <c r="K244" s="23">
        <v>27279416.300000001</v>
      </c>
      <c r="L244" s="23">
        <f t="shared" si="56"/>
        <v>111.88420352368958</v>
      </c>
      <c r="M244" s="23">
        <f t="shared" si="57"/>
        <v>358167174</v>
      </c>
      <c r="N244" s="23">
        <f t="shared" si="58"/>
        <v>269184584</v>
      </c>
      <c r="O244" s="23">
        <f t="shared" si="59"/>
        <v>253236726.58000001</v>
      </c>
      <c r="P244" s="23">
        <f t="shared" si="60"/>
        <v>94.075493780877153</v>
      </c>
    </row>
    <row r="245" spans="1:16" ht="9.4" customHeight="1" x14ac:dyDescent="0.15">
      <c r="A245" s="46" t="s">
        <v>533</v>
      </c>
      <c r="B245" s="46"/>
      <c r="C245" s="18" t="s">
        <v>0</v>
      </c>
      <c r="D245" s="19" t="s">
        <v>0</v>
      </c>
      <c r="E245" s="20">
        <f>E116-E244</f>
        <v>14674916</v>
      </c>
      <c r="F245" s="20">
        <f t="shared" ref="F245:O245" si="62">F116-F244</f>
        <v>6188720</v>
      </c>
      <c r="G245" s="20">
        <f t="shared" si="62"/>
        <v>27079071.530000001</v>
      </c>
      <c r="H245" s="20"/>
      <c r="I245" s="20">
        <f t="shared" si="62"/>
        <v>-25099402</v>
      </c>
      <c r="J245" s="20">
        <f t="shared" si="62"/>
        <v>-17052475</v>
      </c>
      <c r="K245" s="20">
        <f t="shared" si="62"/>
        <v>-4248065.34</v>
      </c>
      <c r="L245" s="20"/>
      <c r="M245" s="20">
        <f t="shared" si="62"/>
        <v>-10424486</v>
      </c>
      <c r="N245" s="20">
        <f t="shared" si="62"/>
        <v>-10863755</v>
      </c>
      <c r="O245" s="20">
        <f t="shared" si="62"/>
        <v>22831006.189999968</v>
      </c>
      <c r="P245" s="20"/>
    </row>
    <row r="246" spans="1:16" ht="12.95" customHeight="1" x14ac:dyDescent="0.2">
      <c r="A246" s="51" t="s">
        <v>538</v>
      </c>
      <c r="B246" s="52"/>
      <c r="C246" s="52"/>
      <c r="D246" s="52"/>
      <c r="E246" s="52"/>
      <c r="F246" s="52"/>
      <c r="G246" s="52" t="s">
        <v>0</v>
      </c>
      <c r="H246" s="52"/>
      <c r="I246" s="52"/>
      <c r="J246" s="53" t="s">
        <v>539</v>
      </c>
      <c r="K246" s="53"/>
      <c r="L246" s="53"/>
      <c r="M246" s="53"/>
      <c r="N246" s="53"/>
      <c r="O246" s="53"/>
      <c r="P246" s="53"/>
    </row>
    <row r="247" spans="1:16" ht="13.7" customHeight="1" x14ac:dyDescent="0.2">
      <c r="A247" s="27" t="s">
        <v>0</v>
      </c>
      <c r="B247" s="27"/>
      <c r="C247" s="27"/>
      <c r="D247" s="27"/>
      <c r="E247" s="27"/>
      <c r="F247" s="27"/>
      <c r="G247" s="54" t="s">
        <v>0</v>
      </c>
      <c r="H247" s="54"/>
      <c r="I247" s="54"/>
      <c r="J247" s="27" t="s">
        <v>0</v>
      </c>
      <c r="K247" s="27"/>
      <c r="L247" s="27"/>
      <c r="M247" s="27"/>
      <c r="N247" s="27"/>
      <c r="O247" s="27"/>
      <c r="P247" s="27"/>
    </row>
    <row r="248" spans="1:16" ht="23.25" customHeight="1" x14ac:dyDescent="0.2">
      <c r="A248" s="52"/>
      <c r="B248" s="52"/>
      <c r="C248" s="52"/>
      <c r="D248" s="52"/>
      <c r="E248" s="52"/>
      <c r="F248" s="52"/>
      <c r="G248" s="54" t="s">
        <v>0</v>
      </c>
      <c r="H248" s="54"/>
      <c r="I248" s="54"/>
      <c r="J248" s="53"/>
      <c r="K248" s="53"/>
      <c r="L248" s="53"/>
      <c r="M248" s="53"/>
      <c r="N248" s="53"/>
      <c r="O248" s="53"/>
      <c r="P248" s="53"/>
    </row>
    <row r="249" spans="1:16" ht="13.7" customHeight="1" x14ac:dyDescent="0.2">
      <c r="A249" s="27" t="s">
        <v>0</v>
      </c>
      <c r="B249" s="27"/>
      <c r="C249" s="27"/>
      <c r="D249" s="27"/>
      <c r="E249" s="27"/>
      <c r="F249" s="27"/>
      <c r="G249" s="54" t="s">
        <v>0</v>
      </c>
      <c r="H249" s="54"/>
      <c r="I249" s="54"/>
      <c r="J249" s="27" t="s">
        <v>0</v>
      </c>
      <c r="K249" s="27"/>
      <c r="L249" s="27"/>
      <c r="M249" s="27"/>
      <c r="N249" s="27"/>
      <c r="O249" s="27"/>
      <c r="P249" s="27"/>
    </row>
    <row r="250" spans="1:16" ht="13.7" customHeight="1" x14ac:dyDescent="0.2">
      <c r="A250" s="59" t="s">
        <v>0</v>
      </c>
      <c r="B250" s="59"/>
      <c r="C250" s="59"/>
      <c r="D250" s="59"/>
      <c r="E250" s="59"/>
      <c r="F250" s="59"/>
      <c r="G250" s="54" t="s">
        <v>0</v>
      </c>
      <c r="H250" s="54"/>
      <c r="I250" s="54"/>
      <c r="J250" s="27" t="s">
        <v>0</v>
      </c>
      <c r="K250" s="27"/>
      <c r="L250" s="27"/>
      <c r="M250" s="27"/>
      <c r="N250" s="27"/>
      <c r="O250" s="27"/>
      <c r="P250" s="27"/>
    </row>
    <row r="251" spans="1:16" ht="297.95" customHeight="1" x14ac:dyDescent="0.15"/>
    <row r="252" spans="1:16" ht="68.650000000000006" customHeight="1" thickBot="1" x14ac:dyDescent="0.2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 spans="1:16" ht="13.7" customHeight="1" thickTop="1" x14ac:dyDescent="0.15">
      <c r="A253" s="56" t="s">
        <v>36</v>
      </c>
      <c r="B253" s="56"/>
      <c r="C253" s="57"/>
      <c r="D253" s="57"/>
      <c r="E253" s="57"/>
      <c r="F253" s="57"/>
      <c r="G253" s="57"/>
      <c r="H253" s="57"/>
      <c r="I253" s="57"/>
      <c r="J253" s="58" t="s">
        <v>0</v>
      </c>
      <c r="K253" s="58"/>
      <c r="L253" s="58"/>
      <c r="M253" s="58"/>
      <c r="N253" s="58"/>
      <c r="O253" s="58"/>
      <c r="P253" s="58"/>
    </row>
  </sheetData>
  <mergeCells count="280">
    <mergeCell ref="B252:P252"/>
    <mergeCell ref="A253:B253"/>
    <mergeCell ref="C253:I253"/>
    <mergeCell ref="J253:P253"/>
    <mergeCell ref="A248:F248"/>
    <mergeCell ref="G248:I248"/>
    <mergeCell ref="J248:P248"/>
    <mergeCell ref="A249:F249"/>
    <mergeCell ref="G249:I249"/>
    <mergeCell ref="J249:P249"/>
    <mergeCell ref="A250:F250"/>
    <mergeCell ref="G250:I250"/>
    <mergeCell ref="J250:P250"/>
    <mergeCell ref="A246:F246"/>
    <mergeCell ref="G246:I246"/>
    <mergeCell ref="J246:P246"/>
    <mergeCell ref="A247:F247"/>
    <mergeCell ref="G247:I247"/>
    <mergeCell ref="J247:P247"/>
    <mergeCell ref="A245:B24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23:B223"/>
    <mergeCell ref="A224:B224"/>
    <mergeCell ref="A225:B225"/>
    <mergeCell ref="A226:B226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191:B191"/>
    <mergeCell ref="A192:B192"/>
    <mergeCell ref="A193:B193"/>
    <mergeCell ref="A194:B194"/>
    <mergeCell ref="A195:B195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9:B139"/>
    <mergeCell ref="A140:B140"/>
    <mergeCell ref="A141:B141"/>
    <mergeCell ref="A142:B14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8:B108"/>
    <mergeCell ref="A109:B109"/>
    <mergeCell ref="A110:B110"/>
    <mergeCell ref="A111:B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86:B86"/>
    <mergeCell ref="A87:B87"/>
    <mergeCell ref="A88:B88"/>
    <mergeCell ref="A89:B89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1:B61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59:B59"/>
    <mergeCell ref="A60:B60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B20"/>
    <mergeCell ref="A21:B21"/>
    <mergeCell ref="A22:B22"/>
    <mergeCell ref="A7:B7"/>
    <mergeCell ref="C7:D7"/>
    <mergeCell ref="A8:B8"/>
    <mergeCell ref="A9:B9"/>
    <mergeCell ref="A10:B10"/>
    <mergeCell ref="A11:B11"/>
    <mergeCell ref="A12:B12"/>
    <mergeCell ref="A13:B13"/>
    <mergeCell ref="A14:B14"/>
    <mergeCell ref="A1:N1"/>
    <mergeCell ref="O1:P1"/>
    <mergeCell ref="A2:P2"/>
    <mergeCell ref="A3:P3"/>
    <mergeCell ref="E4:H4"/>
    <mergeCell ref="I4:L4"/>
    <mergeCell ref="M4:P4"/>
    <mergeCell ref="A4:B6"/>
    <mergeCell ref="C4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L5:L6"/>
    <mergeCell ref="P5:P6"/>
  </mergeCells>
  <pageMargins left="0.39" right="0.39" top="0.39" bottom="0.39" header="0" footer="0"/>
  <pageSetup paperSize="9" orientation="landscape" horizontalDpi="300" verticalDpi="300" r:id="rId1"/>
  <rowBreaks count="1" manualBreakCount="1">
    <brk id="2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Леся</cp:lastModifiedBy>
  <cp:lastPrinted>2021-11-02T07:50:52Z</cp:lastPrinted>
  <dcterms:created xsi:type="dcterms:W3CDTF">2009-06-17T07:33:19Z</dcterms:created>
  <dcterms:modified xsi:type="dcterms:W3CDTF">2021-11-02T07:53:14Z</dcterms:modified>
</cp:coreProperties>
</file>