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65" windowWidth="15480" windowHeight="10380" tabRatio="878" activeTab="7"/>
  </bookViews>
  <sheets>
    <sheet name="Дод1" sheetId="18" r:id="rId1"/>
    <sheet name="Дод 1.1" sheetId="29" r:id="rId2"/>
    <sheet name="дод2 " sheetId="24" r:id="rId3"/>
    <sheet name="дод.3" sheetId="1" r:id="rId4"/>
    <sheet name="дод 4" sheetId="30" r:id="rId5"/>
    <sheet name="дод 4.1" sheetId="31" r:id="rId6"/>
    <sheet name="дод 5" sheetId="21" r:id="rId7"/>
    <sheet name="дод 6" sheetId="26" r:id="rId8"/>
  </sheets>
  <definedNames>
    <definedName name="_xlnm.Print_Titles" localSheetId="3">дод.3!$8:$11</definedName>
    <definedName name="_xlnm.Print_Area" localSheetId="7">'дод 6'!$A$1:$K$34</definedName>
    <definedName name="_xlnm.Print_Area" localSheetId="0">Дод1!$A$1:$F$94</definedName>
    <definedName name="_xlnm.Print_Area" localSheetId="2">'дод2 '!$A$1:$F$39</definedName>
  </definedNames>
  <calcPr calcId="145621" fullCalcOnLoad="1"/>
</workbook>
</file>

<file path=xl/calcChain.xml><?xml version="1.0" encoding="utf-8"?>
<calcChain xmlns="http://schemas.openxmlformats.org/spreadsheetml/2006/main">
  <c r="D22" i="24"/>
  <c r="Q52" i="1"/>
  <c r="Q50"/>
  <c r="G59"/>
  <c r="H59"/>
  <c r="I59"/>
  <c r="I58"/>
  <c r="J59"/>
  <c r="J58"/>
  <c r="K59"/>
  <c r="L59"/>
  <c r="M59"/>
  <c r="M58"/>
  <c r="N59"/>
  <c r="N58"/>
  <c r="O59"/>
  <c r="P59"/>
  <c r="G14"/>
  <c r="H14"/>
  <c r="H13"/>
  <c r="H72"/>
  <c r="I14"/>
  <c r="J14"/>
  <c r="J13"/>
  <c r="K14"/>
  <c r="L14"/>
  <c r="L13"/>
  <c r="L72"/>
  <c r="M14"/>
  <c r="N14"/>
  <c r="O14"/>
  <c r="O13"/>
  <c r="P14"/>
  <c r="G41"/>
  <c r="H41"/>
  <c r="I41"/>
  <c r="I40"/>
  <c r="J41"/>
  <c r="K41"/>
  <c r="L41"/>
  <c r="M41"/>
  <c r="M40"/>
  <c r="N41"/>
  <c r="O41"/>
  <c r="P41"/>
  <c r="D81" i="18"/>
  <c r="C81"/>
  <c r="Q19" i="1"/>
  <c r="Q20"/>
  <c r="Q21"/>
  <c r="Q22"/>
  <c r="Q23"/>
  <c r="Q24"/>
  <c r="Q25"/>
  <c r="Q26"/>
  <c r="Q27"/>
  <c r="Q28"/>
  <c r="Q29"/>
  <c r="Q30"/>
  <c r="Q31"/>
  <c r="Q32"/>
  <c r="Q33"/>
  <c r="Q34"/>
  <c r="Q35"/>
  <c r="Q36"/>
  <c r="Q37"/>
  <c r="Q38"/>
  <c r="Q39"/>
  <c r="Q42"/>
  <c r="Q41"/>
  <c r="Q43"/>
  <c r="Q44"/>
  <c r="Q45"/>
  <c r="Q46"/>
  <c r="Q47"/>
  <c r="Q48"/>
  <c r="Q49"/>
  <c r="Q51"/>
  <c r="Q53"/>
  <c r="Q54"/>
  <c r="Q57"/>
  <c r="Q60"/>
  <c r="Q61"/>
  <c r="Q62"/>
  <c r="Q63"/>
  <c r="Q59"/>
  <c r="Q64"/>
  <c r="Q65"/>
  <c r="Q66"/>
  <c r="Q69"/>
  <c r="Q70"/>
  <c r="Q71"/>
  <c r="Q18"/>
  <c r="D85" i="18"/>
  <c r="C85"/>
  <c r="C88"/>
  <c r="E26" i="30"/>
  <c r="E18" i="29"/>
  <c r="D18"/>
  <c r="C17"/>
  <c r="C90" i="18"/>
  <c r="H23" i="26"/>
  <c r="H24"/>
  <c r="J13"/>
  <c r="H13"/>
  <c r="H33"/>
  <c r="K13"/>
  <c r="I13"/>
  <c r="D29" i="18"/>
  <c r="H15" i="26"/>
  <c r="H16"/>
  <c r="H17"/>
  <c r="H18"/>
  <c r="H21"/>
  <c r="H25"/>
  <c r="I27"/>
  <c r="J27"/>
  <c r="K27"/>
  <c r="H27"/>
  <c r="H26"/>
  <c r="G68" i="1"/>
  <c r="H68"/>
  <c r="I68"/>
  <c r="J68"/>
  <c r="J67"/>
  <c r="J72"/>
  <c r="K68"/>
  <c r="L68"/>
  <c r="M68"/>
  <c r="M67"/>
  <c r="N68"/>
  <c r="O68"/>
  <c r="P68"/>
  <c r="F68"/>
  <c r="Q68"/>
  <c r="F59"/>
  <c r="G56"/>
  <c r="G55"/>
  <c r="G72"/>
  <c r="H56"/>
  <c r="H55"/>
  <c r="I56"/>
  <c r="I55"/>
  <c r="J56"/>
  <c r="K56"/>
  <c r="K55"/>
  <c r="L56"/>
  <c r="L55"/>
  <c r="M56"/>
  <c r="M55"/>
  <c r="N56"/>
  <c r="N55"/>
  <c r="O56"/>
  <c r="O55"/>
  <c r="P56"/>
  <c r="P55"/>
  <c r="F56"/>
  <c r="F55"/>
  <c r="J55"/>
  <c r="G40"/>
  <c r="H40"/>
  <c r="J40"/>
  <c r="K40"/>
  <c r="L40"/>
  <c r="N40"/>
  <c r="O40"/>
  <c r="P40"/>
  <c r="F41"/>
  <c r="F40"/>
  <c r="Q40"/>
  <c r="M13"/>
  <c r="N13"/>
  <c r="F14"/>
  <c r="F13"/>
  <c r="Q15"/>
  <c r="Q14"/>
  <c r="Q16"/>
  <c r="Q17"/>
  <c r="D9" i="31"/>
  <c r="D11"/>
  <c r="E9"/>
  <c r="C10"/>
  <c r="C9"/>
  <c r="C11"/>
  <c r="E11"/>
  <c r="E55" i="30"/>
  <c r="C16" i="29"/>
  <c r="E15"/>
  <c r="E19"/>
  <c r="D15"/>
  <c r="D19"/>
  <c r="C19"/>
  <c r="C14"/>
  <c r="C13"/>
  <c r="C12"/>
  <c r="C11"/>
  <c r="C10"/>
  <c r="C89" i="18"/>
  <c r="C87"/>
  <c r="C86"/>
  <c r="F85"/>
  <c r="E85"/>
  <c r="C84"/>
  <c r="F83"/>
  <c r="F80"/>
  <c r="F79"/>
  <c r="E83"/>
  <c r="D83"/>
  <c r="C83"/>
  <c r="C82"/>
  <c r="F81"/>
  <c r="E81"/>
  <c r="E80"/>
  <c r="E79"/>
  <c r="C77"/>
  <c r="F76"/>
  <c r="F75"/>
  <c r="F74"/>
  <c r="E76"/>
  <c r="E75"/>
  <c r="E74"/>
  <c r="D76"/>
  <c r="C73"/>
  <c r="C72"/>
  <c r="F71"/>
  <c r="F70"/>
  <c r="E71"/>
  <c r="D71"/>
  <c r="C71"/>
  <c r="C69"/>
  <c r="F68"/>
  <c r="F67"/>
  <c r="E68"/>
  <c r="E67"/>
  <c r="D68"/>
  <c r="D67"/>
  <c r="C66"/>
  <c r="C65"/>
  <c r="F64"/>
  <c r="E64"/>
  <c r="D64"/>
  <c r="C64"/>
  <c r="C63"/>
  <c r="F62"/>
  <c r="E62"/>
  <c r="D62"/>
  <c r="C62"/>
  <c r="C61"/>
  <c r="C60"/>
  <c r="C59"/>
  <c r="F58"/>
  <c r="F57"/>
  <c r="F56"/>
  <c r="E58"/>
  <c r="E57"/>
  <c r="E56"/>
  <c r="D58"/>
  <c r="C55"/>
  <c r="C54"/>
  <c r="C53"/>
  <c r="E52"/>
  <c r="E51"/>
  <c r="C51"/>
  <c r="D52"/>
  <c r="C52"/>
  <c r="C50"/>
  <c r="C49"/>
  <c r="C48"/>
  <c r="F47"/>
  <c r="E47"/>
  <c r="D47"/>
  <c r="C47"/>
  <c r="C46"/>
  <c r="C45"/>
  <c r="F44"/>
  <c r="E44"/>
  <c r="C44"/>
  <c r="D44"/>
  <c r="C43"/>
  <c r="C42"/>
  <c r="C41"/>
  <c r="C40"/>
  <c r="C39"/>
  <c r="C38"/>
  <c r="C37"/>
  <c r="C36"/>
  <c r="F35"/>
  <c r="F34"/>
  <c r="E35"/>
  <c r="D35"/>
  <c r="D34"/>
  <c r="C33"/>
  <c r="C32"/>
  <c r="D31"/>
  <c r="D28"/>
  <c r="C30"/>
  <c r="F28"/>
  <c r="E28"/>
  <c r="C27"/>
  <c r="F26"/>
  <c r="E26"/>
  <c r="C26"/>
  <c r="D26"/>
  <c r="C25"/>
  <c r="C24"/>
  <c r="F23"/>
  <c r="F22"/>
  <c r="E23"/>
  <c r="E22"/>
  <c r="D23"/>
  <c r="C23"/>
  <c r="C21"/>
  <c r="F20"/>
  <c r="E20"/>
  <c r="D20"/>
  <c r="C20"/>
  <c r="C19"/>
  <c r="C18"/>
  <c r="C17"/>
  <c r="C16"/>
  <c r="F15"/>
  <c r="E15"/>
  <c r="E14"/>
  <c r="D15"/>
  <c r="C15"/>
  <c r="H12" i="21"/>
  <c r="H11"/>
  <c r="I12"/>
  <c r="I11"/>
  <c r="J12"/>
  <c r="J11"/>
  <c r="G12"/>
  <c r="G14"/>
  <c r="E19" i="30"/>
  <c r="E17"/>
  <c r="I12" i="26"/>
  <c r="K12"/>
  <c r="P13" i="1"/>
  <c r="G13"/>
  <c r="I13"/>
  <c r="K13"/>
  <c r="G67"/>
  <c r="H67"/>
  <c r="I67"/>
  <c r="K67"/>
  <c r="L67"/>
  <c r="N67"/>
  <c r="N72"/>
  <c r="O67"/>
  <c r="O72"/>
  <c r="P67"/>
  <c r="H58"/>
  <c r="K58"/>
  <c r="L58"/>
  <c r="O58"/>
  <c r="P58"/>
  <c r="P72"/>
  <c r="G58"/>
  <c r="F58"/>
  <c r="E32" i="30"/>
  <c r="E24"/>
  <c r="E21"/>
  <c r="I26" i="26"/>
  <c r="J26"/>
  <c r="K26"/>
  <c r="I31"/>
  <c r="I30"/>
  <c r="J31"/>
  <c r="J30"/>
  <c r="K31"/>
  <c r="K33"/>
  <c r="H31"/>
  <c r="D24" i="24"/>
  <c r="E24"/>
  <c r="E34"/>
  <c r="F24"/>
  <c r="F34"/>
  <c r="C24"/>
  <c r="C18"/>
  <c r="D18"/>
  <c r="E18"/>
  <c r="E22"/>
  <c r="F18"/>
  <c r="F22"/>
  <c r="C19"/>
  <c r="E19"/>
  <c r="F19"/>
  <c r="C31"/>
  <c r="C30"/>
  <c r="C15"/>
  <c r="C14"/>
  <c r="C32"/>
  <c r="C16"/>
  <c r="C22"/>
  <c r="G11" i="29"/>
  <c r="F11"/>
  <c r="D28" i="24"/>
  <c r="D34"/>
  <c r="E12"/>
  <c r="D12"/>
  <c r="F12"/>
  <c r="J12" i="26"/>
  <c r="H12"/>
  <c r="C12" i="24"/>
  <c r="G11" i="21"/>
  <c r="F67" i="1"/>
  <c r="Q67"/>
  <c r="I14" i="21"/>
  <c r="C35" i="18"/>
  <c r="C58"/>
  <c r="D75"/>
  <c r="D74"/>
  <c r="C74"/>
  <c r="C29"/>
  <c r="D51"/>
  <c r="E29" i="30"/>
  <c r="E37"/>
  <c r="E36"/>
  <c r="C15" i="29"/>
  <c r="H30" i="26"/>
  <c r="I33"/>
  <c r="K30"/>
  <c r="J33"/>
  <c r="D70" i="18"/>
  <c r="C18" i="29"/>
  <c r="F14" i="18"/>
  <c r="D57"/>
  <c r="D56"/>
  <c r="C56"/>
  <c r="E70"/>
  <c r="C70"/>
  <c r="C76"/>
  <c r="D22"/>
  <c r="C22"/>
  <c r="C68"/>
  <c r="D14"/>
  <c r="C14"/>
  <c r="D80"/>
  <c r="C80"/>
  <c r="D79"/>
  <c r="C79"/>
  <c r="Q58" i="1"/>
  <c r="C67" i="18"/>
  <c r="C28" i="24"/>
  <c r="C34"/>
  <c r="Q56" i="1"/>
  <c r="Q13"/>
  <c r="F72"/>
  <c r="F13" i="18"/>
  <c r="C34"/>
  <c r="C28"/>
  <c r="D13"/>
  <c r="Q55" i="1"/>
  <c r="K72"/>
  <c r="Q72"/>
  <c r="M72"/>
  <c r="I72"/>
  <c r="E34" i="18"/>
  <c r="E13"/>
  <c r="C31"/>
  <c r="C57"/>
  <c r="C75"/>
  <c r="E78"/>
  <c r="E91"/>
  <c r="D78"/>
  <c r="C13"/>
  <c r="C78"/>
  <c r="D91"/>
  <c r="C91"/>
  <c r="F78"/>
  <c r="F91"/>
</calcChain>
</file>

<file path=xl/sharedStrings.xml><?xml version="1.0" encoding="utf-8"?>
<sst xmlns="http://schemas.openxmlformats.org/spreadsheetml/2006/main" count="668" uniqueCount="404">
  <si>
    <t>комунальні послуги та енергоносії</t>
  </si>
  <si>
    <t>0110000</t>
  </si>
  <si>
    <t>0111</t>
  </si>
  <si>
    <t>0100000</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</si>
  <si>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</si>
  <si>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</si>
  <si>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</si>
  <si>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0111010</t>
  </si>
  <si>
    <t>0910</t>
  </si>
  <si>
    <t>0960</t>
  </si>
  <si>
    <t>1090</t>
  </si>
  <si>
    <t>3104</t>
  </si>
  <si>
    <t>1020</t>
  </si>
  <si>
    <t>0113104</t>
  </si>
  <si>
    <t>1010</t>
  </si>
  <si>
    <t>0824</t>
  </si>
  <si>
    <t>0828</t>
  </si>
  <si>
    <t>0829</t>
  </si>
  <si>
    <t>Проведення навчально-тренувальних зборів і змагань з олімпійських видів спорту</t>
  </si>
  <si>
    <t>0810</t>
  </si>
  <si>
    <t>0620</t>
  </si>
  <si>
    <t>0133</t>
  </si>
  <si>
    <t>0180</t>
  </si>
  <si>
    <t>грн.</t>
  </si>
  <si>
    <t>спеціальний фонд</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</si>
  <si>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</si>
  <si>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</si>
  <si>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</si>
  <si>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</si>
  <si>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</si>
  <si>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</si>
  <si>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</si>
  <si>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</si>
  <si>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</si>
  <si>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</si>
  <si>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</si>
  <si>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</si>
  <si>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</si>
  <si>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</si>
  <si>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</si>
  <si>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</si>
  <si>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</si>
  <si>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Земельний податок з юридичних осіб  </t>
  </si>
  <si>
    <t>Орендна плата з юридичних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</si>
  <si>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</si>
  <si>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</si>
  <si>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</si>
  <si>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</si>
  <si>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</si>
  <si>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</si>
  <si>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</si>
  <si>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</si>
  <si>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</si>
  <si>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</si>
  <si>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</si>
  <si>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</si>
  <si>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</si>
  <si>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</si>
  <si>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</si>
  <si>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</si>
  <si>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</si>
  <si>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</si>
  <si>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</si>
  <si>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Офіційні трансферти  </t>
  </si>
  <si>
    <t>Від органів державного управління  </t>
  </si>
  <si>
    <t>Базова дотація</t>
  </si>
  <si>
    <t>Освітня субвенція з державного бюджету місцевим бюджетам</t>
  </si>
  <si>
    <t>3105</t>
  </si>
  <si>
    <t>0113105</t>
  </si>
  <si>
    <t>Олевська міська рада</t>
  </si>
  <si>
    <t>Утримання та навчально-тренувальна робота комунальних дитячо-юнацьких спортивних шкіл</t>
  </si>
  <si>
    <t>0990</t>
  </si>
  <si>
    <t>Відділ освіти, молоді та спорту Олевської міської ради</t>
  </si>
  <si>
    <t>0921</t>
  </si>
  <si>
    <t xml:space="preserve"> </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</si>
  <si>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</si>
  <si>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</si>
  <si>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</si>
  <si>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фізичних осіб  </t>
  </si>
  <si>
    <t>Туристичний збір </t>
  </si>
  <si>
    <t>Туристичний збір, сплачений юридичними особами </t>
  </si>
  <si>
    <t>Туристичний збір, сплачений фізичними особами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</si>
  <si>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</si>
  <si>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</si>
  <si>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Доходи від операцій з капіталом  </t>
  </si>
  <si>
    <t>0112010</t>
  </si>
  <si>
    <t>2010</t>
  </si>
  <si>
    <t>0731</t>
  </si>
  <si>
    <t>Багатопрофільна стаціонарна медична допомога населенню</t>
  </si>
  <si>
    <t>0763</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</si>
  <si>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</si>
  <si>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дошкільної освіти</t>
  </si>
  <si>
    <t>Інші заходи в галузі культури і мистецтва</t>
  </si>
  <si>
    <t>Забезпечення діяльності інших закладів у сфері освіти</t>
  </si>
  <si>
    <t>Інші заходи у сфері соціального захисту і соціального забезпечення</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</si>
  <si>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</si>
  <si>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</si>
  <si>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</si>
  <si>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</si>
  <si>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0114082</t>
  </si>
  <si>
    <t>Первинна медична допомога населенню, що надається центрами первинної медичної (медико-санітарної) допомоги</t>
  </si>
  <si>
    <t>0112111</t>
  </si>
  <si>
    <t>1014060</t>
  </si>
  <si>
    <t>1014081</t>
  </si>
  <si>
    <t>1014082</t>
  </si>
  <si>
    <t>0600000</t>
  </si>
  <si>
    <t>0610000</t>
  </si>
  <si>
    <t>0615011</t>
  </si>
  <si>
    <t>0615031</t>
  </si>
  <si>
    <t>Організація благоустрою населених пунктів</t>
  </si>
  <si>
    <t>0116030</t>
  </si>
  <si>
    <t>0456</t>
  </si>
  <si>
    <t>0112152</t>
  </si>
  <si>
    <t>0113242</t>
  </si>
  <si>
    <t>0443</t>
  </si>
  <si>
    <t>Утримання та розвиток автомобільних доріг та дорожньої інфраструктури за рахунок коштів місцевого бюджету</t>
  </si>
  <si>
    <t>0117461</t>
  </si>
  <si>
    <t>0118130</t>
  </si>
  <si>
    <t>Забезпечення діяльності місцевої пожежної охорони</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</si>
  <si>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</si>
  <si>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</si>
  <si>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</si>
  <si>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реабілітаційних послуг особам з інвалідністю та дітям з інвалідністю</t>
  </si>
  <si>
    <t>0110180</t>
  </si>
  <si>
    <t>Інша діяльність у сфері державного управління</t>
  </si>
  <si>
    <t>Інші програми та заходи у сфері освіти</t>
  </si>
  <si>
    <t>Субвенції  з державного бюджету місцевим бюджетам</t>
  </si>
  <si>
    <t>0726</t>
  </si>
  <si>
    <t>0160</t>
  </si>
  <si>
    <t>2111</t>
  </si>
  <si>
    <t>2152</t>
  </si>
  <si>
    <t>Інші програми та заходи у сфері охорони здоров`я</t>
  </si>
  <si>
    <t>0113121</t>
  </si>
  <si>
    <t>3121</t>
  </si>
  <si>
    <t>1040</t>
  </si>
  <si>
    <t>Утримання та забезпечення діяльності центрів соціальних служб для сім`ї, дітей та молоді</t>
  </si>
  <si>
    <t>3242</t>
  </si>
  <si>
    <t>4082</t>
  </si>
  <si>
    <t>6030</t>
  </si>
  <si>
    <t>0490</t>
  </si>
  <si>
    <t>7461</t>
  </si>
  <si>
    <t>8130</t>
  </si>
  <si>
    <t>06513000000</t>
  </si>
  <si>
    <t>Рентна плата за спеціальне використання лісових ресурсів в частині деревини, заготовленої в порядку рубок головного користування </t>
  </si>
  <si>
    <t>Додаток 1.1</t>
  </si>
  <si>
    <t>Місцевий бюджет з якого надається субвенція</t>
  </si>
  <si>
    <t>Призначення субвенції</t>
  </si>
  <si>
    <t>загальний фонд</t>
  </si>
  <si>
    <t>Відділу культури на утримання філіалу музичної школи</t>
  </si>
  <si>
    <t>На утримання КУ «Трудовий архів»</t>
  </si>
  <si>
    <t>Всього:</t>
  </si>
  <si>
    <t>Обласний бюджет Житомирської області</t>
  </si>
  <si>
    <t>Разом:</t>
  </si>
  <si>
    <t xml:space="preserve">Додаток №5
до рішення </t>
  </si>
  <si>
    <t>Додаток №6</t>
  </si>
  <si>
    <t>Ліквідація іншого забруднення навколишнього природного середовища</t>
  </si>
  <si>
    <t>0610160</t>
  </si>
  <si>
    <t>5031</t>
  </si>
  <si>
    <t>0615053</t>
  </si>
  <si>
    <t>5053</t>
  </si>
  <si>
    <t>Фінансова підтримка на утримання місцевих осередків (рад) всеукраїнських організацій фізкультурно-спортивної спрямованості</t>
  </si>
  <si>
    <t>1000000</t>
  </si>
  <si>
    <t>1010000</t>
  </si>
  <si>
    <t>1010160</t>
  </si>
  <si>
    <t>1014030</t>
  </si>
  <si>
    <t>4030</t>
  </si>
  <si>
    <t>1014040</t>
  </si>
  <si>
    <t>4060</t>
  </si>
  <si>
    <t>4081</t>
  </si>
  <si>
    <t>Забезпечення діяльності інших закладів в галузі культури і мистецтва</t>
  </si>
  <si>
    <t>Дотації з державного бюджету місцевим бюджетам</t>
  </si>
  <si>
    <t>0117680</t>
  </si>
  <si>
    <t>7680</t>
  </si>
  <si>
    <t>Членські внески до асоціацій органів місцевого самоврядування</t>
  </si>
  <si>
    <t xml:space="preserve">               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</si>
  <si>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</si>
  <si>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</si>
  <si>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</si>
  <si>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(код бюджету)</t>
  </si>
  <si>
    <t>0113035</t>
  </si>
  <si>
    <t>3035</t>
  </si>
  <si>
    <t>1070</t>
  </si>
  <si>
    <t>Компенсаційні виплати за пільговий проїзд окремих категорій громадян на залізничному транспорті</t>
  </si>
  <si>
    <t>8600</t>
  </si>
  <si>
    <t>0170</t>
  </si>
  <si>
    <t>Обслуговування місцевого боргу</t>
  </si>
  <si>
    <t>Додаток № 3</t>
  </si>
  <si>
    <t>Дата і номер документа, яким затверджено місцеву регіональну програму</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</si>
  <si>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</si>
  <si>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</si>
  <si>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</si>
  <si>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Код Функціональної класифікації видатків та кредитування бюджету</t>
  </si>
  <si>
    <t>Найменування місцевої /регіональної програми</t>
  </si>
  <si>
    <t>у тому числі бюджет розвитку</t>
  </si>
  <si>
    <t>1</t>
  </si>
  <si>
    <t>2</t>
  </si>
  <si>
    <t>3</t>
  </si>
  <si>
    <t>0320</t>
  </si>
  <si>
    <t>Найменування згідно з Класифікацією доходів бюджету</t>
  </si>
  <si>
    <t>Разом доходів</t>
  </si>
  <si>
    <t>х</t>
  </si>
  <si>
    <t>Податок на нерухоме майно, відмінне від земельної ділянки, сплачений фізичними особами, які є власниками об`єктів нежитлової нерухомості</t>
  </si>
  <si>
    <t>Екологічний податок </t>
  </si>
  <si>
    <t>Інші податки та збори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</si>
  <si>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</si>
  <si>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</si>
  <si>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код бюджету</t>
  </si>
  <si>
    <t>Усього доходів (без урахування міжбюджетних трансфертів)</t>
  </si>
  <si>
    <t xml:space="preserve">Додаток  2 </t>
  </si>
  <si>
    <t>(грн)</t>
  </si>
  <si>
    <t>Найменування згідно з Класифікацією фінансування бюджету</t>
  </si>
  <si>
    <t>Усього</t>
  </si>
  <si>
    <t>усього</t>
  </si>
  <si>
    <t>в тому числі бюджет розвитку</t>
  </si>
  <si>
    <t>Фінансування за типом кредитора</t>
  </si>
  <si>
    <t>Х</t>
  </si>
  <si>
    <t>Загальне фінансування</t>
  </si>
  <si>
    <t xml:space="preserve">  Фінансування за типом боргового зобов"язання</t>
  </si>
  <si>
    <t>Код</t>
  </si>
  <si>
    <t>Фінансування за активними операціями</t>
  </si>
  <si>
    <t>Зміни обсягів бюджетних коштів</t>
  </si>
  <si>
    <t>Загальний фонд</t>
  </si>
  <si>
    <t>Спеціальний фонд</t>
  </si>
  <si>
    <t>Разом</t>
  </si>
  <si>
    <t>Всього</t>
  </si>
  <si>
    <t>видатки споживання</t>
  </si>
  <si>
    <t>з них</t>
  </si>
  <si>
    <t>видатки розвитку</t>
  </si>
  <si>
    <t>оплата праці</t>
  </si>
  <si>
    <t>Зовнішнє фінансування</t>
  </si>
  <si>
    <t>Позики, надані міжнародними фінансовими організаціями</t>
  </si>
  <si>
    <t>Одержано позик</t>
  </si>
  <si>
    <t>Погашено позик</t>
  </si>
  <si>
    <t>Фінансування за борговими операціями</t>
  </si>
  <si>
    <t>Довгострокові зобов'язання</t>
  </si>
  <si>
    <t>Погашення</t>
  </si>
  <si>
    <t>Зовнішні зобов"язання</t>
  </si>
  <si>
    <t xml:space="preserve"> Олевська міська рада</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</si>
  <si>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</si>
  <si>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</si>
  <si>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</si>
  <si>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</si>
  <si>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0113033</t>
  </si>
  <si>
    <t>3033</t>
  </si>
  <si>
    <t>Компенсаційні виплати на пільговий проїзд автомобільним транспортом окремим категоріям громадян</t>
  </si>
  <si>
    <t>8710</t>
  </si>
  <si>
    <t xml:space="preserve">Надання спеціальної освіти мистецькими школами </t>
  </si>
  <si>
    <t>Програма надання фінансових гарантій медичного обслуговування населення на період до 2022 року</t>
  </si>
  <si>
    <t>Програма забезпечення громадян Олевської ОТГ життєво-необхідними медичнмими препаратами та виробами медичного призначення на 2020-2022 роки</t>
  </si>
  <si>
    <t>Рішення міської ради від 19.12.2019 № 1443</t>
  </si>
  <si>
    <t>Програма компенсаційних виплат та надання пільг окремим категоріям громадян Олевської об"єднаної територіальної громади на 2020-2022 роки</t>
  </si>
  <si>
    <t>Рішення міської ради від 19.12.2019 № 1444</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</si>
  <si>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</si>
  <si>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</si>
  <si>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</si>
  <si>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</si>
  <si>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</si>
  <si>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</si>
  <si>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</si>
  <si>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Інші субвенції з місцевого бюджету</t>
  </si>
  <si>
    <t>41055000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</si>
  <si>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</si>
  <si>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Код бюджету</t>
  </si>
  <si>
    <t>оплату за проведення корекційно-розвиткових занять і придбання спеціальних засобів корекції для учнів інклюзивних класів закладів загальної середньої освіти</t>
  </si>
  <si>
    <t>оплату за проведення корекційно-розвиткових занять і придбання спеціальних засобів корекції для вихованців інклюзивних груп закладів дошкільної освіти</t>
  </si>
  <si>
    <t>06100000000</t>
  </si>
  <si>
    <t>06524000000</t>
  </si>
  <si>
    <t>0113050</t>
  </si>
  <si>
    <t>3050</t>
  </si>
  <si>
    <t>Пільгове медичне обслуговування осіб, які постраждали внаслідок Чорнобильської катастрофи</t>
  </si>
  <si>
    <t>Програма компенсаційних виплат та надання пільг окремим категоріям громадян Олевської міської об"єднаної територіальної громади на 2020-2022 роки</t>
  </si>
  <si>
    <t>Програма соціального захисту населення Олевської міської ради на 2021-2025 роки</t>
  </si>
  <si>
    <t>Програма розвитку культури Олевської міської ради  на 2021-2025 роки</t>
  </si>
  <si>
    <t>0118313</t>
  </si>
  <si>
    <t>0513</t>
  </si>
  <si>
    <t>Бюджет Білокоровицької сільської  територіальної громади</t>
  </si>
  <si>
    <t>Акцизний податок з вироблених в Україні підакцизних товарів (продукції)</t>
  </si>
  <si>
    <t>Пальне</t>
  </si>
  <si>
    <t xml:space="preserve"> Акцизний податок з ввезених на митну територію України підакцизних товарів (продукції) </t>
  </si>
  <si>
    <t xml:space="preserve"> Пальне</t>
  </si>
  <si>
    <t>Код Класифікації доходу бюджету /</t>
  </si>
  <si>
    <t>Найменування трансферту /</t>
  </si>
  <si>
    <t>Найменування бюджету – надавача міжбюджетного трансферту</t>
  </si>
  <si>
    <t>І. Трансферти до загального фонду бюджету</t>
  </si>
  <si>
    <t>ІІ. Трансферти до спеціального фонду бюджету</t>
  </si>
  <si>
    <t>X</t>
  </si>
  <si>
    <t>УСЬОГО за розділами І, ІІ, у тому числі:</t>
  </si>
  <si>
    <t>2. Показники міжбюджетних трансфертів іншим бюджетам</t>
  </si>
  <si>
    <t>Код Програмної класифікації видатків та кредитування місцевого бюджету /</t>
  </si>
  <si>
    <t>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</si>
  <si>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</si>
  <si>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</si>
  <si>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Додаток №   4</t>
  </si>
  <si>
    <t xml:space="preserve">                                                                                                                                                     </t>
  </si>
  <si>
    <t xml:space="preserve">  (грн)</t>
  </si>
  <si>
    <t>Бюджет Білокоровицької сільської територіальної громади</t>
  </si>
  <si>
    <t>1.  Показники міжбюджетних трансфертів з інших бюджетів</t>
  </si>
  <si>
    <t>Державний бюджет</t>
  </si>
  <si>
    <t>у тому числі на:</t>
  </si>
  <si>
    <t>заробітну плату з нарахуваннями педагогічних працівників інклюзивно-ресурсних центрів</t>
  </si>
  <si>
    <t>лікування хворих на цукровий і нецукровий діабет</t>
  </si>
  <si>
    <t>Резервний фонд місцевого бюджету</t>
  </si>
  <si>
    <t>Плата за оренду майна бюджетних установ, що здійснюється відповідно до Закону України "Про оренду державного та комунального майна"</t>
  </si>
  <si>
    <t>0611021</t>
  </si>
  <si>
    <t>Надання загальної середньої освіти закладами загальної середньої освіти</t>
  </si>
  <si>
    <t>0611031</t>
  </si>
  <si>
    <t>0611070</t>
  </si>
  <si>
    <t>Надання позашкільної освіти закладами позашкільної освіти, заходи із позашкільної роботи з дітьми</t>
  </si>
  <si>
    <t>0611151</t>
  </si>
  <si>
    <t>0611152</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</si>
  <si>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</si>
  <si>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</si>
  <si>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1011080</t>
  </si>
  <si>
    <t>1080</t>
  </si>
  <si>
    <t>0611141</t>
  </si>
  <si>
    <t>0611142</t>
  </si>
  <si>
    <t>Фінансове управління Олевської міської ради</t>
  </si>
  <si>
    <t>3710000</t>
  </si>
  <si>
    <t>Кишинському стаціонарному відділенню для постійного проживання на утримання жителів Білокоровицької громади</t>
  </si>
  <si>
    <t>Рішення міської ради від  24.12.2020  №37</t>
  </si>
  <si>
    <t>Рішення міської ради від  24.12.2020 №36</t>
  </si>
  <si>
    <t>Рішення міської ради від 24.12.2020 №36</t>
  </si>
  <si>
    <t>Сергій ЛИСИЦЬКИЙ</t>
  </si>
  <si>
    <t>Міський голова</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</si>
  <si>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</si>
  <si>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</si>
  <si>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</si>
  <si>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Керівництво і управління у відповідній сфері у містах (місті Києві), селищах, селах,  територіальних громадах</t>
  </si>
  <si>
    <t>"Про  бюджет Олевської міської територіальної громади на 2022 рік"</t>
  </si>
  <si>
    <t>"Про  бюджет Олевської міської  територіальної громади на 2022 рік"</t>
  </si>
  <si>
    <t xml:space="preserve">   Інші субвенції з місцевих бюджетів до міського бюджету на 2022 рік</t>
  </si>
  <si>
    <t>Доходи міського бюджету на 2022 рік</t>
  </si>
  <si>
    <t>Фінансування міського бюджету на 2022 рік</t>
  </si>
  <si>
    <t>РОЗПОДІЛ
видатків міського бюджету  на 2022 рік</t>
  </si>
  <si>
    <t>"Про бюджет Олевської міської  територіальної громади на 2022 рік"</t>
  </si>
  <si>
    <t>Міжбюджетні трансферти на 2022 рік</t>
  </si>
  <si>
    <t>0117310</t>
  </si>
  <si>
    <t>7310</t>
  </si>
  <si>
    <t xml:space="preserve">Будівництво об'єктів житлово-комунального господарства
</t>
  </si>
  <si>
    <t>Найменування інвестиційного проекту</t>
  </si>
  <si>
    <t>Загальний період реалізація проекту,(рік початку і завершення)</t>
  </si>
  <si>
    <t>Загальна вартість проекту,гривень</t>
  </si>
  <si>
    <t>Обсяг капітальних вкладень місцевого бюджету всього, гривень</t>
  </si>
  <si>
    <t>Обсяг капітальних вкладень місцевого бюджету  у 2022 році, гривень</t>
  </si>
  <si>
    <t xml:space="preserve"> Очікуваний рівень готовності проекту на кінець 2022 року, %</t>
  </si>
  <si>
    <t>3719770</t>
  </si>
  <si>
    <t xml:space="preserve">                 Інші субвенції з  бюджету міської територіальної громади  на 2021 рік</t>
  </si>
  <si>
    <t>№ з/п</t>
  </si>
  <si>
    <t>Додаток №4.1</t>
  </si>
  <si>
    <t>На підвищення кваліфікації педагогічних працівників відповідно до регіонального замовлення</t>
  </si>
  <si>
    <t>9770</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</si>
  <si>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</si>
  <si>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</si>
  <si>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</si>
  <si>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</si>
  <si>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</si>
  <si>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</si>
  <si>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об'єктів житлово-комунального господарства</t>
  </si>
  <si>
    <t>090000</t>
  </si>
  <si>
    <t>Служба у справах дітей Олевської міської ради</t>
  </si>
  <si>
    <t>0910000</t>
  </si>
  <si>
    <t>0910160</t>
  </si>
  <si>
    <t>Рішення міської ради від 05.07.2018 № 667 із змінами</t>
  </si>
  <si>
    <t>0117622</t>
  </si>
  <si>
    <t>7622</t>
  </si>
  <si>
    <t>0470</t>
  </si>
  <si>
    <t>Реалізація програм і заходів в галузі туризму та курортів</t>
  </si>
  <si>
    <t xml:space="preserve">Програми підтримки комунального  підприємства «Туристично-інформаційний цент»  Олевської міської ради   на 2021-2025  роки
</t>
  </si>
  <si>
    <t>Рішення міської ради від 07.10.2021 №566</t>
  </si>
  <si>
    <t>Розподіл витрат міського бюджету  на реалізацію місцевих/регіональних програм у 2022 році</t>
  </si>
  <si>
    <t xml:space="preserve">Програма «Фінансової підтримки комунального некомерційного підприємства «Олевська центральна лікарня» Олевської міської ради» </t>
  </si>
  <si>
    <t xml:space="preserve">Програма охорони навколишнього природного
середовища та раціональне використання
природних ресурсів </t>
  </si>
  <si>
    <t xml:space="preserve">Комплексна програма розвитку  фізичної культури і спорту </t>
  </si>
  <si>
    <t>до рішення XVІ сесії Олевської міської ради VІІІ скликання  від ___.12.2021 року № ____</t>
  </si>
  <si>
    <t>до рішення XVІ сесії Олевської міської ради VІІІ скликання Олевської міської ради від ___.12.2021 року № ___</t>
  </si>
  <si>
    <t xml:space="preserve">до рішення ХVІ сесії Олевської міської ради VІІІ скликання  від ___.12.2021 року № </t>
  </si>
  <si>
    <t>до рішення XVІ сесії Олевської міської ради VІІІ скликання  від ___.12.2021 року № ___</t>
  </si>
  <si>
    <t>до рішення XVІ сесії Олевської міської ради VІІІ скликання  від ____.12.2021 року № ____</t>
  </si>
  <si>
    <t>до рішення XVІ сесії Олевської міської ради VІІІ скликання  від  ____.12.2021 року № ____</t>
  </si>
  <si>
    <t>ЗСУ визначити</t>
  </si>
  <si>
    <t>Відділ культури та туризму Олевської міської ради</t>
  </si>
  <si>
    <t>Фінансова підтримка на утримання місцевих осередків (рад) всеукраїнських об’єднань фізкультурно-спортивної спрямованості</t>
  </si>
  <si>
    <t>0116083</t>
  </si>
  <si>
    <t>Програма соціальної підтримки внутрішньо переміщених осіб з тимчасово окупованої території, районів проведення антитерористичної операції та операцій об"єднаних сил на території Олевської ОТГ та військовослужбовців, працівників Збройних Сил України, Національної гвардії України, Служби безпеки України, інших силових структур громади, що брали участь у актитерористичній операції та операції об"єднаних сил на 2020-2022 роки</t>
  </si>
  <si>
    <t>Рішення міської ради від 19.12.2019 № 1442</t>
  </si>
  <si>
    <t>Міська (комплексна) цільова соціальна Програма забезпечення житлом дітей-сиріт, дітей, позбавлених батьківського піклування, та осіб з їх числа на 2018-2022 роки</t>
  </si>
  <si>
    <t xml:space="preserve">Програми економічного 
і соціального розвитку Олевської міської 
територіальної громади </t>
  </si>
  <si>
    <t xml:space="preserve">Рішення  міської ради  від 08.02.2018 року №459 </t>
  </si>
  <si>
    <t>КУ "Інклюзивно- ресурсний центр" на обслуговування дітей з особливими потребами</t>
  </si>
  <si>
    <t>2021-2024</t>
  </si>
  <si>
    <t>Рішення міської ради від__.12.2021 № ___</t>
  </si>
  <si>
    <t>Коригування проектно-кошторисної документації. Реконструкція станції 2-го підйому (І-черга)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вул.Промислова м.Олевськ Олевського району Житомирської області</t>
  </si>
  <si>
    <t>КНП "Олевська ЦЛ" ОМР на утримання лаборанта</t>
  </si>
  <si>
    <t>проведення заходів з оздоровлення та відпочинку дітей, які постраждали внаслідок ЧАЕС у дитячих закладах оздоровлення санаторного типу Житомирської області</t>
  </si>
  <si>
    <t>на пільгове медичне обслуговування осіб, які постраждали внаслідок Чорнобильської катастрофи</t>
  </si>
  <si>
    <t>0613060</t>
  </si>
  <si>
    <t>3060</t>
  </si>
  <si>
    <t>Оздоровлення громадян, які постраждали внаслідок Чорнобильської катастрофи</t>
  </si>
  <si>
    <t>0111200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</si>
  <si>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</si>
  <si>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</si>
  <si>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0611200</t>
  </si>
  <si>
    <t>5011</t>
  </si>
  <si>
    <t>Обсяги капітальних вкладень бюджету у розрізі інвестиційних проектів у 2022 році</t>
  </si>
</sst>
</file>

<file path=xl/styles.xml><?xml version="1.0" encoding="utf-8"?>
<styleSheet xmlns="http://schemas.openxmlformats.org/spreadsheetml/2006/main">
  <numFmts count="3">
    <numFmt numFmtId="179" formatCode="_-* #,##0.00_р_._-;\-* #,##0.00_р_._-;_-* &quot;-&quot;??_р_._-;_-@_-"/>
    <numFmt numFmtId="200" formatCode="#,##0.0"/>
    <numFmt numFmtId="213" formatCode="#,##0.00_ ;\-#,##0.00\ "/>
  </numFmts>
  <fonts count="58">
    <font>
      <sz val="10"/>
      <name val="Times New Roman"/>
      <charset val="204"/>
    </font>
    <font>
      <sz val="10"/>
      <name val="Times New Roman"/>
      <family val="1"/>
      <charset val="204"/>
    </font>
    <font>
      <sz val="8"/>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b/>
      <sz val="16"/>
      <name val="Times New Roman"/>
      <family val="1"/>
      <charset val="204"/>
    </font>
    <font>
      <sz val="11"/>
      <name val="Times New Roman"/>
      <family val="1"/>
      <charset val="204"/>
    </font>
    <font>
      <sz val="9"/>
      <color indexed="8"/>
      <name val="Times New Roman"/>
      <family val="1"/>
      <charset val="204"/>
    </font>
    <font>
      <sz val="14"/>
      <name val="Times New Roman"/>
      <family val="1"/>
      <charset val="204"/>
    </font>
    <font>
      <b/>
      <sz val="18"/>
      <name val="Times New Roman"/>
      <family val="1"/>
      <charset val="204"/>
    </font>
    <font>
      <sz val="10"/>
      <color indexed="8"/>
      <name val="Arial"/>
      <family val="2"/>
      <charset val="204"/>
    </font>
    <font>
      <b/>
      <sz val="14"/>
      <color indexed="8"/>
      <name val="Times New Roman"/>
      <family val="1"/>
      <charset val="204"/>
    </font>
    <font>
      <sz val="14"/>
      <color indexed="8"/>
      <name val="Times New Roman"/>
      <family val="1"/>
      <charset val="204"/>
    </font>
    <font>
      <sz val="16"/>
      <name val="Times New Roman"/>
      <family val="1"/>
      <charset val="204"/>
    </font>
    <font>
      <sz val="8"/>
      <name val="Arial Cyr"/>
      <charset val="204"/>
    </font>
    <font>
      <sz val="16"/>
      <name val="Arial Cyr"/>
      <charset val="204"/>
    </font>
    <font>
      <i/>
      <sz val="16"/>
      <name val="Times New Roman"/>
      <family val="1"/>
      <charset val="204"/>
    </font>
    <font>
      <sz val="14"/>
      <name val="Arial Cyr"/>
      <family val="2"/>
      <charset val="204"/>
    </font>
    <font>
      <sz val="16"/>
      <color indexed="8"/>
      <name val="Times New Roman"/>
      <family val="1"/>
      <charset val="204"/>
    </font>
    <font>
      <b/>
      <sz val="16"/>
      <color indexed="8"/>
      <name val="Times New Roman"/>
      <family val="1"/>
      <charset val="204"/>
    </font>
    <font>
      <sz val="12"/>
      <name val="Arial Cyr"/>
      <family val="2"/>
      <charset val="204"/>
    </font>
    <font>
      <sz val="18"/>
      <name val="Times New Roman"/>
      <family val="1"/>
      <charset val="204"/>
    </font>
    <font>
      <sz val="8"/>
      <name val="Times New Roman"/>
      <family val="1"/>
      <charset val="204"/>
    </font>
    <font>
      <sz val="12"/>
      <name val="Arial Cyr"/>
      <charset val="204"/>
    </font>
    <font>
      <sz val="11"/>
      <name val="Arial Cyr"/>
      <family val="2"/>
      <charset val="204"/>
    </font>
    <font>
      <sz val="18"/>
      <color indexed="8"/>
      <name val="Times New Roman"/>
      <family val="1"/>
      <charset val="204"/>
    </font>
    <font>
      <b/>
      <u/>
      <sz val="16"/>
      <name val="Times New Roman"/>
      <family val="1"/>
      <charset val="204"/>
    </font>
    <font>
      <sz val="13"/>
      <name val="Times New Roman"/>
      <family val="1"/>
      <charset val="204"/>
    </font>
    <font>
      <b/>
      <i/>
      <sz val="12"/>
      <color indexed="8"/>
      <name val="Times New Roman"/>
      <family val="1"/>
    </font>
    <font>
      <sz val="12"/>
      <color indexed="8"/>
      <name val="Times New Roman"/>
      <family val="1"/>
    </font>
    <font>
      <b/>
      <sz val="16"/>
      <name val="Arial Cyr"/>
      <charset val="204"/>
    </font>
    <font>
      <sz val="14"/>
      <name val="Arial Cyr"/>
      <charset val="204"/>
    </font>
    <font>
      <sz val="12"/>
      <color indexed="8"/>
      <name val="Times New Roman"/>
      <family val="1"/>
      <charset val="204"/>
    </font>
    <font>
      <sz val="12"/>
      <name val="Times New Roman"/>
      <family val="1"/>
      <charset val="204"/>
    </font>
    <font>
      <b/>
      <sz val="12"/>
      <color indexed="8"/>
      <name val="Times New Roman"/>
      <family val="1"/>
      <charset val="204"/>
    </font>
    <font>
      <sz val="14"/>
      <color indexed="8"/>
      <name val="Times New Roman"/>
      <family val="1"/>
      <charset val="204"/>
    </font>
    <font>
      <b/>
      <sz val="14"/>
      <color indexed="8"/>
      <name val="Times New Roman"/>
      <family val="1"/>
      <charset val="204"/>
    </font>
    <font>
      <b/>
      <sz val="12"/>
      <color indexed="8"/>
      <name val="Times New Roman"/>
      <family val="1"/>
      <charset val="204"/>
    </font>
    <font>
      <sz val="10"/>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16"/>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5" fillId="0" borderId="0"/>
    <xf numFmtId="0" fontId="16"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6" fillId="22" borderId="2" applyNumberFormat="0" applyAlignment="0" applyProtection="0"/>
    <xf numFmtId="0" fontId="11" fillId="22" borderId="1"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25" fillId="0" borderId="0">
      <alignment vertical="top"/>
    </xf>
    <xf numFmtId="0" fontId="8" fillId="0" borderId="3" applyNumberFormat="0" applyFill="0" applyAlignment="0" applyProtection="0"/>
    <xf numFmtId="0" fontId="12" fillId="13" borderId="0" applyNumberFormat="0" applyBorder="0" applyAlignment="0" applyProtection="0"/>
    <xf numFmtId="0" fontId="54" fillId="0" borderId="0"/>
    <xf numFmtId="0" fontId="53"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5" fillId="3" borderId="0" applyNumberFormat="0" applyBorder="0" applyAlignment="0" applyProtection="0"/>
    <xf numFmtId="0" fontId="7" fillId="0" borderId="0" applyNumberFormat="0" applyFill="0" applyBorder="0" applyAlignment="0" applyProtection="0"/>
    <xf numFmtId="0" fontId="10" fillId="10" borderId="4" applyNumberFormat="0" applyFont="0" applyAlignment="0" applyProtection="0"/>
    <xf numFmtId="0" fontId="14" fillId="0" borderId="0"/>
    <xf numFmtId="179" fontId="15" fillId="0" borderId="0" applyFont="0" applyFill="0" applyBorder="0" applyAlignment="0" applyProtection="0"/>
    <xf numFmtId="0" fontId="4" fillId="4" borderId="0" applyNumberFormat="0" applyBorder="0" applyAlignment="0" applyProtection="0"/>
  </cellStyleXfs>
  <cellXfs count="419">
    <xf numFmtId="0" fontId="0" fillId="0" borderId="0" xfId="0"/>
    <xf numFmtId="0" fontId="1" fillId="0" borderId="0" xfId="0" applyNumberFormat="1" applyFont="1" applyFill="1" applyAlignment="1" applyProtection="1"/>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0" fontId="19" fillId="0" borderId="0" xfId="0" applyFont="1" applyBorder="1" applyAlignment="1">
      <alignment horizontal="justify" vertical="center" wrapText="1"/>
    </xf>
    <xf numFmtId="200" fontId="22" fillId="0" borderId="0" xfId="0" applyNumberFormat="1" applyFont="1" applyBorder="1" applyAlignment="1">
      <alignment vertical="justify"/>
    </xf>
    <xf numFmtId="0" fontId="23" fillId="0" borderId="0" xfId="55" applyFont="1" applyAlignment="1"/>
    <xf numFmtId="0" fontId="30" fillId="0" borderId="0" xfId="55" applyFont="1"/>
    <xf numFmtId="0" fontId="28" fillId="0" borderId="0" xfId="55" applyFont="1" applyAlignment="1"/>
    <xf numFmtId="0" fontId="30" fillId="0" borderId="0" xfId="55" applyFont="1" applyFill="1"/>
    <xf numFmtId="0" fontId="30" fillId="0" borderId="0" xfId="55" applyFont="1" applyAlignment="1">
      <alignment horizontal="right"/>
    </xf>
    <xf numFmtId="0" fontId="28" fillId="0" borderId="5" xfId="55" applyFont="1" applyBorder="1" applyAlignment="1">
      <alignment horizontal="center" vertical="center" wrapText="1"/>
    </xf>
    <xf numFmtId="0" fontId="28" fillId="0" borderId="5" xfId="55" applyFont="1" applyFill="1" applyBorder="1" applyAlignment="1">
      <alignment horizontal="center" vertical="center" wrapText="1"/>
    </xf>
    <xf numFmtId="0" fontId="23" fillId="0" borderId="0" xfId="0" applyFont="1"/>
    <xf numFmtId="0" fontId="34" fillId="0" borderId="5" xfId="0" quotePrefix="1" applyFont="1" applyFill="1" applyBorder="1" applyAlignment="1">
      <alignment horizontal="center" vertical="center" wrapText="1"/>
    </xf>
    <xf numFmtId="2" fontId="34" fillId="0" borderId="5" xfId="0" quotePrefix="1" applyNumberFormat="1" applyFont="1" applyFill="1" applyBorder="1" applyAlignment="1">
      <alignment horizontal="center" vertical="center" wrapText="1"/>
    </xf>
    <xf numFmtId="0" fontId="28" fillId="0" borderId="5" xfId="0" quotePrefix="1" applyFont="1" applyFill="1" applyBorder="1" applyAlignment="1">
      <alignment horizontal="center" vertical="center" wrapText="1"/>
    </xf>
    <xf numFmtId="2" fontId="28" fillId="0" borderId="5" xfId="0" quotePrefix="1" applyNumberFormat="1" applyFont="1" applyFill="1" applyBorder="1" applyAlignment="1">
      <alignment horizontal="center" vertical="center" wrapText="1"/>
    </xf>
    <xf numFmtId="0" fontId="32" fillId="0" borderId="0" xfId="0" applyFont="1"/>
    <xf numFmtId="0" fontId="23" fillId="0" borderId="0" xfId="0" applyFont="1" applyAlignment="1">
      <alignment horizontal="right"/>
    </xf>
    <xf numFmtId="0" fontId="23" fillId="0" borderId="0" xfId="55" applyFont="1" applyFill="1" applyAlignment="1"/>
    <xf numFmtId="0" fontId="28" fillId="0" borderId="0" xfId="55" applyFont="1" applyFill="1" applyAlignment="1"/>
    <xf numFmtId="0" fontId="18" fillId="0" borderId="6" xfId="0" applyFont="1" applyFill="1" applyBorder="1" applyAlignment="1">
      <alignment horizontal="center" vertical="center" wrapText="1"/>
    </xf>
    <xf numFmtId="0" fontId="34" fillId="0" borderId="5" xfId="52" applyFont="1" applyFill="1" applyBorder="1" applyAlignment="1">
      <alignment horizontal="center" vertical="center" wrapText="1"/>
    </xf>
    <xf numFmtId="2" fontId="34" fillId="0" borderId="5" xfId="52" applyNumberFormat="1" applyFont="1" applyFill="1" applyBorder="1" applyAlignment="1">
      <alignment horizontal="center" vertical="center" wrapText="1"/>
    </xf>
    <xf numFmtId="0" fontId="18" fillId="0" borderId="5" xfId="0" applyFont="1" applyBorder="1"/>
    <xf numFmtId="0" fontId="18" fillId="0" borderId="5" xfId="0" applyFont="1" applyBorder="1" applyAlignment="1">
      <alignment wrapText="1"/>
    </xf>
    <xf numFmtId="0" fontId="13" fillId="0" borderId="5" xfId="0" applyFont="1" applyBorder="1"/>
    <xf numFmtId="49" fontId="18" fillId="0" borderId="6"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0" fontId="30" fillId="0" borderId="0" xfId="55" applyFont="1" applyAlignment="1">
      <alignment horizontal="left"/>
    </xf>
    <xf numFmtId="0" fontId="28" fillId="0" borderId="5" xfId="55" applyFont="1" applyBorder="1" applyAlignment="1">
      <alignment horizontal="left" vertical="center" wrapText="1"/>
    </xf>
    <xf numFmtId="4" fontId="30" fillId="0" borderId="0" xfId="55" applyNumberFormat="1" applyFont="1"/>
    <xf numFmtId="0" fontId="20" fillId="0" borderId="0" xfId="55" applyFont="1" applyAlignment="1">
      <alignment horizontal="center"/>
    </xf>
    <xf numFmtId="0" fontId="23" fillId="0" borderId="0" xfId="55" applyFont="1" applyAlignment="1">
      <alignment horizontal="left" wrapText="1"/>
    </xf>
    <xf numFmtId="0" fontId="23" fillId="0" borderId="0" xfId="0" applyFont="1" applyAlignment="1">
      <alignment horizontal="center" vertical="center"/>
    </xf>
    <xf numFmtId="0" fontId="3" fillId="0" borderId="0" xfId="0" applyFont="1" applyAlignment="1">
      <alignment horizontal="center" vertical="center" wrapText="1"/>
    </xf>
    <xf numFmtId="0" fontId="21" fillId="0" borderId="0" xfId="0" applyNumberFormat="1" applyFont="1" applyFill="1" applyAlignment="1" applyProtection="1">
      <alignment vertical="center" wrapText="1"/>
    </xf>
    <xf numFmtId="0" fontId="0" fillId="0" borderId="0" xfId="0" applyFill="1" applyAlignment="1"/>
    <xf numFmtId="0" fontId="18" fillId="0" borderId="0" xfId="0" applyNumberFormat="1" applyFont="1" applyFill="1" applyAlignment="1" applyProtection="1"/>
    <xf numFmtId="0" fontId="18" fillId="0" borderId="0" xfId="0" applyFont="1" applyFill="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3" fontId="28" fillId="0" borderId="0" xfId="0" applyNumberFormat="1" applyFont="1" applyFill="1"/>
    <xf numFmtId="200" fontId="40" fillId="0" borderId="0" xfId="0" applyNumberFormat="1" applyFont="1" applyBorder="1" applyAlignment="1">
      <alignment vertical="justify"/>
    </xf>
    <xf numFmtId="0" fontId="1" fillId="0" borderId="0" xfId="0" applyFont="1" applyAlignment="1">
      <alignment horizontal="left" vertical="center" wrapText="1"/>
    </xf>
    <xf numFmtId="0" fontId="1" fillId="0" borderId="0" xfId="0" applyNumberFormat="1" applyFont="1" applyFill="1" applyBorder="1" applyAlignment="1" applyProtection="1">
      <alignment horizontal="left" vertical="center" wrapText="1"/>
    </xf>
    <xf numFmtId="0" fontId="1" fillId="2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49" fontId="20" fillId="0" borderId="0" xfId="55" applyNumberFormat="1" applyFont="1" applyBorder="1" applyAlignment="1"/>
    <xf numFmtId="49" fontId="41" fillId="0" borderId="0" xfId="55" applyNumberFormat="1" applyFont="1" applyBorder="1" applyAlignment="1"/>
    <xf numFmtId="0" fontId="39" fillId="0" borderId="7" xfId="0" applyFont="1" applyBorder="1" applyAlignment="1">
      <alignment vertical="center"/>
    </xf>
    <xf numFmtId="0" fontId="16" fillId="0" borderId="0" xfId="56" applyFont="1"/>
    <xf numFmtId="0" fontId="20" fillId="0" borderId="0" xfId="56" applyFont="1" applyFill="1" applyAlignment="1">
      <alignment horizontal="center" wrapText="1"/>
    </xf>
    <xf numFmtId="0" fontId="42" fillId="0" borderId="0" xfId="56" applyFont="1" applyAlignment="1">
      <alignment horizontal="center"/>
    </xf>
    <xf numFmtId="0" fontId="24" fillId="0" borderId="0" xfId="56" applyFont="1" applyBorder="1" applyAlignment="1">
      <alignment horizontal="center"/>
    </xf>
    <xf numFmtId="0" fontId="23" fillId="0" borderId="0" xfId="56" applyFont="1" applyAlignment="1">
      <alignment horizontal="right"/>
    </xf>
    <xf numFmtId="0" fontId="18" fillId="0" borderId="8" xfId="56" applyFont="1" applyBorder="1" applyAlignment="1">
      <alignment horizontal="center" vertical="top" wrapText="1"/>
    </xf>
    <xf numFmtId="0" fontId="18" fillId="0" borderId="5" xfId="56" applyFont="1" applyBorder="1" applyAlignment="1">
      <alignment horizontal="center" vertical="top" wrapText="1"/>
    </xf>
    <xf numFmtId="0" fontId="23" fillId="0" borderId="0" xfId="56" applyFont="1"/>
    <xf numFmtId="0" fontId="18" fillId="0" borderId="0" xfId="56" applyFont="1" applyBorder="1" applyAlignment="1">
      <alignment horizontal="center" vertical="top" wrapText="1"/>
    </xf>
    <xf numFmtId="3" fontId="23" fillId="0" borderId="0" xfId="56" applyNumberFormat="1" applyFont="1"/>
    <xf numFmtId="3" fontId="23" fillId="0" borderId="0" xfId="56" applyNumberFormat="1" applyFont="1" applyFill="1"/>
    <xf numFmtId="0" fontId="23" fillId="0" borderId="0" xfId="56" applyFont="1" applyFill="1"/>
    <xf numFmtId="3" fontId="13" fillId="0" borderId="8" xfId="56" applyNumberFormat="1" applyFont="1" applyBorder="1" applyAlignment="1">
      <alignment wrapText="1"/>
    </xf>
    <xf numFmtId="3" fontId="13" fillId="0" borderId="5" xfId="56" applyNumberFormat="1" applyFont="1" applyBorder="1" applyAlignment="1">
      <alignment wrapText="1"/>
    </xf>
    <xf numFmtId="0" fontId="3" fillId="0" borderId="0" xfId="56" applyFont="1" applyFill="1"/>
    <xf numFmtId="0" fontId="3" fillId="0" borderId="0" xfId="56" applyFont="1"/>
    <xf numFmtId="3" fontId="13" fillId="0" borderId="0" xfId="56" applyNumberFormat="1" applyFont="1" applyBorder="1" applyAlignment="1">
      <alignment wrapText="1"/>
    </xf>
    <xf numFmtId="1" fontId="23" fillId="0" borderId="0" xfId="56" applyNumberFormat="1" applyFont="1"/>
    <xf numFmtId="0" fontId="23" fillId="0" borderId="0" xfId="56" applyFont="1" applyBorder="1" applyAlignment="1">
      <alignment horizontal="center"/>
    </xf>
    <xf numFmtId="3" fontId="3" fillId="0" borderId="5" xfId="56" applyNumberFormat="1" applyFont="1" applyBorder="1" applyAlignment="1">
      <alignment wrapText="1"/>
    </xf>
    <xf numFmtId="49" fontId="3" fillId="0" borderId="9" xfId="55" applyNumberFormat="1" applyFont="1" applyBorder="1" applyAlignment="1"/>
    <xf numFmtId="0" fontId="23" fillId="0" borderId="10" xfId="55" applyFont="1" applyBorder="1" applyAlignment="1">
      <alignment vertical="justify"/>
    </xf>
    <xf numFmtId="49" fontId="3" fillId="0" borderId="9" xfId="55" applyNumberFormat="1" applyFont="1" applyBorder="1" applyAlignment="1">
      <alignment horizontal="right"/>
    </xf>
    <xf numFmtId="0" fontId="23" fillId="0" borderId="10" xfId="55" applyFont="1" applyBorder="1" applyAlignment="1">
      <alignment horizontal="right" vertical="justify"/>
    </xf>
    <xf numFmtId="0" fontId="30" fillId="0" borderId="0" xfId="55" applyFont="1" applyAlignment="1">
      <alignment horizontal="center"/>
    </xf>
    <xf numFmtId="0" fontId="18" fillId="0" borderId="5" xfId="0" applyFont="1" applyFill="1" applyBorder="1"/>
    <xf numFmtId="0" fontId="18" fillId="0" borderId="5" xfId="56" applyFont="1" applyBorder="1" applyAlignment="1">
      <alignment horizontal="center" vertical="center" wrapText="1"/>
    </xf>
    <xf numFmtId="0" fontId="18" fillId="0" borderId="5" xfId="0" applyFont="1" applyFill="1" applyBorder="1" applyAlignment="1">
      <alignment horizontal="left" vertical="center" wrapText="1"/>
    </xf>
    <xf numFmtId="0" fontId="23" fillId="0" borderId="0" xfId="0" applyFont="1" applyBorder="1" applyAlignment="1">
      <alignment horizontal="left" vertical="center" wrapText="1"/>
    </xf>
    <xf numFmtId="0" fontId="3" fillId="0" borderId="0" xfId="0" applyFont="1" applyFill="1" applyAlignment="1">
      <alignment horizontal="center" vertical="center" wrapText="1"/>
    </xf>
    <xf numFmtId="0" fontId="13" fillId="0" borderId="5" xfId="0" applyFont="1" applyFill="1" applyBorder="1"/>
    <xf numFmtId="0" fontId="18" fillId="0" borderId="5" xfId="56" applyFont="1" applyFill="1" applyBorder="1" applyAlignment="1">
      <alignment horizontal="left" vertical="center" wrapText="1"/>
    </xf>
    <xf numFmtId="3" fontId="0" fillId="0" borderId="0" xfId="0" applyNumberFormat="1"/>
    <xf numFmtId="0" fontId="13" fillId="0" borderId="11" xfId="56" applyFont="1" applyFill="1" applyBorder="1" applyAlignment="1"/>
    <xf numFmtId="0" fontId="45" fillId="0" borderId="0" xfId="55" applyFont="1"/>
    <xf numFmtId="0" fontId="46" fillId="0" borderId="0" xfId="55" applyFont="1"/>
    <xf numFmtId="0" fontId="28" fillId="0" borderId="0" xfId="0" applyNumberFormat="1" applyFont="1" applyFill="1" applyAlignment="1" applyProtection="1"/>
    <xf numFmtId="0" fontId="28" fillId="0" borderId="0" xfId="0" applyNumberFormat="1" applyFont="1" applyFill="1" applyAlignment="1" applyProtection="1">
      <alignment vertical="top"/>
    </xf>
    <xf numFmtId="0" fontId="28" fillId="0" borderId="0" xfId="0" applyFont="1" applyFill="1"/>
    <xf numFmtId="0" fontId="28" fillId="0" borderId="0" xfId="0" applyNumberFormat="1" applyFont="1" applyFill="1" applyAlignment="1" applyProtection="1">
      <alignment horizontal="left" vertical="top"/>
    </xf>
    <xf numFmtId="0" fontId="28" fillId="0" borderId="0" xfId="0" applyNumberFormat="1" applyFont="1" applyFill="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0" fontId="20" fillId="0" borderId="9" xfId="0" applyNumberFormat="1" applyFont="1" applyFill="1" applyBorder="1" applyAlignment="1" applyProtection="1">
      <alignment horizontal="center"/>
    </xf>
    <xf numFmtId="0" fontId="28" fillId="0" borderId="9" xfId="0" applyFont="1" applyFill="1" applyBorder="1" applyAlignment="1">
      <alignment horizontal="center"/>
    </xf>
    <xf numFmtId="0" fontId="20" fillId="0" borderId="9" xfId="0" applyNumberFormat="1" applyFont="1" applyFill="1" applyBorder="1" applyAlignment="1" applyProtection="1">
      <alignment horizontal="center" vertical="top"/>
    </xf>
    <xf numFmtId="0" fontId="20" fillId="0" borderId="0" xfId="0" applyNumberFormat="1" applyFont="1" applyFill="1" applyAlignment="1" applyProtection="1">
      <alignment horizontal="center"/>
    </xf>
    <xf numFmtId="0" fontId="28" fillId="0" borderId="0" xfId="0" applyFont="1" applyFill="1" applyAlignment="1">
      <alignment horizontal="center"/>
    </xf>
    <xf numFmtId="0" fontId="28" fillId="0" borderId="9" xfId="0" applyNumberFormat="1" applyFont="1" applyFill="1" applyBorder="1" applyAlignment="1" applyProtection="1">
      <alignment horizontal="right" vertical="center"/>
    </xf>
    <xf numFmtId="0" fontId="28" fillId="0" borderId="12" xfId="0" applyNumberFormat="1" applyFont="1" applyFill="1" applyBorder="1" applyAlignment="1" applyProtection="1"/>
    <xf numFmtId="0" fontId="28" fillId="0" borderId="13" xfId="0" applyNumberFormat="1" applyFont="1" applyFill="1" applyBorder="1" applyAlignment="1" applyProtection="1"/>
    <xf numFmtId="0" fontId="28" fillId="0" borderId="14" xfId="0" applyNumberFormat="1" applyFont="1" applyFill="1" applyBorder="1" applyAlignment="1" applyProtection="1"/>
    <xf numFmtId="0" fontId="28" fillId="0" borderId="0" xfId="0" applyNumberFormat="1" applyFont="1" applyFill="1" applyBorder="1" applyAlignment="1" applyProtection="1"/>
    <xf numFmtId="0" fontId="28" fillId="0" borderId="6"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28" fillId="0" borderId="0" xfId="0" applyNumberFormat="1" applyFont="1" applyFill="1" applyAlignment="1" applyProtection="1">
      <alignment vertical="center"/>
    </xf>
    <xf numFmtId="0" fontId="34" fillId="0" borderId="5" xfId="0" applyFont="1" applyFill="1" applyBorder="1" applyAlignment="1">
      <alignment horizontal="center" vertical="center" wrapText="1"/>
    </xf>
    <xf numFmtId="2" fontId="34" fillId="0" borderId="5" xfId="0" applyNumberFormat="1" applyFont="1" applyFill="1" applyBorder="1" applyAlignment="1">
      <alignment horizontal="center" vertical="center" wrapText="1"/>
    </xf>
    <xf numFmtId="0" fontId="28" fillId="0" borderId="0" xfId="0" applyFont="1" applyFill="1" applyAlignment="1">
      <alignment vertical="center"/>
    </xf>
    <xf numFmtId="49" fontId="28" fillId="0" borderId="5" xfId="0" quotePrefix="1" applyNumberFormat="1" applyFont="1" applyFill="1" applyBorder="1" applyAlignment="1">
      <alignment horizontal="center" vertical="center" wrapText="1"/>
    </xf>
    <xf numFmtId="0" fontId="36" fillId="0" borderId="0" xfId="0" applyNumberFormat="1" applyFont="1" applyFill="1" applyAlignment="1" applyProtection="1"/>
    <xf numFmtId="0" fontId="36" fillId="0" borderId="0" xfId="0" applyFont="1" applyFill="1"/>
    <xf numFmtId="1" fontId="23" fillId="0" borderId="0" xfId="56" applyNumberFormat="1" applyFont="1" applyFill="1"/>
    <xf numFmtId="0" fontId="23" fillId="0" borderId="0" xfId="55" applyFont="1" applyFill="1" applyAlignment="1">
      <alignment horizontal="left"/>
    </xf>
    <xf numFmtId="0" fontId="23" fillId="0" borderId="0" xfId="55" applyFont="1" applyFill="1"/>
    <xf numFmtId="0" fontId="28" fillId="0" borderId="0" xfId="55" applyFont="1" applyFill="1" applyAlignment="1">
      <alignment horizontal="left"/>
    </xf>
    <xf numFmtId="0" fontId="28" fillId="0" borderId="0" xfId="55" applyFont="1" applyFill="1"/>
    <xf numFmtId="0" fontId="43" fillId="0" borderId="5" xfId="0" applyFont="1" applyFill="1" applyBorder="1" applyAlignment="1">
      <alignment horizontal="right" vertical="top" wrapText="1"/>
    </xf>
    <xf numFmtId="0" fontId="43" fillId="0" borderId="5" xfId="0" applyFont="1" applyFill="1" applyBorder="1" applyAlignment="1">
      <alignment vertical="top" wrapText="1"/>
    </xf>
    <xf numFmtId="0" fontId="18" fillId="0" borderId="5" xfId="0" applyFont="1" applyFill="1" applyBorder="1" applyAlignment="1">
      <alignment wrapText="1"/>
    </xf>
    <xf numFmtId="0" fontId="13" fillId="0" borderId="5" xfId="0" applyFont="1" applyFill="1" applyBorder="1" applyAlignment="1">
      <alignment vertical="top"/>
    </xf>
    <xf numFmtId="0" fontId="13" fillId="0" borderId="5" xfId="0" applyFont="1" applyFill="1" applyBorder="1" applyAlignment="1">
      <alignment wrapText="1"/>
    </xf>
    <xf numFmtId="0" fontId="0" fillId="0" borderId="0" xfId="0" applyFill="1"/>
    <xf numFmtId="0" fontId="23" fillId="0" borderId="0" xfId="0" applyFont="1" applyFill="1"/>
    <xf numFmtId="49" fontId="28" fillId="0" borderId="5" xfId="0" applyNumberFormat="1" applyFont="1" applyFill="1" applyBorder="1" applyAlignment="1">
      <alignment horizontal="center" vertical="center" wrapText="1"/>
    </xf>
    <xf numFmtId="2" fontId="28" fillId="0" borderId="5" xfId="0" applyNumberFormat="1" applyFont="1" applyFill="1" applyBorder="1" applyAlignment="1">
      <alignment horizontal="center" vertical="center" wrapText="1"/>
    </xf>
    <xf numFmtId="0" fontId="1" fillId="0" borderId="0" xfId="0" applyFont="1"/>
    <xf numFmtId="0" fontId="20" fillId="0" borderId="5" xfId="0" applyFont="1" applyFill="1" applyBorder="1" applyAlignment="1">
      <alignment horizontal="center"/>
    </xf>
    <xf numFmtId="0" fontId="45" fillId="0" borderId="0" xfId="55" applyFont="1" applyFill="1"/>
    <xf numFmtId="0" fontId="3" fillId="0" borderId="5" xfId="58" quotePrefix="1" applyFont="1" applyFill="1" applyBorder="1" applyAlignment="1">
      <alignment horizontal="center" vertical="center" wrapText="1"/>
    </xf>
    <xf numFmtId="0" fontId="23" fillId="0" borderId="5" xfId="58" quotePrefix="1" applyFont="1" applyFill="1" applyBorder="1" applyAlignment="1">
      <alignment horizontal="center" vertical="center" wrapText="1"/>
    </xf>
    <xf numFmtId="0" fontId="46" fillId="0" borderId="0" xfId="55" applyFont="1" applyFill="1" applyAlignment="1">
      <alignment horizontal="center"/>
    </xf>
    <xf numFmtId="3" fontId="30" fillId="0" borderId="0" xfId="55" applyNumberFormat="1" applyFont="1"/>
    <xf numFmtId="0" fontId="47" fillId="0" borderId="0" xfId="0" applyFont="1" applyAlignment="1">
      <alignment horizontal="left" indent="15"/>
    </xf>
    <xf numFmtId="0" fontId="48" fillId="0" borderId="0" xfId="0" applyFont="1" applyFill="1" applyAlignment="1">
      <alignment wrapText="1"/>
    </xf>
    <xf numFmtId="0" fontId="48" fillId="0" borderId="0" xfId="0" applyFont="1"/>
    <xf numFmtId="0" fontId="48" fillId="0" borderId="0" xfId="55" applyFont="1" applyFill="1" applyAlignment="1">
      <alignment wrapText="1"/>
    </xf>
    <xf numFmtId="0" fontId="48" fillId="0" borderId="0" xfId="0" applyFont="1" applyAlignment="1"/>
    <xf numFmtId="0" fontId="47" fillId="0" borderId="0" xfId="0" applyFont="1" applyAlignment="1">
      <alignment horizontal="center"/>
    </xf>
    <xf numFmtId="0" fontId="48" fillId="0" borderId="0" xfId="0" applyFont="1" applyAlignment="1">
      <alignment horizontal="center"/>
    </xf>
    <xf numFmtId="0" fontId="47" fillId="0" borderId="0" xfId="0" applyFont="1"/>
    <xf numFmtId="0" fontId="47" fillId="0" borderId="0" xfId="0" applyFont="1" applyAlignment="1">
      <alignment horizontal="right"/>
    </xf>
    <xf numFmtId="0" fontId="48" fillId="0" borderId="0" xfId="0" applyFont="1" applyAlignment="1">
      <alignment horizontal="right"/>
    </xf>
    <xf numFmtId="0" fontId="47" fillId="0" borderId="15" xfId="0" applyFont="1" applyBorder="1" applyAlignment="1">
      <alignment horizontal="center" vertical="top" wrapText="1"/>
    </xf>
    <xf numFmtId="0" fontId="47" fillId="0" borderId="16" xfId="0" applyFont="1" applyBorder="1" applyAlignment="1">
      <alignment horizontal="center" vertical="top" wrapText="1"/>
    </xf>
    <xf numFmtId="0" fontId="47" fillId="0" borderId="17" xfId="0" applyFont="1" applyBorder="1" applyAlignment="1">
      <alignment horizontal="center" vertical="top" wrapText="1"/>
    </xf>
    <xf numFmtId="0" fontId="47" fillId="0" borderId="0" xfId="0" applyFont="1" applyAlignment="1">
      <alignment horizontal="justify"/>
    </xf>
    <xf numFmtId="0" fontId="49" fillId="0" borderId="0" xfId="0" applyFont="1"/>
    <xf numFmtId="0" fontId="47" fillId="0" borderId="0" xfId="0" applyFont="1" applyAlignment="1">
      <alignment horizontal="right" indent="4"/>
    </xf>
    <xf numFmtId="0" fontId="47" fillId="0" borderId="0" xfId="0" applyFont="1" applyAlignment="1">
      <alignment wrapText="1"/>
    </xf>
    <xf numFmtId="0" fontId="49" fillId="0" borderId="0" xfId="0" applyFont="1" applyAlignment="1">
      <alignment horizontal="justify"/>
    </xf>
    <xf numFmtId="0" fontId="51" fillId="0" borderId="0" xfId="0" applyFont="1" applyAlignment="1">
      <alignment horizontal="left" indent="5"/>
    </xf>
    <xf numFmtId="0" fontId="47" fillId="0" borderId="5" xfId="0" applyFont="1" applyBorder="1" applyAlignment="1">
      <alignment horizontal="center" vertical="top" wrapText="1"/>
    </xf>
    <xf numFmtId="0" fontId="18" fillId="0" borderId="0" xfId="0" applyFont="1" applyAlignment="1">
      <alignment horizontal="right"/>
    </xf>
    <xf numFmtId="4" fontId="18" fillId="0" borderId="5" xfId="56" applyNumberFormat="1" applyFont="1" applyFill="1" applyBorder="1" applyAlignment="1">
      <alignment horizontal="center" vertical="center" wrapText="1"/>
    </xf>
    <xf numFmtId="4" fontId="18" fillId="0" borderId="5" xfId="59" applyNumberFormat="1" applyFont="1" applyFill="1" applyBorder="1" applyAlignment="1">
      <alignment horizontal="center" vertical="center" wrapText="1"/>
    </xf>
    <xf numFmtId="4" fontId="13" fillId="0" borderId="5" xfId="56" applyNumberFormat="1" applyFont="1" applyFill="1" applyBorder="1" applyAlignment="1">
      <alignment horizontal="center" vertical="center" wrapText="1"/>
    </xf>
    <xf numFmtId="4" fontId="18" fillId="0" borderId="5" xfId="0" applyNumberFormat="1" applyFont="1" applyFill="1" applyBorder="1"/>
    <xf numFmtId="4" fontId="13" fillId="0" borderId="5" xfId="0" applyNumberFormat="1" applyFont="1" applyFill="1" applyBorder="1"/>
    <xf numFmtId="4" fontId="34" fillId="0" borderId="5" xfId="52" applyNumberFormat="1" applyFont="1" applyFill="1" applyBorder="1" applyAlignment="1">
      <alignment horizontal="center" vertical="center" wrapText="1"/>
    </xf>
    <xf numFmtId="4" fontId="33" fillId="0" borderId="5" xfId="52" applyNumberFormat="1" applyFont="1" applyFill="1" applyBorder="1" applyAlignment="1">
      <alignment horizontal="center" vertical="center" wrapText="1"/>
    </xf>
    <xf numFmtId="4" fontId="40" fillId="0" borderId="5" xfId="52"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3" fillId="0" borderId="5" xfId="58" applyFont="1" applyFill="1" applyBorder="1" applyAlignment="1">
      <alignment horizontal="center" vertical="center" wrapText="1"/>
    </xf>
    <xf numFmtId="0" fontId="23" fillId="0" borderId="5" xfId="58" applyFont="1" applyFill="1" applyBorder="1" applyAlignment="1">
      <alignment horizontal="center" vertical="center" wrapText="1"/>
    </xf>
    <xf numFmtId="0" fontId="18" fillId="0" borderId="0" xfId="0" applyFont="1"/>
    <xf numFmtId="0" fontId="18" fillId="0" borderId="5" xfId="0" applyFont="1" applyFill="1" applyBorder="1" applyAlignment="1"/>
    <xf numFmtId="0" fontId="3" fillId="0" borderId="5" xfId="51" applyFont="1" applyFill="1" applyBorder="1" applyAlignment="1">
      <alignment horizontal="center" vertical="center" wrapText="1"/>
    </xf>
    <xf numFmtId="0" fontId="23" fillId="0" borderId="5" xfId="51" applyFont="1" applyFill="1" applyBorder="1" applyAlignment="1">
      <alignment horizontal="center" vertical="center" wrapText="1"/>
    </xf>
    <xf numFmtId="0" fontId="23" fillId="0" borderId="5" xfId="0" applyFont="1" applyFill="1" applyBorder="1" applyAlignment="1">
      <alignment horizontal="center"/>
    </xf>
    <xf numFmtId="0" fontId="28" fillId="0" borderId="5" xfId="0" applyFont="1" applyFill="1" applyBorder="1" applyAlignment="1">
      <alignment horizontal="center"/>
    </xf>
    <xf numFmtId="0" fontId="28" fillId="0" borderId="5" xfId="0" applyFont="1" applyFill="1" applyBorder="1" applyAlignment="1">
      <alignment horizontal="center" vertical="center" wrapText="1"/>
    </xf>
    <xf numFmtId="0" fontId="15" fillId="0" borderId="0" xfId="55" applyFont="1" applyAlignment="1">
      <alignment wrapText="1"/>
    </xf>
    <xf numFmtId="0" fontId="3" fillId="0" borderId="11" xfId="51" applyFont="1" applyFill="1" applyBorder="1" applyAlignment="1">
      <alignment horizontal="center" vertical="center" wrapText="1"/>
    </xf>
    <xf numFmtId="0" fontId="3" fillId="0" borderId="0" xfId="51" applyFont="1" applyFill="1" applyBorder="1" applyAlignment="1">
      <alignment horizontal="center" vertical="center" wrapText="1"/>
    </xf>
    <xf numFmtId="4" fontId="3" fillId="0" borderId="0" xfId="51" applyNumberFormat="1" applyFont="1" applyFill="1" applyBorder="1" applyAlignment="1">
      <alignment horizontal="center" vertical="center" wrapText="1"/>
    </xf>
    <xf numFmtId="0" fontId="15" fillId="0" borderId="0" xfId="56" applyFont="1"/>
    <xf numFmtId="0" fontId="13" fillId="0" borderId="5" xfId="0" applyFont="1" applyFill="1" applyBorder="1" applyAlignment="1">
      <alignment horizontal="center" vertical="center" wrapText="1"/>
    </xf>
    <xf numFmtId="4" fontId="13" fillId="0" borderId="5" xfId="59" applyNumberFormat="1" applyFont="1" applyFill="1" applyBorder="1" applyAlignment="1">
      <alignment horizontal="center" vertical="center" wrapText="1"/>
    </xf>
    <xf numFmtId="3" fontId="3" fillId="0" borderId="0" xfId="56" applyNumberFormat="1" applyFont="1"/>
    <xf numFmtId="0" fontId="0" fillId="0" borderId="0" xfId="0" applyAlignment="1"/>
    <xf numFmtId="213" fontId="47" fillId="0" borderId="17" xfId="0" applyNumberFormat="1" applyFont="1" applyBorder="1" applyAlignment="1">
      <alignment horizontal="center" vertical="top" wrapText="1"/>
    </xf>
    <xf numFmtId="49" fontId="49" fillId="24" borderId="18" xfId="0" applyNumberFormat="1" applyFont="1" applyFill="1" applyBorder="1" applyAlignment="1">
      <alignment horizontal="center" vertical="top" wrapText="1"/>
    </xf>
    <xf numFmtId="0" fontId="49" fillId="24" borderId="19" xfId="0" applyFont="1" applyFill="1" applyBorder="1" applyAlignment="1">
      <alignment horizontal="center" vertical="top" wrapText="1"/>
    </xf>
    <xf numFmtId="213" fontId="49" fillId="24" borderId="20" xfId="0" applyNumberFormat="1" applyFont="1" applyFill="1" applyBorder="1" applyAlignment="1">
      <alignment horizontal="center" vertical="top" wrapText="1"/>
    </xf>
    <xf numFmtId="49" fontId="27" fillId="0" borderId="9" xfId="0" applyNumberFormat="1" applyFont="1" applyBorder="1" applyAlignment="1"/>
    <xf numFmtId="0" fontId="23" fillId="0" borderId="21" xfId="0" applyFont="1" applyBorder="1" applyAlignment="1"/>
    <xf numFmtId="0" fontId="23" fillId="0" borderId="0" xfId="0" applyFont="1" applyAlignment="1">
      <alignment horizontal="center" vertical="center" wrapText="1"/>
    </xf>
    <xf numFmtId="0" fontId="3" fillId="0" borderId="5"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 fontId="23" fillId="0" borderId="5"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4" fontId="55" fillId="0" borderId="5" xfId="51" applyNumberFormat="1" applyFont="1" applyFill="1" applyBorder="1" applyAlignment="1">
      <alignment horizontal="center" vertical="center" wrapText="1"/>
    </xf>
    <xf numFmtId="4" fontId="56" fillId="0" borderId="5" xfId="51" applyNumberFormat="1" applyFont="1" applyFill="1" applyBorder="1" applyAlignment="1">
      <alignment horizontal="center" vertical="center" wrapText="1"/>
    </xf>
    <xf numFmtId="49" fontId="34" fillId="0" borderId="5" xfId="0" quotePrefix="1" applyNumberFormat="1" applyFont="1" applyFill="1" applyBorder="1" applyAlignment="1">
      <alignment horizontal="center" vertical="center" wrapText="1"/>
    </xf>
    <xf numFmtId="49" fontId="34" fillId="0" borderId="5" xfId="0" applyNumberFormat="1" applyFont="1" applyFill="1" applyBorder="1" applyAlignment="1">
      <alignment horizontal="center" vertical="center" wrapText="1"/>
    </xf>
    <xf numFmtId="4" fontId="28" fillId="0" borderId="0" xfId="0" applyNumberFormat="1" applyFont="1" applyFill="1" applyAlignment="1" applyProtection="1"/>
    <xf numFmtId="200" fontId="33" fillId="0" borderId="5" xfId="48" applyNumberFormat="1" applyFont="1" applyFill="1" applyBorder="1" applyAlignment="1">
      <alignment horizontal="left" vertical="center" wrapText="1"/>
    </xf>
    <xf numFmtId="4" fontId="33" fillId="0" borderId="5" xfId="48" applyNumberFormat="1" applyFont="1" applyFill="1" applyBorder="1" applyAlignment="1">
      <alignment horizontal="left" vertical="center" wrapText="1"/>
    </xf>
    <xf numFmtId="0" fontId="18" fillId="0" borderId="0" xfId="0" applyNumberFormat="1" applyFont="1" applyFill="1" applyAlignment="1" applyProtection="1">
      <alignment vertical="top"/>
    </xf>
    <xf numFmtId="0" fontId="18" fillId="0" borderId="0" xfId="0" applyNumberFormat="1" applyFont="1" applyFill="1" applyAlignment="1" applyProtection="1">
      <alignment vertical="center" wrapText="1"/>
    </xf>
    <xf numFmtId="0" fontId="3" fillId="0" borderId="0"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center"/>
    </xf>
    <xf numFmtId="0" fontId="1" fillId="0" borderId="9" xfId="0" applyFont="1" applyFill="1" applyBorder="1" applyAlignment="1">
      <alignment horizontal="center"/>
    </xf>
    <xf numFmtId="0" fontId="1" fillId="0" borderId="0" xfId="0" applyFont="1" applyFill="1" applyBorder="1" applyAlignment="1">
      <alignment horizontal="center"/>
    </xf>
    <xf numFmtId="0" fontId="3" fillId="0" borderId="0" xfId="0" applyNumberFormat="1" applyFont="1" applyFill="1" applyBorder="1" applyAlignment="1" applyProtection="1">
      <alignment horizontal="center" vertical="top"/>
    </xf>
    <xf numFmtId="0" fontId="2" fillId="0" borderId="9" xfId="0" applyNumberFormat="1" applyFont="1" applyFill="1" applyBorder="1" applyAlignment="1" applyProtection="1">
      <alignment horizontal="right" vertical="center"/>
    </xf>
    <xf numFmtId="0" fontId="18" fillId="0" borderId="5" xfId="0" applyFont="1" applyFill="1" applyBorder="1" applyAlignment="1">
      <alignment horizontal="center" vertical="top" wrapText="1"/>
    </xf>
    <xf numFmtId="0" fontId="18" fillId="0" borderId="11" xfId="0" applyFont="1" applyFill="1" applyBorder="1" applyAlignment="1">
      <alignment horizontal="center" vertical="top" wrapText="1"/>
    </xf>
    <xf numFmtId="49" fontId="35" fillId="0" borderId="5" xfId="0" applyNumberFormat="1" applyFont="1" applyFill="1" applyBorder="1" applyAlignment="1">
      <alignment horizontal="center" vertical="top"/>
    </xf>
    <xf numFmtId="0" fontId="35" fillId="0" borderId="5" xfId="0" applyFont="1" applyFill="1" applyBorder="1" applyAlignment="1">
      <alignment horizontal="center" vertical="top"/>
    </xf>
    <xf numFmtId="0" fontId="34" fillId="0" borderId="5" xfId="52" quotePrefix="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4" fontId="33" fillId="0" borderId="5" xfId="48" applyNumberFormat="1" applyFont="1" applyFill="1" applyBorder="1" applyAlignment="1">
      <alignment horizontal="center" vertical="center" wrapText="1"/>
    </xf>
    <xf numFmtId="4" fontId="33" fillId="0" borderId="11" xfId="48"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2" fontId="33" fillId="0" borderId="5" xfId="0" quotePrefix="1" applyNumberFormat="1" applyFont="1" applyFill="1" applyBorder="1" applyAlignment="1">
      <alignment horizontal="center" vertical="center" wrapText="1"/>
    </xf>
    <xf numFmtId="200" fontId="33" fillId="0" borderId="5" xfId="0" applyNumberFormat="1" applyFont="1" applyFill="1" applyBorder="1" applyAlignment="1">
      <alignment horizontal="left" vertical="center" wrapText="1"/>
    </xf>
    <xf numFmtId="200" fontId="28" fillId="0" borderId="5" xfId="48" applyNumberFormat="1" applyFont="1" applyFill="1" applyBorder="1" applyAlignment="1">
      <alignment horizontal="left" vertical="center" wrapText="1"/>
    </xf>
    <xf numFmtId="4" fontId="34" fillId="0" borderId="5" xfId="48" applyNumberFormat="1" applyFont="1" applyFill="1" applyBorder="1" applyAlignment="1">
      <alignment horizontal="center" vertical="center" wrapText="1"/>
    </xf>
    <xf numFmtId="4" fontId="20" fillId="0" borderId="5" xfId="0" applyNumberFormat="1" applyFont="1" applyFill="1" applyBorder="1" applyAlignment="1" applyProtection="1">
      <alignment horizontal="center" vertical="center" wrapText="1"/>
    </xf>
    <xf numFmtId="200" fontId="34" fillId="0" borderId="5" xfId="48" applyNumberFormat="1" applyFont="1" applyFill="1" applyBorder="1" applyAlignment="1">
      <alignment horizontal="center" vertical="center" wrapText="1"/>
    </xf>
    <xf numFmtId="4" fontId="20" fillId="0" borderId="5" xfId="48"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200" fontId="22" fillId="0" borderId="0" xfId="0" applyNumberFormat="1" applyFont="1" applyFill="1" applyBorder="1" applyAlignment="1">
      <alignment vertical="justify"/>
    </xf>
    <xf numFmtId="200" fontId="27"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1" fillId="0" borderId="0" xfId="0" applyFont="1" applyFill="1" applyBorder="1"/>
    <xf numFmtId="0" fontId="33" fillId="0" borderId="22" xfId="0" applyFont="1" applyFill="1" applyBorder="1" applyAlignment="1" applyProtection="1">
      <alignment horizontal="center" vertical="center" wrapText="1"/>
    </xf>
    <xf numFmtId="49" fontId="33" fillId="0" borderId="5" xfId="0" quotePrefix="1" applyNumberFormat="1" applyFont="1" applyFill="1" applyBorder="1" applyAlignment="1">
      <alignment horizontal="center" vertical="center" wrapText="1"/>
    </xf>
    <xf numFmtId="0" fontId="33" fillId="0" borderId="5" xfId="0" quotePrefix="1" applyFont="1" applyFill="1" applyBorder="1" applyAlignment="1">
      <alignment horizontal="center" vertical="center" wrapText="1"/>
    </xf>
    <xf numFmtId="0" fontId="1" fillId="0" borderId="5" xfId="0" applyFont="1" applyFill="1" applyBorder="1" applyAlignment="1">
      <alignment horizontal="center" vertical="center" wrapText="1"/>
    </xf>
    <xf numFmtId="4" fontId="28" fillId="0" borderId="0" xfId="0" applyNumberFormat="1" applyFont="1" applyFill="1"/>
    <xf numFmtId="0" fontId="36" fillId="0" borderId="0" xfId="0" applyFont="1" applyFill="1" applyAlignment="1">
      <alignment horizontal="center" vertical="center" wrapText="1"/>
    </xf>
    <xf numFmtId="0" fontId="33" fillId="0" borderId="23" xfId="0" applyFont="1" applyFill="1" applyBorder="1" applyAlignment="1" applyProtection="1">
      <alignment horizontal="center" vertical="center" wrapText="1"/>
    </xf>
    <xf numFmtId="200" fontId="28" fillId="0" borderId="5" xfId="48" applyNumberFormat="1" applyFont="1" applyFill="1" applyBorder="1" applyAlignment="1">
      <alignment horizontal="center" vertical="center" wrapText="1"/>
    </xf>
    <xf numFmtId="0" fontId="28" fillId="25" borderId="0" xfId="0" applyNumberFormat="1" applyFont="1" applyFill="1" applyAlignment="1" applyProtection="1"/>
    <xf numFmtId="0" fontId="57" fillId="0" borderId="0" xfId="0" applyNumberFormat="1" applyFont="1" applyFill="1" applyAlignment="1" applyProtection="1"/>
    <xf numFmtId="4" fontId="57" fillId="0" borderId="0" xfId="0" applyNumberFormat="1" applyFont="1" applyFill="1" applyAlignment="1" applyProtection="1"/>
    <xf numFmtId="4" fontId="33" fillId="0" borderId="23" xfId="0" applyNumberFormat="1" applyFont="1" applyFill="1" applyBorder="1" applyAlignment="1" applyProtection="1">
      <alignment horizontal="center" vertical="center" wrapText="1"/>
    </xf>
    <xf numFmtId="49" fontId="33" fillId="0" borderId="23" xfId="0" applyNumberFormat="1"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1" fillId="0" borderId="5" xfId="0" applyFont="1" applyFill="1" applyBorder="1" applyAlignment="1">
      <alignment horizontal="center" vertical="top" wrapText="1"/>
    </xf>
    <xf numFmtId="0" fontId="13" fillId="0" borderId="5" xfId="20" applyFont="1" applyFill="1" applyBorder="1" applyAlignment="1">
      <alignment horizontal="center" vertical="center" wrapText="1"/>
    </xf>
    <xf numFmtId="4" fontId="13" fillId="0" borderId="5" xfId="0" applyNumberFormat="1" applyFont="1" applyFill="1" applyBorder="1" applyAlignment="1">
      <alignment horizontal="center" vertical="top" wrapText="1"/>
    </xf>
    <xf numFmtId="49" fontId="13" fillId="0" borderId="5" xfId="0" applyNumberFormat="1" applyFont="1" applyFill="1" applyBorder="1" applyAlignment="1">
      <alignment horizontal="center" vertical="top" wrapText="1"/>
    </xf>
    <xf numFmtId="49" fontId="18" fillId="0" borderId="5" xfId="0" applyNumberFormat="1" applyFont="1" applyFill="1" applyBorder="1" applyAlignment="1">
      <alignment horizontal="center" vertical="top" wrapText="1"/>
    </xf>
    <xf numFmtId="4" fontId="18" fillId="0" borderId="5"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4" fontId="13" fillId="0" borderId="5" xfId="0" applyNumberFormat="1" applyFont="1" applyFill="1" applyBorder="1" applyAlignment="1">
      <alignment horizontal="center" vertical="center" wrapText="1"/>
    </xf>
    <xf numFmtId="0" fontId="1" fillId="0" borderId="5" xfId="0" applyFont="1" applyFill="1" applyBorder="1" applyAlignment="1"/>
    <xf numFmtId="4" fontId="18" fillId="0" borderId="5" xfId="6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0" fontId="44" fillId="0" borderId="5" xfId="0" applyFont="1" applyFill="1" applyBorder="1" applyAlignment="1">
      <alignment horizontal="right" vertical="top" wrapText="1"/>
    </xf>
    <xf numFmtId="0" fontId="44" fillId="0" borderId="5" xfId="0" applyFont="1" applyFill="1" applyBorder="1" applyAlignment="1">
      <alignment vertical="top" wrapText="1"/>
    </xf>
    <xf numFmtId="49" fontId="3" fillId="0" borderId="5"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9" fontId="26" fillId="0" borderId="23" xfId="0" applyNumberFormat="1"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3" fillId="0" borderId="6" xfId="0" applyFont="1" applyFill="1" applyBorder="1" applyAlignment="1">
      <alignment horizontal="left" vertical="center" wrapText="1"/>
    </xf>
    <xf numFmtId="49" fontId="23" fillId="0" borderId="6"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0" fontId="3" fillId="0" borderId="5" xfId="0" applyFont="1" applyFill="1" applyBorder="1"/>
    <xf numFmtId="0" fontId="33" fillId="0" borderId="5" xfId="52" quotePrefix="1" applyFont="1" applyFill="1" applyBorder="1" applyAlignment="1">
      <alignment horizontal="center" vertical="center" wrapText="1"/>
    </xf>
    <xf numFmtId="2" fontId="33" fillId="0" borderId="5" xfId="52" quotePrefix="1" applyNumberFormat="1" applyFont="1" applyFill="1" applyBorder="1" applyAlignment="1">
      <alignment horizontal="center" vertical="center" wrapText="1"/>
    </xf>
    <xf numFmtId="0" fontId="33" fillId="0" borderId="23" xfId="0" quotePrefix="1" applyFont="1" applyFill="1" applyBorder="1" applyAlignment="1" applyProtection="1">
      <alignment horizontal="center" vertical="center" wrapText="1"/>
    </xf>
    <xf numFmtId="0" fontId="28" fillId="0" borderId="5" xfId="0" applyFont="1" applyFill="1" applyBorder="1" applyAlignment="1">
      <alignment horizontal="left" vertical="center" wrapText="1" shrinkToFit="1"/>
    </xf>
    <xf numFmtId="0" fontId="28" fillId="0" borderId="5" xfId="57" quotePrefix="1" applyFont="1" applyFill="1" applyBorder="1" applyAlignment="1">
      <alignment horizontal="center" vertical="center" wrapText="1"/>
    </xf>
    <xf numFmtId="2" fontId="28" fillId="0" borderId="5" xfId="57" quotePrefix="1" applyNumberFormat="1" applyFont="1" applyFill="1" applyBorder="1" applyAlignment="1">
      <alignment horizontal="center" vertical="center" wrapText="1"/>
    </xf>
    <xf numFmtId="2" fontId="28" fillId="0" borderId="5" xfId="57" applyNumberFormat="1" applyFont="1" applyFill="1" applyBorder="1" applyAlignment="1">
      <alignment horizontal="center" vertical="center" wrapText="1"/>
    </xf>
    <xf numFmtId="2" fontId="28" fillId="0" borderId="5" xfId="0" quotePrefix="1" applyNumberFormat="1" applyFont="1" applyFill="1" applyBorder="1" applyAlignment="1">
      <alignment vertical="center" wrapText="1"/>
    </xf>
    <xf numFmtId="0" fontId="28" fillId="0" borderId="24" xfId="55" applyFont="1" applyBorder="1" applyAlignment="1">
      <alignment horizontal="center" vertical="center" wrapText="1"/>
    </xf>
    <xf numFmtId="0" fontId="28" fillId="0" borderId="6" xfId="55" applyFont="1" applyBorder="1" applyAlignment="1">
      <alignment horizontal="center" vertical="center" wrapText="1"/>
    </xf>
    <xf numFmtId="0" fontId="28" fillId="0" borderId="25" xfId="55" applyFont="1" applyBorder="1" applyAlignment="1">
      <alignment horizontal="center" vertical="center" wrapText="1"/>
    </xf>
    <xf numFmtId="49" fontId="20" fillId="0" borderId="9" xfId="55" applyNumberFormat="1" applyFont="1" applyBorder="1" applyAlignment="1">
      <alignment horizontal="center"/>
    </xf>
    <xf numFmtId="0" fontId="28" fillId="0" borderId="24" xfId="55" applyFont="1" applyBorder="1" applyAlignment="1">
      <alignment horizontal="left" vertical="center" wrapText="1"/>
    </xf>
    <xf numFmtId="0" fontId="28" fillId="0" borderId="25" xfId="55" applyFont="1" applyBorder="1" applyAlignment="1">
      <alignment horizontal="left" vertical="center" wrapText="1"/>
    </xf>
    <xf numFmtId="0" fontId="28" fillId="0" borderId="6" xfId="55" applyFont="1" applyBorder="1" applyAlignment="1">
      <alignment horizontal="left" vertical="center" wrapText="1"/>
    </xf>
    <xf numFmtId="0" fontId="38" fillId="0" borderId="10" xfId="55" applyFont="1" applyBorder="1" applyAlignment="1">
      <alignment horizontal="center" vertical="justify"/>
    </xf>
    <xf numFmtId="0" fontId="23" fillId="0" borderId="0" xfId="0" applyFont="1" applyFill="1" applyAlignment="1">
      <alignment horizontal="left" vertical="center" wrapText="1"/>
    </xf>
    <xf numFmtId="0" fontId="23" fillId="0" borderId="0" xfId="55" applyFont="1" applyAlignment="1">
      <alignment horizontal="left" wrapText="1"/>
    </xf>
    <xf numFmtId="0" fontId="23" fillId="0" borderId="0" xfId="55" applyFont="1" applyFill="1" applyAlignment="1">
      <alignment horizontal="left" wrapText="1"/>
    </xf>
    <xf numFmtId="0" fontId="20" fillId="0" borderId="0" xfId="55" applyFont="1" applyAlignment="1">
      <alignment horizontal="center"/>
    </xf>
    <xf numFmtId="0" fontId="28" fillId="0" borderId="24" xfId="55" applyFont="1" applyFill="1" applyBorder="1" applyAlignment="1">
      <alignment horizontal="center" vertical="center" wrapText="1"/>
    </xf>
    <xf numFmtId="0" fontId="28" fillId="0" borderId="25" xfId="55" applyFont="1" applyFill="1" applyBorder="1" applyAlignment="1">
      <alignment horizontal="center" vertical="center" wrapText="1"/>
    </xf>
    <xf numFmtId="0" fontId="28" fillId="0" borderId="6" xfId="55" applyFont="1" applyFill="1" applyBorder="1" applyAlignment="1">
      <alignment horizontal="center" vertical="center" wrapText="1"/>
    </xf>
    <xf numFmtId="0" fontId="28" fillId="0" borderId="11" xfId="55" applyFont="1" applyBorder="1" applyAlignment="1">
      <alignment horizontal="center" vertical="center" wrapText="1"/>
    </xf>
    <xf numFmtId="0" fontId="28" fillId="0" borderId="8" xfId="55" applyFont="1" applyBorder="1" applyAlignment="1">
      <alignment horizontal="center" vertical="center" wrapText="1"/>
    </xf>
    <xf numFmtId="0" fontId="20" fillId="0" borderId="0" xfId="56" applyFont="1" applyFill="1" applyAlignment="1">
      <alignment horizontal="center" wrapText="1"/>
    </xf>
    <xf numFmtId="0" fontId="23" fillId="0" borderId="0" xfId="0" applyFont="1" applyFill="1" applyAlignment="1">
      <alignment horizontal="center" vertical="center" wrapText="1"/>
    </xf>
    <xf numFmtId="0" fontId="1" fillId="0" borderId="0" xfId="0" applyFont="1" applyFill="1" applyAlignment="1">
      <alignment horizontal="center" vertical="center" wrapText="1"/>
    </xf>
    <xf numFmtId="0" fontId="23" fillId="0" borderId="21" xfId="56" applyFont="1" applyFill="1" applyBorder="1" applyAlignment="1">
      <alignment horizontal="left" vertical="center" wrapText="1"/>
    </xf>
    <xf numFmtId="0" fontId="1" fillId="0" borderId="21" xfId="0" applyFont="1" applyBorder="1" applyAlignment="1">
      <alignment horizontal="left"/>
    </xf>
    <xf numFmtId="0" fontId="18" fillId="0" borderId="5" xfId="56" applyFont="1" applyFill="1" applyBorder="1" applyAlignment="1">
      <alignment horizontal="center" vertical="center" wrapText="1"/>
    </xf>
    <xf numFmtId="0" fontId="18" fillId="0" borderId="11" xfId="56"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4" xfId="56" applyFont="1" applyFill="1" applyBorder="1" applyAlignment="1">
      <alignment horizontal="center" vertical="center" wrapText="1"/>
    </xf>
    <xf numFmtId="0" fontId="18" fillId="0" borderId="25" xfId="56" applyFont="1" applyFill="1" applyBorder="1" applyAlignment="1">
      <alignment horizontal="center" vertical="center" wrapText="1"/>
    </xf>
    <xf numFmtId="0" fontId="18" fillId="0" borderId="6" xfId="56" applyFont="1" applyFill="1" applyBorder="1" applyAlignment="1">
      <alignment horizontal="center" vertical="center" wrapText="1"/>
    </xf>
    <xf numFmtId="0" fontId="0" fillId="0" borderId="0" xfId="0" applyFill="1" applyAlignment="1">
      <alignment horizontal="center" vertical="center" wrapText="1"/>
    </xf>
    <xf numFmtId="0" fontId="23" fillId="0" borderId="0" xfId="0" applyFont="1" applyAlignment="1">
      <alignment horizontal="center" vertical="center"/>
    </xf>
    <xf numFmtId="0" fontId="38" fillId="0" borderId="9" xfId="55" applyFont="1" applyBorder="1" applyAlignment="1">
      <alignment vertical="justify"/>
    </xf>
    <xf numFmtId="0" fontId="28" fillId="0" borderId="24" xfId="0" applyNumberFormat="1" applyFont="1" applyFill="1" applyBorder="1" applyAlignment="1" applyProtection="1">
      <alignment horizontal="center" vertical="center" wrapText="1"/>
    </xf>
    <xf numFmtId="0" fontId="28" fillId="0" borderId="25" xfId="0" applyNumberFormat="1" applyFont="1" applyFill="1" applyBorder="1" applyAlignment="1" applyProtection="1">
      <alignment horizontal="center" vertical="center" wrapText="1"/>
    </xf>
    <xf numFmtId="0" fontId="28" fillId="0" borderId="6"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49" fontId="20" fillId="0" borderId="9" xfId="55" applyNumberFormat="1" applyFont="1" applyFill="1" applyBorder="1" applyAlignment="1">
      <alignment horizontal="center"/>
    </xf>
    <xf numFmtId="0" fontId="20" fillId="0" borderId="9" xfId="55" applyFont="1" applyFill="1" applyBorder="1" applyAlignment="1">
      <alignment horizontal="center"/>
    </xf>
    <xf numFmtId="0" fontId="31" fillId="0" borderId="24" xfId="0" applyNumberFormat="1" applyFont="1" applyFill="1" applyBorder="1" applyAlignment="1" applyProtection="1">
      <alignment horizontal="center" vertical="center" wrapText="1"/>
    </xf>
    <xf numFmtId="0" fontId="31" fillId="0" borderId="25"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8" fillId="0" borderId="0" xfId="55" applyFont="1" applyFill="1" applyBorder="1" applyAlignment="1">
      <alignment horizontal="left" vertical="justify"/>
    </xf>
    <xf numFmtId="0" fontId="28" fillId="0" borderId="11" xfId="0" applyNumberFormat="1" applyFont="1" applyFill="1" applyBorder="1" applyAlignment="1" applyProtection="1">
      <alignment horizontal="center" vertical="center" wrapText="1"/>
    </xf>
    <xf numFmtId="0" fontId="28" fillId="0" borderId="8" xfId="0"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xf>
    <xf numFmtId="0" fontId="13" fillId="0" borderId="5" xfId="0" applyFont="1" applyFill="1" applyBorder="1" applyAlignment="1">
      <alignment horizontal="left" wrapText="1"/>
    </xf>
    <xf numFmtId="0" fontId="13" fillId="0" borderId="5" xfId="0" applyFont="1" applyFill="1" applyBorder="1" applyAlignment="1">
      <alignment horizontal="left" vertical="top" wrapText="1"/>
    </xf>
    <xf numFmtId="0" fontId="18" fillId="0" borderId="5" xfId="0" applyFont="1" applyFill="1" applyBorder="1" applyAlignment="1">
      <alignment horizontal="left" vertical="top" wrapText="1"/>
    </xf>
    <xf numFmtId="49" fontId="13" fillId="0" borderId="24" xfId="0" applyNumberFormat="1" applyFont="1" applyFill="1" applyBorder="1" applyAlignment="1">
      <alignment horizontal="center" vertical="top" wrapText="1"/>
    </xf>
    <xf numFmtId="49" fontId="13" fillId="0" borderId="6" xfId="0" applyNumberFormat="1" applyFont="1" applyFill="1" applyBorder="1" applyAlignment="1">
      <alignment horizontal="center" vertical="top" wrapText="1"/>
    </xf>
    <xf numFmtId="0" fontId="13" fillId="0" borderId="12"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6"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8" xfId="0" applyFont="1" applyFill="1" applyBorder="1" applyAlignment="1">
      <alignment horizontal="left" vertical="top" wrapText="1"/>
    </xf>
    <xf numFmtId="0" fontId="13" fillId="0" borderId="5" xfId="0" applyFont="1" applyFill="1" applyBorder="1" applyAlignment="1">
      <alignment horizontal="center" vertical="center" wrapText="1"/>
    </xf>
    <xf numFmtId="4" fontId="18" fillId="0" borderId="11"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47" fillId="0" borderId="5" xfId="0" applyFont="1" applyBorder="1" applyAlignment="1">
      <alignment horizontal="center" vertical="top" wrapText="1"/>
    </xf>
    <xf numFmtId="0" fontId="23" fillId="0" borderId="0" xfId="0" applyFont="1" applyAlignment="1">
      <alignment horizontal="center"/>
    </xf>
    <xf numFmtId="0" fontId="18" fillId="0" borderId="5" xfId="0" applyFont="1" applyBorder="1" applyAlignment="1">
      <alignment horizontal="center" vertical="center" wrapText="1"/>
    </xf>
    <xf numFmtId="49" fontId="50" fillId="0" borderId="31" xfId="0" applyNumberFormat="1" applyFont="1" applyBorder="1" applyAlignment="1">
      <alignment horizontal="center"/>
    </xf>
    <xf numFmtId="4" fontId="13" fillId="0" borderId="24" xfId="0" applyNumberFormat="1" applyFont="1" applyFill="1" applyBorder="1" applyAlignment="1">
      <alignment horizontal="center" vertical="top" wrapText="1"/>
    </xf>
    <xf numFmtId="4" fontId="13" fillId="0" borderId="6" xfId="0" applyNumberFormat="1"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5" xfId="0" applyFont="1" applyFill="1" applyBorder="1" applyAlignment="1">
      <alignment horizontal="center" vertical="top" wrapText="1"/>
    </xf>
    <xf numFmtId="0" fontId="47" fillId="0" borderId="30" xfId="0" applyFont="1" applyBorder="1" applyAlignment="1">
      <alignment horizontal="center" vertical="top" wrapText="1"/>
    </xf>
    <xf numFmtId="0" fontId="47" fillId="0" borderId="31" xfId="0" applyFont="1" applyBorder="1" applyAlignment="1">
      <alignment horizontal="center" vertical="top" wrapText="1"/>
    </xf>
    <xf numFmtId="0" fontId="47" fillId="0" borderId="20" xfId="0" applyFont="1" applyBorder="1" applyAlignment="1">
      <alignment horizontal="center" vertical="top" wrapText="1"/>
    </xf>
    <xf numFmtId="0" fontId="47" fillId="0" borderId="32" xfId="0" applyFont="1" applyBorder="1" applyAlignment="1">
      <alignment horizontal="center" vertical="top" wrapText="1"/>
    </xf>
    <xf numFmtId="0" fontId="47" fillId="0" borderId="33" xfId="0" applyFont="1" applyBorder="1" applyAlignment="1">
      <alignment horizontal="center" vertical="top" wrapText="1"/>
    </xf>
    <xf numFmtId="0" fontId="47" fillId="0" borderId="17" xfId="0" applyFont="1" applyBorder="1" applyAlignment="1">
      <alignment horizontal="center" vertical="top" wrapText="1"/>
    </xf>
    <xf numFmtId="0" fontId="47" fillId="0" borderId="15" xfId="0" applyFont="1" applyBorder="1" applyAlignment="1">
      <alignment horizontal="center" vertical="top" wrapText="1"/>
    </xf>
    <xf numFmtId="0" fontId="47" fillId="0" borderId="16" xfId="0" applyFont="1" applyBorder="1" applyAlignment="1">
      <alignment horizontal="center" vertical="top" wrapText="1"/>
    </xf>
    <xf numFmtId="0" fontId="47" fillId="0" borderId="29" xfId="0" applyFont="1" applyBorder="1" applyAlignment="1">
      <alignment horizontal="center" vertical="top" wrapText="1"/>
    </xf>
    <xf numFmtId="0" fontId="47" fillId="0" borderId="34" xfId="0" applyFont="1" applyBorder="1" applyAlignment="1">
      <alignment horizontal="center" vertical="top" wrapText="1"/>
    </xf>
    <xf numFmtId="0" fontId="49" fillId="24" borderId="35" xfId="0" applyFont="1" applyFill="1" applyBorder="1" applyAlignment="1">
      <alignment horizontal="center" vertical="center" wrapText="1"/>
    </xf>
    <xf numFmtId="0" fontId="49" fillId="24" borderId="36" xfId="0" applyFont="1" applyFill="1" applyBorder="1" applyAlignment="1">
      <alignment horizontal="center" vertical="center" wrapText="1"/>
    </xf>
    <xf numFmtId="0" fontId="47" fillId="0" borderId="6" xfId="0" applyFont="1" applyBorder="1" applyAlignment="1">
      <alignment horizontal="center" vertical="top" wrapText="1"/>
    </xf>
    <xf numFmtId="0" fontId="47" fillId="0" borderId="0" xfId="0" applyFont="1" applyAlignment="1">
      <alignment horizontal="left"/>
    </xf>
    <xf numFmtId="0" fontId="13" fillId="0" borderId="5" xfId="20" applyFont="1" applyFill="1" applyBorder="1" applyAlignment="1">
      <alignment horizontal="left" vertical="center" wrapText="1"/>
    </xf>
    <xf numFmtId="0" fontId="13" fillId="0" borderId="5" xfId="0" applyFont="1" applyFill="1" applyBorder="1" applyAlignment="1">
      <alignment wrapText="1"/>
    </xf>
    <xf numFmtId="0" fontId="18" fillId="0" borderId="5" xfId="20" applyFont="1" applyFill="1" applyBorder="1" applyAlignment="1">
      <alignment horizontal="left" vertical="center" wrapText="1"/>
    </xf>
    <xf numFmtId="0" fontId="18" fillId="0" borderId="5" xfId="0" applyFont="1" applyFill="1" applyBorder="1" applyAlignment="1">
      <alignment wrapText="1"/>
    </xf>
    <xf numFmtId="0" fontId="48" fillId="0" borderId="0" xfId="0" applyFont="1" applyBorder="1" applyAlignment="1">
      <alignment horizontal="center"/>
    </xf>
    <xf numFmtId="0" fontId="47" fillId="0" borderId="29" xfId="0" applyFont="1" applyBorder="1" applyAlignment="1">
      <alignment horizontal="left" vertical="top" wrapText="1"/>
    </xf>
    <xf numFmtId="0" fontId="47" fillId="0" borderId="20" xfId="0" applyFont="1" applyBorder="1" applyAlignment="1">
      <alignment horizontal="left" vertical="top" wrapText="1"/>
    </xf>
    <xf numFmtId="0" fontId="13" fillId="0" borderId="5" xfId="0" applyFont="1" applyFill="1" applyBorder="1" applyAlignment="1">
      <alignment horizont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left" vertical="top" wrapText="1"/>
    </xf>
    <xf numFmtId="0" fontId="18" fillId="0" borderId="10" xfId="0" applyFont="1" applyFill="1" applyBorder="1" applyAlignment="1">
      <alignment horizontal="center" vertical="center" wrapText="1"/>
    </xf>
    <xf numFmtId="0" fontId="18" fillId="0" borderId="8" xfId="0" applyFont="1" applyFill="1" applyBorder="1" applyAlignment="1">
      <alignment horizontal="center" vertical="center" wrapText="1"/>
    </xf>
    <xf numFmtId="4" fontId="18" fillId="0" borderId="5" xfId="0" applyNumberFormat="1" applyFont="1" applyFill="1" applyBorder="1" applyAlignment="1">
      <alignment horizontal="center"/>
    </xf>
    <xf numFmtId="0" fontId="48" fillId="0" borderId="5" xfId="0" applyFont="1" applyBorder="1" applyAlignment="1">
      <alignment horizontal="center" vertical="center" wrapText="1"/>
    </xf>
    <xf numFmtId="4" fontId="18" fillId="0" borderId="11" xfId="0" applyNumberFormat="1" applyFont="1" applyFill="1" applyBorder="1" applyAlignment="1">
      <alignment horizontal="center"/>
    </xf>
    <xf numFmtId="4" fontId="18" fillId="0" borderId="8" xfId="0" applyNumberFormat="1" applyFont="1" applyFill="1" applyBorder="1" applyAlignment="1">
      <alignment horizontal="center"/>
    </xf>
    <xf numFmtId="0" fontId="48" fillId="0" borderId="0" xfId="0" applyFont="1" applyFill="1" applyAlignment="1">
      <alignment horizontal="left" wrapText="1"/>
    </xf>
    <xf numFmtId="0" fontId="0" fillId="0" borderId="0" xfId="0" applyAlignment="1"/>
    <xf numFmtId="49" fontId="13" fillId="0" borderId="5" xfId="0" applyNumberFormat="1" applyFont="1" applyFill="1" applyBorder="1" applyAlignment="1">
      <alignment horizontal="center" vertical="top" wrapText="1"/>
    </xf>
    <xf numFmtId="0" fontId="18" fillId="0" borderId="0" xfId="55" applyFont="1" applyFill="1" applyAlignment="1">
      <alignment horizontal="left" wrapText="1"/>
    </xf>
    <xf numFmtId="0" fontId="1" fillId="0" borderId="5" xfId="0" applyFont="1" applyFill="1" applyBorder="1" applyAlignment="1">
      <alignment horizontal="center" vertical="center" wrapText="1"/>
    </xf>
    <xf numFmtId="0" fontId="0" fillId="0" borderId="5" xfId="0" applyBorder="1" applyAlignment="1">
      <alignment wrapText="1"/>
    </xf>
    <xf numFmtId="0" fontId="18" fillId="0" borderId="12" xfId="0" applyFont="1" applyFill="1" applyBorder="1" applyAlignment="1"/>
    <xf numFmtId="0" fontId="0" fillId="0" borderId="21" xfId="0" applyBorder="1" applyAlignment="1"/>
    <xf numFmtId="0" fontId="0" fillId="0" borderId="26" xfId="0" applyBorder="1" applyAlignment="1"/>
    <xf numFmtId="0" fontId="0" fillId="0" borderId="13" xfId="0" applyBorder="1" applyAlignment="1"/>
    <xf numFmtId="0" fontId="0" fillId="0" borderId="27" xfId="0" applyBorder="1" applyAlignment="1"/>
    <xf numFmtId="0" fontId="0" fillId="0" borderId="14" xfId="0" applyBorder="1" applyAlignment="1"/>
    <xf numFmtId="0" fontId="0" fillId="0" borderId="9" xfId="0" applyBorder="1" applyAlignment="1"/>
    <xf numFmtId="0" fontId="0" fillId="0" borderId="28" xfId="0" applyBorder="1" applyAlignment="1"/>
    <xf numFmtId="0" fontId="52" fillId="0" borderId="5" xfId="0" applyFont="1" applyBorder="1" applyAlignment="1">
      <alignment horizontal="center" vertical="center" wrapText="1"/>
    </xf>
    <xf numFmtId="0" fontId="18" fillId="0" borderId="5" xfId="0" applyFont="1" applyFill="1" applyBorder="1" applyAlignment="1">
      <alignment horizontal="center" vertical="center" wrapText="1"/>
    </xf>
    <xf numFmtId="4" fontId="13" fillId="0" borderId="5" xfId="0" applyNumberFormat="1" applyFont="1" applyFill="1" applyBorder="1" applyAlignment="1">
      <alignment horizontal="center" vertical="top" wrapText="1"/>
    </xf>
    <xf numFmtId="0" fontId="18" fillId="23" borderId="0" xfId="0" applyFont="1" applyFill="1" applyAlignment="1">
      <alignment horizontal="right"/>
    </xf>
    <xf numFmtId="0" fontId="0" fillId="0" borderId="0" xfId="0" applyAlignment="1">
      <alignment horizontal="right"/>
    </xf>
    <xf numFmtId="0" fontId="3" fillId="0" borderId="0" xfId="0" applyFont="1" applyAlignment="1">
      <alignment horizontal="center" vertical="center" wrapText="1"/>
    </xf>
    <xf numFmtId="0" fontId="23" fillId="0" borderId="24" xfId="0" applyFont="1" applyBorder="1" applyAlignment="1">
      <alignment horizontal="center" vertical="top" wrapText="1"/>
    </xf>
    <xf numFmtId="0" fontId="23" fillId="0" borderId="6" xfId="0" applyFont="1" applyBorder="1" applyAlignment="1">
      <alignment horizontal="center" vertical="top" wrapText="1"/>
    </xf>
    <xf numFmtId="49" fontId="18" fillId="0" borderId="24" xfId="0" applyNumberFormat="1" applyFont="1" applyFill="1" applyBorder="1" applyAlignment="1">
      <alignment horizontal="center" vertical="top" wrapText="1"/>
    </xf>
    <xf numFmtId="49" fontId="18" fillId="0" borderId="6" xfId="0" applyNumberFormat="1"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6" xfId="0" applyFont="1" applyFill="1" applyBorder="1" applyAlignment="1">
      <alignment horizontal="center" vertical="top" wrapText="1"/>
    </xf>
    <xf numFmtId="49" fontId="3" fillId="0" borderId="31"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9" fillId="0" borderId="7" xfId="0" applyFont="1" applyFill="1" applyBorder="1" applyAlignment="1">
      <alignment horizontal="center" vertical="center"/>
    </xf>
    <xf numFmtId="0" fontId="18" fillId="0" borderId="11" xfId="0" applyFont="1" applyFill="1" applyBorder="1" applyAlignment="1">
      <alignment horizontal="center" vertical="top" wrapText="1"/>
    </xf>
    <xf numFmtId="0" fontId="2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18" fillId="0" borderId="5"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8" fillId="0" borderId="14" xfId="0" applyFont="1" applyFill="1" applyBorder="1" applyAlignment="1">
      <alignment horizontal="center" vertical="top" wrapText="1"/>
    </xf>
  </cellXfs>
  <cellStyles count="6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Normal_Доходи" xfId="20"/>
    <cellStyle name="Акцент1" xfId="21"/>
    <cellStyle name="Акцент2" xfId="22"/>
    <cellStyle name="Акцент3" xfId="23"/>
    <cellStyle name="Акцент4" xfId="24"/>
    <cellStyle name="Акцент5" xfId="25"/>
    <cellStyle name="Акцент6"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11" xfId="51"/>
    <cellStyle name="Обычный 12" xfId="52"/>
    <cellStyle name="Обычный 2" xfId="53"/>
    <cellStyle name="Обычный 3" xfId="54"/>
    <cellStyle name="Обычный_14_dod 1 - 31.12.15" xfId="55"/>
    <cellStyle name="Обычный_dodатки_2016березень" xfId="56"/>
    <cellStyle name="Обычный_дод.3" xfId="57"/>
    <cellStyle name="Обычный_Дод1" xfId="58"/>
    <cellStyle name="Обычный_Сеся15.08.08" xfId="59"/>
    <cellStyle name="Обычный_Сеся15.08.08 2" xfId="60"/>
    <cellStyle name="Плохой" xfId="61"/>
    <cellStyle name="Пояснение" xfId="62"/>
    <cellStyle name="Примечание" xfId="63"/>
    <cellStyle name="Стиль 1" xfId="64"/>
    <cellStyle name="Финансовый 2" xfId="65"/>
    <cellStyle name="Хороший" xfId="66"/>
  </cellStyles>
  <dxfs count="2">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95"/>
  <sheetViews>
    <sheetView view="pageBreakPreview" topLeftCell="A85" zoomScale="75" zoomScaleNormal="100" zoomScaleSheetLayoutView="83" workbookViewId="0">
      <selection activeCell="F25" sqref="F25"/>
    </sheetView>
  </sheetViews>
  <sheetFormatPr defaultColWidth="8.83203125" defaultRowHeight="20.25"/>
  <cols>
    <col min="1" max="1" width="19.33203125" style="78" customWidth="1"/>
    <col min="2" max="2" width="62.6640625" style="30" customWidth="1"/>
    <col min="3" max="3" width="33.1640625" style="7" customWidth="1"/>
    <col min="4" max="4" width="34.6640625" style="7" customWidth="1"/>
    <col min="5" max="5" width="35" style="7" customWidth="1"/>
    <col min="6" max="6" width="35.1640625" style="7" customWidth="1"/>
    <col min="7" max="7" width="12.1640625" style="7" customWidth="1"/>
    <col min="8" max="8" width="35.6640625" style="7" customWidth="1"/>
    <col min="9" max="16384" width="8.83203125" style="7"/>
  </cols>
  <sheetData>
    <row r="1" spans="1:7">
      <c r="D1" s="6" t="s">
        <v>25</v>
      </c>
      <c r="E1" s="8"/>
      <c r="F1" s="8"/>
    </row>
    <row r="2" spans="1:7" ht="41.25" customHeight="1">
      <c r="B2" s="61"/>
      <c r="D2" s="289" t="s">
        <v>377</v>
      </c>
      <c r="E2" s="289"/>
      <c r="F2" s="289"/>
    </row>
    <row r="3" spans="1:7" ht="10.5" customHeight="1">
      <c r="D3" s="20" t="s">
        <v>74</v>
      </c>
      <c r="E3" s="21"/>
      <c r="F3" s="21"/>
    </row>
    <row r="4" spans="1:7" ht="27" customHeight="1">
      <c r="D4" s="288" t="s">
        <v>328</v>
      </c>
      <c r="E4" s="288"/>
      <c r="F4" s="288"/>
    </row>
    <row r="5" spans="1:7" ht="28.5" customHeight="1">
      <c r="A5" s="290" t="s">
        <v>331</v>
      </c>
      <c r="B5" s="290"/>
      <c r="C5" s="290"/>
      <c r="D5" s="290"/>
      <c r="E5" s="290"/>
      <c r="F5" s="290"/>
    </row>
    <row r="6" spans="1:7">
      <c r="A6" s="33"/>
      <c r="B6" s="33"/>
      <c r="C6" s="33"/>
      <c r="D6" s="33"/>
      <c r="E6" s="33"/>
      <c r="F6" s="33"/>
    </row>
    <row r="7" spans="1:7">
      <c r="A7" s="282" t="s">
        <v>142</v>
      </c>
      <c r="B7" s="282"/>
      <c r="C7" s="33"/>
      <c r="D7" s="33"/>
      <c r="E7" s="33"/>
      <c r="F7" s="33"/>
    </row>
    <row r="8" spans="1:7" ht="33" customHeight="1">
      <c r="A8" s="286" t="s">
        <v>206</v>
      </c>
      <c r="B8" s="286"/>
      <c r="C8" s="9"/>
      <c r="F8" s="10" t="s">
        <v>26</v>
      </c>
    </row>
    <row r="9" spans="1:7">
      <c r="A9" s="279" t="s">
        <v>218</v>
      </c>
      <c r="B9" s="283" t="s">
        <v>198</v>
      </c>
      <c r="C9" s="291" t="s">
        <v>211</v>
      </c>
      <c r="D9" s="279" t="s">
        <v>221</v>
      </c>
      <c r="E9" s="294" t="s">
        <v>222</v>
      </c>
      <c r="F9" s="295"/>
    </row>
    <row r="10" spans="1:7">
      <c r="A10" s="281"/>
      <c r="B10" s="284"/>
      <c r="C10" s="292"/>
      <c r="D10" s="281"/>
      <c r="E10" s="279" t="s">
        <v>211</v>
      </c>
      <c r="F10" s="279" t="s">
        <v>213</v>
      </c>
    </row>
    <row r="11" spans="1:7">
      <c r="A11" s="280"/>
      <c r="B11" s="285"/>
      <c r="C11" s="293"/>
      <c r="D11" s="280"/>
      <c r="E11" s="280"/>
      <c r="F11" s="280"/>
    </row>
    <row r="12" spans="1:7">
      <c r="A12" s="11">
        <v>1</v>
      </c>
      <c r="B12" s="31">
        <v>2</v>
      </c>
      <c r="C12" s="12">
        <v>3</v>
      </c>
      <c r="D12" s="11">
        <v>4</v>
      </c>
      <c r="E12" s="11">
        <v>5</v>
      </c>
      <c r="F12" s="11">
        <v>6</v>
      </c>
    </row>
    <row r="13" spans="1:7" ht="29.25" customHeight="1">
      <c r="A13" s="172">
        <v>10000000</v>
      </c>
      <c r="B13" s="172" t="s">
        <v>27</v>
      </c>
      <c r="C13" s="198">
        <f>D13+E13</f>
        <v>147943700</v>
      </c>
      <c r="D13" s="198">
        <f>D14+D22+D28+D34+D51</f>
        <v>147885300</v>
      </c>
      <c r="E13" s="198">
        <f>E14+E22+E28+E34+E51</f>
        <v>58400</v>
      </c>
      <c r="F13" s="198">
        <f>F14+F22+F28+F34+F51</f>
        <v>0</v>
      </c>
      <c r="G13" s="9"/>
    </row>
    <row r="14" spans="1:7" ht="64.5" customHeight="1">
      <c r="A14" s="172">
        <v>11000000</v>
      </c>
      <c r="B14" s="172" t="s">
        <v>28</v>
      </c>
      <c r="C14" s="198">
        <f t="shared" ref="C14:C77" si="0">D14+E14</f>
        <v>82714200</v>
      </c>
      <c r="D14" s="198">
        <f>D15+D20</f>
        <v>82714200</v>
      </c>
      <c r="E14" s="198">
        <f>E15+E20</f>
        <v>0</v>
      </c>
      <c r="F14" s="198">
        <f>F15+F20</f>
        <v>0</v>
      </c>
      <c r="G14" s="9"/>
    </row>
    <row r="15" spans="1:7" ht="50.25" customHeight="1">
      <c r="A15" s="172">
        <v>11010000</v>
      </c>
      <c r="B15" s="172" t="s">
        <v>29</v>
      </c>
      <c r="C15" s="198">
        <f t="shared" si="0"/>
        <v>82713700</v>
      </c>
      <c r="D15" s="198">
        <f>SUM(D16:D19)</f>
        <v>82713700</v>
      </c>
      <c r="E15" s="198">
        <f>SUM(E16:E19)</f>
        <v>0</v>
      </c>
      <c r="F15" s="198">
        <f>SUM(F16:F19)</f>
        <v>0</v>
      </c>
      <c r="G15" s="9"/>
    </row>
    <row r="16" spans="1:7" ht="83.25" customHeight="1">
      <c r="A16" s="173">
        <v>11010100</v>
      </c>
      <c r="B16" s="173" t="s">
        <v>30</v>
      </c>
      <c r="C16" s="198">
        <f t="shared" si="0"/>
        <v>73208700</v>
      </c>
      <c r="D16" s="199">
        <v>73208700</v>
      </c>
      <c r="E16" s="199">
        <v>0</v>
      </c>
      <c r="F16" s="199">
        <v>0</v>
      </c>
      <c r="G16" s="9"/>
    </row>
    <row r="17" spans="1:7" ht="135" customHeight="1">
      <c r="A17" s="173">
        <v>11010200</v>
      </c>
      <c r="B17" s="173" t="s">
        <v>31</v>
      </c>
      <c r="C17" s="198">
        <f t="shared" si="0"/>
        <v>3200000</v>
      </c>
      <c r="D17" s="199">
        <v>3200000</v>
      </c>
      <c r="E17" s="199">
        <v>0</v>
      </c>
      <c r="F17" s="199">
        <v>0</v>
      </c>
      <c r="G17" s="9"/>
    </row>
    <row r="18" spans="1:7" ht="83.25" customHeight="1">
      <c r="A18" s="173">
        <v>11010400</v>
      </c>
      <c r="B18" s="173" t="s">
        <v>32</v>
      </c>
      <c r="C18" s="198">
        <f t="shared" si="0"/>
        <v>6142500</v>
      </c>
      <c r="D18" s="199">
        <v>6142500</v>
      </c>
      <c r="E18" s="199">
        <v>0</v>
      </c>
      <c r="F18" s="199">
        <v>0</v>
      </c>
      <c r="G18" s="9"/>
    </row>
    <row r="19" spans="1:7" ht="56.25">
      <c r="A19" s="173">
        <v>11010500</v>
      </c>
      <c r="B19" s="173" t="s">
        <v>33</v>
      </c>
      <c r="C19" s="198">
        <f t="shared" si="0"/>
        <v>162500</v>
      </c>
      <c r="D19" s="199">
        <v>162500</v>
      </c>
      <c r="E19" s="199">
        <v>0</v>
      </c>
      <c r="F19" s="199">
        <v>0</v>
      </c>
      <c r="G19" s="9"/>
    </row>
    <row r="20" spans="1:7">
      <c r="A20" s="172">
        <v>11020000</v>
      </c>
      <c r="B20" s="172" t="s">
        <v>34</v>
      </c>
      <c r="C20" s="198">
        <f t="shared" si="0"/>
        <v>500</v>
      </c>
      <c r="D20" s="198">
        <f>D21</f>
        <v>500</v>
      </c>
      <c r="E20" s="198">
        <f>E21</f>
        <v>0</v>
      </c>
      <c r="F20" s="198">
        <f>F21</f>
        <v>0</v>
      </c>
      <c r="G20" s="9"/>
    </row>
    <row r="21" spans="1:7" ht="63" customHeight="1">
      <c r="A21" s="173">
        <v>11020200</v>
      </c>
      <c r="B21" s="173" t="s">
        <v>35</v>
      </c>
      <c r="C21" s="198">
        <f t="shared" si="0"/>
        <v>500</v>
      </c>
      <c r="D21" s="199">
        <v>500</v>
      </c>
      <c r="E21" s="199">
        <v>0</v>
      </c>
      <c r="F21" s="199">
        <v>0</v>
      </c>
      <c r="G21" s="9"/>
    </row>
    <row r="22" spans="1:7" ht="72" customHeight="1">
      <c r="A22" s="172">
        <v>13000000</v>
      </c>
      <c r="B22" s="172" t="s">
        <v>36</v>
      </c>
      <c r="C22" s="198">
        <f t="shared" si="0"/>
        <v>15694300</v>
      </c>
      <c r="D22" s="198">
        <f>D23+D26</f>
        <v>15694300</v>
      </c>
      <c r="E22" s="198">
        <f>E23+E26</f>
        <v>0</v>
      </c>
      <c r="F22" s="198">
        <f>F23+F26</f>
        <v>0</v>
      </c>
      <c r="G22" s="9"/>
    </row>
    <row r="23" spans="1:7" ht="53.25" customHeight="1">
      <c r="A23" s="172">
        <v>13010000</v>
      </c>
      <c r="B23" s="172" t="s">
        <v>37</v>
      </c>
      <c r="C23" s="198">
        <f>D23+E23</f>
        <v>15693000</v>
      </c>
      <c r="D23" s="198">
        <f>D25+D24</f>
        <v>15693000</v>
      </c>
      <c r="E23" s="198">
        <f>E25+E24</f>
        <v>0</v>
      </c>
      <c r="F23" s="198">
        <f>F25+F24</f>
        <v>0</v>
      </c>
      <c r="G23" s="9"/>
    </row>
    <row r="24" spans="1:7" ht="105.75" customHeight="1">
      <c r="A24" s="174">
        <v>13010100</v>
      </c>
      <c r="B24" s="167" t="s">
        <v>143</v>
      </c>
      <c r="C24" s="198">
        <f t="shared" si="0"/>
        <v>8770000</v>
      </c>
      <c r="D24" s="199">
        <v>8770000</v>
      </c>
      <c r="E24" s="199"/>
      <c r="F24" s="199"/>
      <c r="G24" s="9"/>
    </row>
    <row r="25" spans="1:7" ht="139.5" customHeight="1">
      <c r="A25" s="173">
        <v>13010200</v>
      </c>
      <c r="B25" s="173" t="s">
        <v>38</v>
      </c>
      <c r="C25" s="198">
        <f t="shared" si="0"/>
        <v>6923000</v>
      </c>
      <c r="D25" s="199">
        <v>6923000</v>
      </c>
      <c r="E25" s="199">
        <v>0</v>
      </c>
      <c r="F25" s="199">
        <v>0</v>
      </c>
      <c r="G25" s="9"/>
    </row>
    <row r="26" spans="1:7" s="88" customFormat="1" ht="81" customHeight="1">
      <c r="A26" s="131">
        <v>13030000</v>
      </c>
      <c r="B26" s="166" t="s">
        <v>324</v>
      </c>
      <c r="C26" s="198">
        <f t="shared" si="0"/>
        <v>1300</v>
      </c>
      <c r="D26" s="198">
        <f>D27</f>
        <v>1300</v>
      </c>
      <c r="E26" s="198">
        <f>E27</f>
        <v>0</v>
      </c>
      <c r="F26" s="198">
        <f>F27</f>
        <v>0</v>
      </c>
      <c r="G26" s="132"/>
    </row>
    <row r="27" spans="1:7" ht="79.5" customHeight="1">
      <c r="A27" s="174">
        <v>13030100</v>
      </c>
      <c r="B27" s="167" t="s">
        <v>325</v>
      </c>
      <c r="C27" s="198">
        <f t="shared" si="0"/>
        <v>1300</v>
      </c>
      <c r="D27" s="199">
        <v>1300</v>
      </c>
      <c r="E27" s="199"/>
      <c r="F27" s="199"/>
      <c r="G27" s="9"/>
    </row>
    <row r="28" spans="1:7" ht="59.25" customHeight="1">
      <c r="A28" s="172">
        <v>14000000</v>
      </c>
      <c r="B28" s="172" t="s">
        <v>39</v>
      </c>
      <c r="C28" s="198">
        <f t="shared" si="0"/>
        <v>9100000</v>
      </c>
      <c r="D28" s="198">
        <f>D33+D29+D31</f>
        <v>9100000</v>
      </c>
      <c r="E28" s="198">
        <f>E33</f>
        <v>0</v>
      </c>
      <c r="F28" s="198">
        <f>F33</f>
        <v>0</v>
      </c>
      <c r="G28" s="9"/>
    </row>
    <row r="29" spans="1:7" ht="64.5" customHeight="1">
      <c r="A29" s="172">
        <v>14020000</v>
      </c>
      <c r="B29" s="172" t="s">
        <v>276</v>
      </c>
      <c r="C29" s="198">
        <f t="shared" si="0"/>
        <v>1800000</v>
      </c>
      <c r="D29" s="198">
        <f>D30</f>
        <v>1800000</v>
      </c>
      <c r="E29" s="198"/>
      <c r="F29" s="198"/>
      <c r="G29" s="9"/>
    </row>
    <row r="30" spans="1:7" ht="30" customHeight="1">
      <c r="A30" s="173">
        <v>14021900</v>
      </c>
      <c r="B30" s="173" t="s">
        <v>277</v>
      </c>
      <c r="C30" s="198">
        <f t="shared" si="0"/>
        <v>1800000</v>
      </c>
      <c r="D30" s="198">
        <v>1800000</v>
      </c>
      <c r="E30" s="198"/>
      <c r="F30" s="198"/>
      <c r="G30" s="9"/>
    </row>
    <row r="31" spans="1:7" ht="77.25" customHeight="1">
      <c r="A31" s="172">
        <v>14030000</v>
      </c>
      <c r="B31" s="172" t="s">
        <v>278</v>
      </c>
      <c r="C31" s="198">
        <f t="shared" si="0"/>
        <v>6000000</v>
      </c>
      <c r="D31" s="198">
        <f>D32</f>
        <v>6000000</v>
      </c>
      <c r="E31" s="198"/>
      <c r="F31" s="198"/>
      <c r="G31" s="9"/>
    </row>
    <row r="32" spans="1:7" ht="32.25" customHeight="1">
      <c r="A32" s="173">
        <v>14031900</v>
      </c>
      <c r="B32" s="173" t="s">
        <v>279</v>
      </c>
      <c r="C32" s="198">
        <f t="shared" si="0"/>
        <v>6000000</v>
      </c>
      <c r="D32" s="198">
        <v>6000000</v>
      </c>
      <c r="E32" s="198"/>
      <c r="F32" s="198"/>
      <c r="G32" s="9"/>
    </row>
    <row r="33" spans="1:7" ht="56.25">
      <c r="A33" s="173">
        <v>14040000</v>
      </c>
      <c r="B33" s="173" t="s">
        <v>40</v>
      </c>
      <c r="C33" s="198">
        <f t="shared" si="0"/>
        <v>1300000</v>
      </c>
      <c r="D33" s="199">
        <v>1300000</v>
      </c>
      <c r="E33" s="199">
        <v>0</v>
      </c>
      <c r="F33" s="199">
        <v>0</v>
      </c>
      <c r="G33" s="9"/>
    </row>
    <row r="34" spans="1:7" ht="91.5" customHeight="1">
      <c r="A34" s="172">
        <v>18000000</v>
      </c>
      <c r="B34" s="172" t="s">
        <v>326</v>
      </c>
      <c r="C34" s="198">
        <f t="shared" si="0"/>
        <v>40376800</v>
      </c>
      <c r="D34" s="198">
        <f>D35+D44+D47</f>
        <v>40376800</v>
      </c>
      <c r="E34" s="198">
        <f>E35+E44+E47</f>
        <v>0</v>
      </c>
      <c r="F34" s="198">
        <f>F35+F44+F47</f>
        <v>0</v>
      </c>
      <c r="G34" s="9"/>
    </row>
    <row r="35" spans="1:7" ht="31.5" customHeight="1">
      <c r="A35" s="172">
        <v>18010000</v>
      </c>
      <c r="B35" s="172" t="s">
        <v>41</v>
      </c>
      <c r="C35" s="198">
        <f t="shared" si="0"/>
        <v>20924100</v>
      </c>
      <c r="D35" s="198">
        <f>SUM(D36:D43)</f>
        <v>20924100</v>
      </c>
      <c r="E35" s="198">
        <f>SUM(E36:E43)</f>
        <v>0</v>
      </c>
      <c r="F35" s="198">
        <f>SUM(F36:F43)</f>
        <v>0</v>
      </c>
      <c r="G35" s="9"/>
    </row>
    <row r="36" spans="1:7" ht="108.75" customHeight="1">
      <c r="A36" s="173">
        <v>18010100</v>
      </c>
      <c r="B36" s="173" t="s">
        <v>75</v>
      </c>
      <c r="C36" s="198">
        <f t="shared" si="0"/>
        <v>24400</v>
      </c>
      <c r="D36" s="199">
        <v>24400</v>
      </c>
      <c r="E36" s="199">
        <v>0</v>
      </c>
      <c r="F36" s="199">
        <v>0</v>
      </c>
      <c r="G36" s="9"/>
    </row>
    <row r="37" spans="1:7" ht="75">
      <c r="A37" s="173">
        <v>18010200</v>
      </c>
      <c r="B37" s="173" t="s">
        <v>76</v>
      </c>
      <c r="C37" s="198">
        <f t="shared" si="0"/>
        <v>189100</v>
      </c>
      <c r="D37" s="199">
        <v>189100</v>
      </c>
      <c r="E37" s="199">
        <v>0</v>
      </c>
      <c r="F37" s="199">
        <v>0</v>
      </c>
      <c r="G37" s="9"/>
    </row>
    <row r="38" spans="1:7" ht="120" customHeight="1">
      <c r="A38" s="175">
        <v>18010300</v>
      </c>
      <c r="B38" s="176" t="s">
        <v>201</v>
      </c>
      <c r="C38" s="198">
        <f t="shared" si="0"/>
        <v>336400</v>
      </c>
      <c r="D38" s="199">
        <v>336400</v>
      </c>
      <c r="E38" s="199"/>
      <c r="F38" s="199"/>
      <c r="G38" s="9"/>
    </row>
    <row r="39" spans="1:7" ht="117.75" customHeight="1">
      <c r="A39" s="173">
        <v>18010400</v>
      </c>
      <c r="B39" s="173" t="s">
        <v>77</v>
      </c>
      <c r="C39" s="198">
        <f t="shared" si="0"/>
        <v>945600</v>
      </c>
      <c r="D39" s="199">
        <v>945600</v>
      </c>
      <c r="E39" s="199">
        <v>0</v>
      </c>
      <c r="F39" s="199">
        <v>0</v>
      </c>
      <c r="G39" s="9"/>
    </row>
    <row r="40" spans="1:7">
      <c r="A40" s="173">
        <v>18010500</v>
      </c>
      <c r="B40" s="173" t="s">
        <v>42</v>
      </c>
      <c r="C40" s="198">
        <f t="shared" si="0"/>
        <v>11538000</v>
      </c>
      <c r="D40" s="199">
        <v>11538000</v>
      </c>
      <c r="E40" s="199">
        <v>0</v>
      </c>
      <c r="F40" s="199">
        <v>0</v>
      </c>
      <c r="G40" s="9"/>
    </row>
    <row r="41" spans="1:7">
      <c r="A41" s="173">
        <v>18010600</v>
      </c>
      <c r="B41" s="173" t="s">
        <v>43</v>
      </c>
      <c r="C41" s="198">
        <f t="shared" si="0"/>
        <v>6929500</v>
      </c>
      <c r="D41" s="199">
        <v>6929500</v>
      </c>
      <c r="E41" s="199">
        <v>0</v>
      </c>
      <c r="F41" s="199">
        <v>0</v>
      </c>
      <c r="G41" s="9"/>
    </row>
    <row r="42" spans="1:7">
      <c r="A42" s="173">
        <v>18010700</v>
      </c>
      <c r="B42" s="173" t="s">
        <v>78</v>
      </c>
      <c r="C42" s="198">
        <f t="shared" si="0"/>
        <v>5300</v>
      </c>
      <c r="D42" s="199">
        <v>5300</v>
      </c>
      <c r="E42" s="199">
        <v>0</v>
      </c>
      <c r="F42" s="199">
        <v>0</v>
      </c>
      <c r="G42" s="9"/>
    </row>
    <row r="43" spans="1:7">
      <c r="A43" s="173">
        <v>18010900</v>
      </c>
      <c r="B43" s="173" t="s">
        <v>44</v>
      </c>
      <c r="C43" s="198">
        <f t="shared" si="0"/>
        <v>955800</v>
      </c>
      <c r="D43" s="199">
        <v>955800</v>
      </c>
      <c r="E43" s="199">
        <v>0</v>
      </c>
      <c r="F43" s="199">
        <v>0</v>
      </c>
      <c r="G43" s="9"/>
    </row>
    <row r="44" spans="1:7">
      <c r="A44" s="172">
        <v>18030000</v>
      </c>
      <c r="B44" s="172" t="s">
        <v>79</v>
      </c>
      <c r="C44" s="198">
        <f t="shared" si="0"/>
        <v>3100</v>
      </c>
      <c r="D44" s="198">
        <f>D45+D46</f>
        <v>3100</v>
      </c>
      <c r="E44" s="198">
        <f>E45+E46</f>
        <v>0</v>
      </c>
      <c r="F44" s="198">
        <f>F45+F46</f>
        <v>0</v>
      </c>
      <c r="G44" s="9"/>
    </row>
    <row r="45" spans="1:7" ht="37.5">
      <c r="A45" s="173">
        <v>18030100</v>
      </c>
      <c r="B45" s="173" t="s">
        <v>80</v>
      </c>
      <c r="C45" s="198">
        <f t="shared" si="0"/>
        <v>900</v>
      </c>
      <c r="D45" s="199">
        <v>900</v>
      </c>
      <c r="E45" s="199">
        <v>0</v>
      </c>
      <c r="F45" s="199">
        <v>0</v>
      </c>
      <c r="G45" s="9"/>
    </row>
    <row r="46" spans="1:7" ht="37.5">
      <c r="A46" s="173">
        <v>18030200</v>
      </c>
      <c r="B46" s="173" t="s">
        <v>81</v>
      </c>
      <c r="C46" s="198">
        <f t="shared" si="0"/>
        <v>2200</v>
      </c>
      <c r="D46" s="199">
        <v>2200</v>
      </c>
      <c r="E46" s="199">
        <v>0</v>
      </c>
      <c r="F46" s="199">
        <v>0</v>
      </c>
      <c r="G46" s="9"/>
    </row>
    <row r="47" spans="1:7">
      <c r="A47" s="172">
        <v>18050000</v>
      </c>
      <c r="B47" s="172" t="s">
        <v>45</v>
      </c>
      <c r="C47" s="198">
        <f t="shared" si="0"/>
        <v>19449600</v>
      </c>
      <c r="D47" s="198">
        <f>D48+D49+D50</f>
        <v>19449600</v>
      </c>
      <c r="E47" s="198">
        <f>E48+E49+E50</f>
        <v>0</v>
      </c>
      <c r="F47" s="198">
        <f>F48+F49+F50</f>
        <v>0</v>
      </c>
      <c r="G47" s="9"/>
    </row>
    <row r="48" spans="1:7">
      <c r="A48" s="173">
        <v>18050300</v>
      </c>
      <c r="B48" s="173" t="s">
        <v>46</v>
      </c>
      <c r="C48" s="198">
        <f t="shared" si="0"/>
        <v>1911600</v>
      </c>
      <c r="D48" s="199">
        <v>1911600</v>
      </c>
      <c r="E48" s="199">
        <v>0</v>
      </c>
      <c r="F48" s="199">
        <v>0</v>
      </c>
      <c r="G48" s="9"/>
    </row>
    <row r="49" spans="1:7">
      <c r="A49" s="173">
        <v>18050400</v>
      </c>
      <c r="B49" s="173" t="s">
        <v>47</v>
      </c>
      <c r="C49" s="198">
        <f t="shared" si="0"/>
        <v>16892400</v>
      </c>
      <c r="D49" s="199">
        <v>16892400</v>
      </c>
      <c r="E49" s="199">
        <v>0</v>
      </c>
      <c r="F49" s="199">
        <v>0</v>
      </c>
      <c r="G49" s="9"/>
    </row>
    <row r="50" spans="1:7" ht="112.5">
      <c r="A50" s="173">
        <v>18050500</v>
      </c>
      <c r="B50" s="173" t="s">
        <v>48</v>
      </c>
      <c r="C50" s="198">
        <f t="shared" si="0"/>
        <v>645600</v>
      </c>
      <c r="D50" s="199">
        <v>645600</v>
      </c>
      <c r="E50" s="199">
        <v>0</v>
      </c>
      <c r="F50" s="199">
        <v>0</v>
      </c>
      <c r="G50" s="9"/>
    </row>
    <row r="51" spans="1:7">
      <c r="A51" s="172">
        <v>19000000</v>
      </c>
      <c r="B51" s="172" t="s">
        <v>203</v>
      </c>
      <c r="C51" s="198">
        <f t="shared" si="0"/>
        <v>58400</v>
      </c>
      <c r="D51" s="198">
        <f>D52</f>
        <v>0</v>
      </c>
      <c r="E51" s="198">
        <f>E52</f>
        <v>58400</v>
      </c>
      <c r="F51" s="198"/>
      <c r="G51" s="9"/>
    </row>
    <row r="52" spans="1:7">
      <c r="A52" s="172">
        <v>19010000</v>
      </c>
      <c r="B52" s="172" t="s">
        <v>202</v>
      </c>
      <c r="C52" s="198">
        <f t="shared" si="0"/>
        <v>58400</v>
      </c>
      <c r="D52" s="198">
        <f>D53+D54+D55</f>
        <v>0</v>
      </c>
      <c r="E52" s="198">
        <f>E53+E54+E55</f>
        <v>58400</v>
      </c>
      <c r="F52" s="198"/>
      <c r="G52" s="9"/>
    </row>
    <row r="53" spans="1:7" ht="112.5">
      <c r="A53" s="173">
        <v>19010100</v>
      </c>
      <c r="B53" s="173" t="s">
        <v>238</v>
      </c>
      <c r="C53" s="198">
        <f t="shared" si="0"/>
        <v>23300</v>
      </c>
      <c r="D53" s="199">
        <v>0</v>
      </c>
      <c r="E53" s="199">
        <v>23300</v>
      </c>
      <c r="F53" s="199"/>
      <c r="G53" s="9"/>
    </row>
    <row r="54" spans="1:7" ht="37.5">
      <c r="A54" s="173">
        <v>19010200</v>
      </c>
      <c r="B54" s="173" t="s">
        <v>204</v>
      </c>
      <c r="C54" s="198">
        <f t="shared" si="0"/>
        <v>1100</v>
      </c>
      <c r="D54" s="199">
        <v>0</v>
      </c>
      <c r="E54" s="199">
        <v>1100</v>
      </c>
      <c r="F54" s="199"/>
      <c r="G54" s="9"/>
    </row>
    <row r="55" spans="1:7" ht="102.75" customHeight="1">
      <c r="A55" s="173">
        <v>19010300</v>
      </c>
      <c r="B55" s="173" t="s">
        <v>205</v>
      </c>
      <c r="C55" s="198">
        <f t="shared" si="0"/>
        <v>34000</v>
      </c>
      <c r="D55" s="199">
        <v>0</v>
      </c>
      <c r="E55" s="199">
        <v>34000</v>
      </c>
      <c r="F55" s="199"/>
      <c r="G55" s="9"/>
    </row>
    <row r="56" spans="1:7" ht="29.25" customHeight="1">
      <c r="A56" s="172">
        <v>20000000</v>
      </c>
      <c r="B56" s="172" t="s">
        <v>49</v>
      </c>
      <c r="C56" s="198">
        <f t="shared" si="0"/>
        <v>4518400</v>
      </c>
      <c r="D56" s="198">
        <f>D57+D67+D70</f>
        <v>1999700</v>
      </c>
      <c r="E56" s="198">
        <f>E57+E67+E70</f>
        <v>2518700</v>
      </c>
      <c r="F56" s="198">
        <f>F57+F67+F70</f>
        <v>0</v>
      </c>
      <c r="G56" s="9"/>
    </row>
    <row r="57" spans="1:7" ht="71.25" customHeight="1">
      <c r="A57" s="172">
        <v>22000000</v>
      </c>
      <c r="B57" s="172" t="s">
        <v>50</v>
      </c>
      <c r="C57" s="198">
        <f t="shared" si="0"/>
        <v>1960700</v>
      </c>
      <c r="D57" s="198">
        <f>D58+D62+D64</f>
        <v>1960700</v>
      </c>
      <c r="E57" s="198">
        <f>E58+E62+E64</f>
        <v>0</v>
      </c>
      <c r="F57" s="198">
        <f>F58+F62+F64</f>
        <v>0</v>
      </c>
      <c r="G57" s="9"/>
    </row>
    <row r="58" spans="1:7" ht="37.5">
      <c r="A58" s="172">
        <v>22010000</v>
      </c>
      <c r="B58" s="172" t="s">
        <v>51</v>
      </c>
      <c r="C58" s="198">
        <f t="shared" si="0"/>
        <v>1237000</v>
      </c>
      <c r="D58" s="198">
        <f>D59+D60+D61</f>
        <v>1237000</v>
      </c>
      <c r="E58" s="198">
        <f>E59+E60+E61</f>
        <v>0</v>
      </c>
      <c r="F58" s="198">
        <f>F59+F60+F61</f>
        <v>0</v>
      </c>
      <c r="G58" s="9"/>
    </row>
    <row r="59" spans="1:7" ht="75">
      <c r="A59" s="173">
        <v>22010300</v>
      </c>
      <c r="B59" s="173" t="s">
        <v>82</v>
      </c>
      <c r="C59" s="198">
        <f t="shared" si="0"/>
        <v>40000</v>
      </c>
      <c r="D59" s="199">
        <v>40000</v>
      </c>
      <c r="E59" s="199">
        <v>0</v>
      </c>
      <c r="F59" s="199">
        <v>0</v>
      </c>
      <c r="G59" s="9"/>
    </row>
    <row r="60" spans="1:7" ht="46.5" customHeight="1">
      <c r="A60" s="173">
        <v>22012500</v>
      </c>
      <c r="B60" s="173" t="s">
        <v>52</v>
      </c>
      <c r="C60" s="198">
        <f t="shared" si="0"/>
        <v>747000</v>
      </c>
      <c r="D60" s="199">
        <v>747000</v>
      </c>
      <c r="E60" s="199">
        <v>0</v>
      </c>
      <c r="F60" s="199">
        <v>0</v>
      </c>
      <c r="G60" s="9"/>
    </row>
    <row r="61" spans="1:7" ht="74.25" customHeight="1">
      <c r="A61" s="173">
        <v>22012600</v>
      </c>
      <c r="B61" s="173" t="s">
        <v>83</v>
      </c>
      <c r="C61" s="198">
        <f t="shared" si="0"/>
        <v>450000</v>
      </c>
      <c r="D61" s="199">
        <v>450000</v>
      </c>
      <c r="E61" s="199">
        <v>0</v>
      </c>
      <c r="F61" s="199">
        <v>0</v>
      </c>
      <c r="G61" s="9"/>
    </row>
    <row r="62" spans="1:7" ht="89.25" customHeight="1">
      <c r="A62" s="172">
        <v>22080000</v>
      </c>
      <c r="B62" s="172" t="s">
        <v>53</v>
      </c>
      <c r="C62" s="198">
        <f t="shared" si="0"/>
        <v>700900</v>
      </c>
      <c r="D62" s="198">
        <f>D63</f>
        <v>700900</v>
      </c>
      <c r="E62" s="198">
        <f>E63</f>
        <v>0</v>
      </c>
      <c r="F62" s="198">
        <f>F63</f>
        <v>0</v>
      </c>
      <c r="G62" s="9"/>
    </row>
    <row r="63" spans="1:7" ht="84" customHeight="1">
      <c r="A63" s="173">
        <v>22080400</v>
      </c>
      <c r="B63" s="173" t="s">
        <v>54</v>
      </c>
      <c r="C63" s="198">
        <f t="shared" si="0"/>
        <v>700900</v>
      </c>
      <c r="D63" s="199">
        <v>700900</v>
      </c>
      <c r="E63" s="199">
        <v>0</v>
      </c>
      <c r="F63" s="199">
        <v>0</v>
      </c>
      <c r="G63" s="9"/>
    </row>
    <row r="64" spans="1:7" ht="32.25" customHeight="1">
      <c r="A64" s="172">
        <v>22090000</v>
      </c>
      <c r="B64" s="172" t="s">
        <v>55</v>
      </c>
      <c r="C64" s="198">
        <f t="shared" si="0"/>
        <v>22800</v>
      </c>
      <c r="D64" s="198">
        <f>D65+D66</f>
        <v>22800</v>
      </c>
      <c r="E64" s="198">
        <f>E65+E66</f>
        <v>0</v>
      </c>
      <c r="F64" s="198">
        <f>F65+F66</f>
        <v>0</v>
      </c>
      <c r="G64" s="9"/>
    </row>
    <row r="65" spans="1:8" ht="99" customHeight="1">
      <c r="A65" s="173">
        <v>22090100</v>
      </c>
      <c r="B65" s="173" t="s">
        <v>56</v>
      </c>
      <c r="C65" s="198">
        <f t="shared" si="0"/>
        <v>18500</v>
      </c>
      <c r="D65" s="199">
        <v>18500</v>
      </c>
      <c r="E65" s="199">
        <v>0</v>
      </c>
      <c r="F65" s="199">
        <v>0</v>
      </c>
      <c r="G65" s="9"/>
    </row>
    <row r="66" spans="1:8" ht="95.25" customHeight="1">
      <c r="A66" s="173">
        <v>22090400</v>
      </c>
      <c r="B66" s="173" t="s">
        <v>57</v>
      </c>
      <c r="C66" s="198">
        <f t="shared" si="0"/>
        <v>4300</v>
      </c>
      <c r="D66" s="199">
        <v>4300</v>
      </c>
      <c r="E66" s="199">
        <v>0</v>
      </c>
      <c r="F66" s="199">
        <v>0</v>
      </c>
      <c r="G66" s="9"/>
    </row>
    <row r="67" spans="1:8" ht="33" customHeight="1">
      <c r="A67" s="172">
        <v>24000000</v>
      </c>
      <c r="B67" s="172" t="s">
        <v>58</v>
      </c>
      <c r="C67" s="198">
        <f t="shared" si="0"/>
        <v>39000</v>
      </c>
      <c r="D67" s="198">
        <f t="shared" ref="D67:F68" si="1">D68</f>
        <v>39000</v>
      </c>
      <c r="E67" s="198">
        <f t="shared" si="1"/>
        <v>0</v>
      </c>
      <c r="F67" s="198">
        <f t="shared" si="1"/>
        <v>0</v>
      </c>
      <c r="G67" s="9"/>
    </row>
    <row r="68" spans="1:8" ht="29.25" customHeight="1">
      <c r="A68" s="172">
        <v>24060000</v>
      </c>
      <c r="B68" s="172" t="s">
        <v>59</v>
      </c>
      <c r="C68" s="198">
        <f t="shared" si="0"/>
        <v>39000</v>
      </c>
      <c r="D68" s="198">
        <f t="shared" si="1"/>
        <v>39000</v>
      </c>
      <c r="E68" s="198">
        <f t="shared" si="1"/>
        <v>0</v>
      </c>
      <c r="F68" s="198">
        <f t="shared" si="1"/>
        <v>0</v>
      </c>
      <c r="G68" s="9"/>
    </row>
    <row r="69" spans="1:8" ht="30" customHeight="1">
      <c r="A69" s="173">
        <v>24060300</v>
      </c>
      <c r="B69" s="173" t="s">
        <v>59</v>
      </c>
      <c r="C69" s="198">
        <f t="shared" si="0"/>
        <v>39000</v>
      </c>
      <c r="D69" s="199">
        <v>39000</v>
      </c>
      <c r="E69" s="199">
        <v>0</v>
      </c>
      <c r="F69" s="199">
        <v>0</v>
      </c>
      <c r="G69" s="9"/>
      <c r="H69" s="177"/>
    </row>
    <row r="70" spans="1:8" ht="50.25" customHeight="1">
      <c r="A70" s="172">
        <v>25000000</v>
      </c>
      <c r="B70" s="172" t="s">
        <v>60</v>
      </c>
      <c r="C70" s="198">
        <f t="shared" si="0"/>
        <v>2518700</v>
      </c>
      <c r="D70" s="198">
        <f>D71</f>
        <v>0</v>
      </c>
      <c r="E70" s="198">
        <f>E71</f>
        <v>2518700</v>
      </c>
      <c r="F70" s="198">
        <f>F71</f>
        <v>0</v>
      </c>
      <c r="G70" s="9"/>
    </row>
    <row r="71" spans="1:8" ht="89.25" customHeight="1">
      <c r="A71" s="172">
        <v>25010000</v>
      </c>
      <c r="B71" s="172" t="s">
        <v>61</v>
      </c>
      <c r="C71" s="198">
        <f t="shared" si="0"/>
        <v>2518700</v>
      </c>
      <c r="D71" s="198">
        <f>D72+D73</f>
        <v>0</v>
      </c>
      <c r="E71" s="198">
        <f>E72+E73</f>
        <v>2518700</v>
      </c>
      <c r="F71" s="198">
        <f>F72+F73</f>
        <v>0</v>
      </c>
      <c r="G71" s="9"/>
    </row>
    <row r="72" spans="1:8" ht="66" customHeight="1">
      <c r="A72" s="173">
        <v>25010100</v>
      </c>
      <c r="B72" s="173" t="s">
        <v>62</v>
      </c>
      <c r="C72" s="198">
        <f t="shared" si="0"/>
        <v>2399200</v>
      </c>
      <c r="D72" s="199">
        <v>0</v>
      </c>
      <c r="E72" s="199">
        <v>2399200</v>
      </c>
      <c r="F72" s="199">
        <v>0</v>
      </c>
      <c r="G72" s="9"/>
    </row>
    <row r="73" spans="1:8" ht="92.25" customHeight="1">
      <c r="A73" s="173">
        <v>25010300</v>
      </c>
      <c r="B73" s="173" t="s">
        <v>302</v>
      </c>
      <c r="C73" s="198">
        <f t="shared" si="0"/>
        <v>119500</v>
      </c>
      <c r="D73" s="199">
        <v>0</v>
      </c>
      <c r="E73" s="199">
        <v>119500</v>
      </c>
      <c r="F73" s="199">
        <v>0</v>
      </c>
      <c r="G73" s="9"/>
    </row>
    <row r="74" spans="1:8">
      <c r="A74" s="172">
        <v>30000000</v>
      </c>
      <c r="B74" s="172" t="s">
        <v>84</v>
      </c>
      <c r="C74" s="198">
        <f t="shared" si="0"/>
        <v>500000</v>
      </c>
      <c r="D74" s="198">
        <f>D75</f>
        <v>0</v>
      </c>
      <c r="E74" s="198">
        <f>E75</f>
        <v>500000</v>
      </c>
      <c r="F74" s="198">
        <f>F75</f>
        <v>500000</v>
      </c>
      <c r="G74" s="9"/>
    </row>
    <row r="75" spans="1:8" ht="37.5">
      <c r="A75" s="172">
        <v>33000000</v>
      </c>
      <c r="B75" s="172" t="s">
        <v>188</v>
      </c>
      <c r="C75" s="198">
        <f t="shared" si="0"/>
        <v>500000</v>
      </c>
      <c r="D75" s="198">
        <f t="shared" ref="D75:F76" si="2">D76</f>
        <v>0</v>
      </c>
      <c r="E75" s="198">
        <f t="shared" si="2"/>
        <v>500000</v>
      </c>
      <c r="F75" s="198">
        <f t="shared" si="2"/>
        <v>500000</v>
      </c>
      <c r="G75" s="9"/>
    </row>
    <row r="76" spans="1:8">
      <c r="A76" s="172">
        <v>33010000</v>
      </c>
      <c r="B76" s="172" t="s">
        <v>189</v>
      </c>
      <c r="C76" s="198">
        <f t="shared" si="0"/>
        <v>500000</v>
      </c>
      <c r="D76" s="198">
        <f t="shared" si="2"/>
        <v>0</v>
      </c>
      <c r="E76" s="198">
        <f t="shared" si="2"/>
        <v>500000</v>
      </c>
      <c r="F76" s="198">
        <f t="shared" si="2"/>
        <v>500000</v>
      </c>
      <c r="G76" s="9"/>
    </row>
    <row r="77" spans="1:8" ht="147" customHeight="1">
      <c r="A77" s="173">
        <v>33010100</v>
      </c>
      <c r="B77" s="173" t="s">
        <v>190</v>
      </c>
      <c r="C77" s="198">
        <f t="shared" si="0"/>
        <v>500000</v>
      </c>
      <c r="D77" s="199">
        <v>0</v>
      </c>
      <c r="E77" s="199">
        <v>500000</v>
      </c>
      <c r="F77" s="199">
        <v>500000</v>
      </c>
      <c r="G77" s="9"/>
    </row>
    <row r="78" spans="1:8" ht="44.25" customHeight="1">
      <c r="A78" s="173"/>
      <c r="B78" s="172" t="s">
        <v>207</v>
      </c>
      <c r="C78" s="198">
        <f>C13+C56+C74</f>
        <v>152962100</v>
      </c>
      <c r="D78" s="198">
        <f>D13+D56+D74</f>
        <v>149885000</v>
      </c>
      <c r="E78" s="198">
        <f>E13+E56+E74</f>
        <v>3077100</v>
      </c>
      <c r="F78" s="198">
        <f>F13+F56+F74</f>
        <v>500000</v>
      </c>
      <c r="G78" s="9"/>
    </row>
    <row r="79" spans="1:8" ht="34.5" customHeight="1">
      <c r="A79" s="172">
        <v>40000000</v>
      </c>
      <c r="B79" s="172" t="s">
        <v>63</v>
      </c>
      <c r="C79" s="198">
        <f t="shared" ref="C79:C91" si="3">D79+E79</f>
        <v>202173709</v>
      </c>
      <c r="D79" s="198">
        <f>D80</f>
        <v>202173709</v>
      </c>
      <c r="E79" s="198">
        <f>E80</f>
        <v>0</v>
      </c>
      <c r="F79" s="198">
        <f>F80</f>
        <v>0</v>
      </c>
      <c r="G79" s="9"/>
    </row>
    <row r="80" spans="1:8">
      <c r="A80" s="172">
        <v>41000000</v>
      </c>
      <c r="B80" s="172" t="s">
        <v>64</v>
      </c>
      <c r="C80" s="198">
        <f t="shared" si="3"/>
        <v>202173709</v>
      </c>
      <c r="D80" s="198">
        <f>D81+D83+D85</f>
        <v>202173709</v>
      </c>
      <c r="E80" s="198">
        <f>E81+E83+E85</f>
        <v>0</v>
      </c>
      <c r="F80" s="198">
        <f>F81+F83+F85</f>
        <v>0</v>
      </c>
      <c r="G80" s="9"/>
    </row>
    <row r="81" spans="1:8" ht="37.5">
      <c r="A81" s="172">
        <v>41020000</v>
      </c>
      <c r="B81" s="172" t="s">
        <v>170</v>
      </c>
      <c r="C81" s="198">
        <f t="shared" si="3"/>
        <v>38406400</v>
      </c>
      <c r="D81" s="198">
        <f>D82</f>
        <v>38406400</v>
      </c>
      <c r="E81" s="198">
        <f>E82</f>
        <v>0</v>
      </c>
      <c r="F81" s="198">
        <f>F82</f>
        <v>0</v>
      </c>
      <c r="G81" s="9"/>
    </row>
    <row r="82" spans="1:8">
      <c r="A82" s="173">
        <v>41020100</v>
      </c>
      <c r="B82" s="173" t="s">
        <v>65</v>
      </c>
      <c r="C82" s="198">
        <f t="shared" si="3"/>
        <v>38406400</v>
      </c>
      <c r="D82" s="199">
        <v>38406400</v>
      </c>
      <c r="E82" s="199"/>
      <c r="F82" s="199"/>
      <c r="G82" s="9"/>
    </row>
    <row r="83" spans="1:8" ht="49.5" customHeight="1">
      <c r="A83" s="172">
        <v>41030000</v>
      </c>
      <c r="B83" s="172" t="s">
        <v>126</v>
      </c>
      <c r="C83" s="198">
        <f t="shared" si="3"/>
        <v>160555400</v>
      </c>
      <c r="D83" s="198">
        <f>SUM(D84:D84)</f>
        <v>160555400</v>
      </c>
      <c r="E83" s="198">
        <f>SUM(E84:E84)</f>
        <v>0</v>
      </c>
      <c r="F83" s="198">
        <f>SUM(F84:F84)</f>
        <v>0</v>
      </c>
      <c r="G83" s="9"/>
    </row>
    <row r="84" spans="1:8" ht="46.5" customHeight="1">
      <c r="A84" s="173">
        <v>41033900</v>
      </c>
      <c r="B84" s="173" t="s">
        <v>66</v>
      </c>
      <c r="C84" s="198">
        <f t="shared" si="3"/>
        <v>160555400</v>
      </c>
      <c r="D84" s="199">
        <v>160555400</v>
      </c>
      <c r="E84" s="199"/>
      <c r="F84" s="199"/>
      <c r="G84" s="9"/>
    </row>
    <row r="85" spans="1:8" ht="46.5" customHeight="1">
      <c r="A85" s="133" t="s">
        <v>252</v>
      </c>
      <c r="B85" s="168" t="s">
        <v>253</v>
      </c>
      <c r="C85" s="198">
        <f t="shared" si="3"/>
        <v>3211909</v>
      </c>
      <c r="D85" s="198">
        <f>D86+D87+D89+D90+D88</f>
        <v>3211909</v>
      </c>
      <c r="E85" s="199">
        <f>E86+E87+E89+E90</f>
        <v>0</v>
      </c>
      <c r="F85" s="199">
        <f>F86+F87+F89+F90</f>
        <v>0</v>
      </c>
      <c r="G85" s="9"/>
      <c r="H85" s="136"/>
    </row>
    <row r="86" spans="1:8" ht="73.5" customHeight="1">
      <c r="A86" s="134" t="s">
        <v>254</v>
      </c>
      <c r="B86" s="169" t="s">
        <v>255</v>
      </c>
      <c r="C86" s="198">
        <f t="shared" si="3"/>
        <v>378414</v>
      </c>
      <c r="D86" s="199">
        <v>378414</v>
      </c>
      <c r="E86" s="199"/>
      <c r="F86" s="199"/>
      <c r="G86" s="9"/>
      <c r="H86" s="32"/>
    </row>
    <row r="87" spans="1:8" ht="121.5" hidden="1" customHeight="1">
      <c r="A87" s="134" t="s">
        <v>256</v>
      </c>
      <c r="B87" s="169" t="s">
        <v>257</v>
      </c>
      <c r="C87" s="198">
        <f t="shared" si="3"/>
        <v>0</v>
      </c>
      <c r="D87" s="199"/>
      <c r="E87" s="199"/>
      <c r="F87" s="199"/>
      <c r="G87" s="9"/>
    </row>
    <row r="88" spans="1:8" ht="121.5" customHeight="1">
      <c r="A88" s="134">
        <v>41051200</v>
      </c>
      <c r="B88" s="169" t="s">
        <v>257</v>
      </c>
      <c r="C88" s="198">
        <f>D88</f>
        <v>968444</v>
      </c>
      <c r="D88" s="199">
        <v>968444</v>
      </c>
      <c r="E88" s="199"/>
      <c r="F88" s="199"/>
      <c r="G88" s="9"/>
      <c r="H88" s="32"/>
    </row>
    <row r="89" spans="1:8" ht="42" customHeight="1">
      <c r="A89" s="134" t="s">
        <v>258</v>
      </c>
      <c r="B89" s="169" t="s">
        <v>259</v>
      </c>
      <c r="C89" s="198">
        <f t="shared" si="3"/>
        <v>1865051</v>
      </c>
      <c r="D89" s="199">
        <v>1865051</v>
      </c>
      <c r="E89" s="199"/>
      <c r="F89" s="199"/>
      <c r="G89" s="9"/>
    </row>
    <row r="90" spans="1:8" ht="93.75" hidden="1">
      <c r="A90" s="134" t="s">
        <v>260</v>
      </c>
      <c r="B90" s="169" t="s">
        <v>261</v>
      </c>
      <c r="C90" s="198">
        <f t="shared" si="3"/>
        <v>0</v>
      </c>
      <c r="D90" s="199"/>
      <c r="E90" s="199"/>
      <c r="F90" s="199"/>
      <c r="G90" s="9"/>
    </row>
    <row r="91" spans="1:8">
      <c r="A91" s="178" t="s">
        <v>200</v>
      </c>
      <c r="B91" s="178" t="s">
        <v>199</v>
      </c>
      <c r="C91" s="198">
        <f t="shared" si="3"/>
        <v>355135809</v>
      </c>
      <c r="D91" s="198">
        <f>D13+D56+D74+D79</f>
        <v>352058709</v>
      </c>
      <c r="E91" s="198">
        <f>E13+E56+E74+E79</f>
        <v>3077100</v>
      </c>
      <c r="F91" s="198">
        <f>F13+F56+F74+F79</f>
        <v>500000</v>
      </c>
      <c r="G91" s="9"/>
    </row>
    <row r="92" spans="1:8">
      <c r="A92" s="179"/>
      <c r="B92" s="179"/>
      <c r="C92" s="180"/>
      <c r="D92" s="180"/>
      <c r="E92" s="180"/>
      <c r="F92" s="180"/>
      <c r="G92" s="9"/>
    </row>
    <row r="93" spans="1:8" s="89" customFormat="1" ht="18.75">
      <c r="A93" s="135"/>
      <c r="B93" s="117" t="s">
        <v>323</v>
      </c>
      <c r="C93" s="118"/>
      <c r="D93" s="118"/>
      <c r="E93" s="118" t="s">
        <v>322</v>
      </c>
      <c r="F93" s="287"/>
      <c r="G93" s="287"/>
    </row>
    <row r="95" spans="1:8">
      <c r="D95" s="32"/>
      <c r="E95" s="32"/>
      <c r="F95" s="32"/>
    </row>
  </sheetData>
  <mergeCells count="13">
    <mergeCell ref="D4:F4"/>
    <mergeCell ref="D2:F2"/>
    <mergeCell ref="A5:F5"/>
    <mergeCell ref="C9:C11"/>
    <mergeCell ref="D9:D11"/>
    <mergeCell ref="E9:F9"/>
    <mergeCell ref="E10:E11"/>
    <mergeCell ref="F10:F11"/>
    <mergeCell ref="A9:A11"/>
    <mergeCell ref="A7:B7"/>
    <mergeCell ref="B9:B11"/>
    <mergeCell ref="A8:B8"/>
    <mergeCell ref="F93:G93"/>
  </mergeCells>
  <phoneticPr fontId="29" type="noConversion"/>
  <conditionalFormatting sqref="C13:C92">
    <cfRule type="cellIs" dxfId="1" priority="2" stopIfTrue="1" operator="equal">
      <formula>0</formula>
    </cfRule>
  </conditionalFormatting>
  <conditionalFormatting sqref="D13:F78">
    <cfRule type="cellIs" dxfId="0" priority="1" stopIfTrue="1" operator="equal">
      <formula>0</formula>
    </cfRule>
  </conditionalFormatting>
  <pageMargins left="0.78740157480314965" right="0.19685039370078741" top="0.19685039370078741" bottom="0.19685039370078741" header="0" footer="0"/>
  <pageSetup paperSize="9" scale="47" fitToHeight="3" orientation="portrait" r:id="rId1"/>
  <headerFooter alignWithMargins="0"/>
  <rowBreaks count="1" manualBreakCount="1">
    <brk id="57" max="5" man="1"/>
  </rowBreaks>
  <colBreaks count="1" manualBreakCount="1">
    <brk id="7" max="77" man="1"/>
  </colBreaks>
</worksheet>
</file>

<file path=xl/worksheets/sheet2.xml><?xml version="1.0" encoding="utf-8"?>
<worksheet xmlns="http://schemas.openxmlformats.org/spreadsheetml/2006/main" xmlns:r="http://schemas.openxmlformats.org/officeDocument/2006/relationships">
  <sheetPr>
    <tabColor indexed="29"/>
  </sheetPr>
  <dimension ref="A1:AQ46"/>
  <sheetViews>
    <sheetView topLeftCell="A13" zoomScaleNormal="100" workbookViewId="0">
      <selection activeCell="C21" sqref="C21"/>
    </sheetView>
  </sheetViews>
  <sheetFormatPr defaultColWidth="10.6640625" defaultRowHeight="18.75"/>
  <cols>
    <col min="1" max="1" width="25" style="61" customWidth="1"/>
    <col min="2" max="2" width="40.1640625" style="61" customWidth="1"/>
    <col min="3" max="3" width="17.33203125" style="61" customWidth="1"/>
    <col min="4" max="4" width="16.1640625" style="61" customWidth="1"/>
    <col min="5" max="5" width="15.1640625" style="61" customWidth="1"/>
    <col min="6" max="6" width="19.6640625" style="61" hidden="1" customWidth="1"/>
    <col min="7" max="7" width="16" style="61" hidden="1" customWidth="1"/>
    <col min="8" max="8" width="19.1640625" style="61" customWidth="1"/>
    <col min="9" max="9" width="20" style="61" customWidth="1"/>
    <col min="10" max="11" width="11.5" style="61" bestFit="1" customWidth="1"/>
    <col min="12" max="16384" width="10.6640625" style="61"/>
  </cols>
  <sheetData>
    <row r="1" spans="1:43" ht="20.25">
      <c r="C1" s="6" t="s">
        <v>144</v>
      </c>
      <c r="D1" s="8"/>
      <c r="E1" s="8"/>
    </row>
    <row r="2" spans="1:43" ht="59.25" customHeight="1">
      <c r="C2" s="289" t="s">
        <v>378</v>
      </c>
      <c r="D2" s="289"/>
      <c r="E2" s="289"/>
    </row>
    <row r="3" spans="1:43" ht="63" customHeight="1">
      <c r="C3" s="288" t="s">
        <v>329</v>
      </c>
      <c r="D3" s="288"/>
      <c r="E3" s="288"/>
    </row>
    <row r="4" spans="1:43" s="181" customFormat="1" ht="43.9" customHeight="1">
      <c r="A4" s="296" t="s">
        <v>330</v>
      </c>
      <c r="B4" s="296"/>
      <c r="C4" s="296"/>
      <c r="D4" s="296"/>
      <c r="E4" s="296"/>
      <c r="F4" s="296"/>
      <c r="G4" s="56"/>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row>
    <row r="5" spans="1:43" s="181" customFormat="1" ht="15.75" customHeight="1">
      <c r="A5" s="55"/>
      <c r="B5" s="55"/>
      <c r="C5" s="55"/>
      <c r="D5" s="55"/>
      <c r="E5" s="55"/>
      <c r="F5" s="55"/>
      <c r="G5" s="56"/>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row>
    <row r="6" spans="1:43" s="181" customFormat="1" ht="17.25" customHeight="1">
      <c r="A6" s="76" t="s">
        <v>142</v>
      </c>
      <c r="B6" s="74"/>
      <c r="C6" s="55"/>
      <c r="D6" s="55"/>
      <c r="E6" s="55"/>
      <c r="F6" s="55"/>
      <c r="G6" s="56"/>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row>
    <row r="7" spans="1:43" ht="23.25" customHeight="1">
      <c r="A7" s="77" t="s">
        <v>206</v>
      </c>
      <c r="B7" s="75"/>
      <c r="C7" s="57"/>
      <c r="D7" s="57"/>
      <c r="E7" s="58" t="s">
        <v>26</v>
      </c>
      <c r="F7" s="59"/>
      <c r="G7" s="60"/>
    </row>
    <row r="8" spans="1:43" ht="69" customHeight="1">
      <c r="A8" s="80" t="s">
        <v>145</v>
      </c>
      <c r="B8" s="80" t="s">
        <v>146</v>
      </c>
      <c r="C8" s="80" t="s">
        <v>211</v>
      </c>
      <c r="D8" s="60" t="s">
        <v>147</v>
      </c>
      <c r="E8" s="60" t="s">
        <v>24</v>
      </c>
      <c r="F8" s="59"/>
      <c r="G8" s="60"/>
    </row>
    <row r="9" spans="1:43" ht="18" customHeight="1">
      <c r="A9" s="80">
        <v>1</v>
      </c>
      <c r="B9" s="80">
        <v>2</v>
      </c>
      <c r="C9" s="80">
        <v>3</v>
      </c>
      <c r="D9" s="60">
        <v>4</v>
      </c>
      <c r="E9" s="60">
        <v>5</v>
      </c>
      <c r="F9" s="59"/>
      <c r="G9" s="60"/>
    </row>
    <row r="10" spans="1:43" ht="41.25" customHeight="1">
      <c r="A10" s="301" t="s">
        <v>275</v>
      </c>
      <c r="B10" s="85" t="s">
        <v>148</v>
      </c>
      <c r="C10" s="158">
        <f t="shared" ref="C10:C18" si="0">D10+E10</f>
        <v>260006</v>
      </c>
      <c r="D10" s="158">
        <v>260006</v>
      </c>
      <c r="E10" s="158">
        <v>0</v>
      </c>
      <c r="F10" s="62"/>
      <c r="G10" s="62"/>
    </row>
    <row r="11" spans="1:43" s="69" customFormat="1" ht="31.9" customHeight="1">
      <c r="A11" s="301"/>
      <c r="B11" s="81" t="s">
        <v>149</v>
      </c>
      <c r="C11" s="158">
        <f t="shared" si="0"/>
        <v>71360</v>
      </c>
      <c r="D11" s="159">
        <v>71360</v>
      </c>
      <c r="E11" s="158">
        <v>0</v>
      </c>
      <c r="F11" s="66" t="e">
        <f>SUM(#REF!)</f>
        <v>#REF!</v>
      </c>
      <c r="G11" s="67" t="e">
        <f>SUM(#REF!)</f>
        <v>#REF!</v>
      </c>
      <c r="H11" s="64"/>
      <c r="I11" s="64"/>
      <c r="J11" s="68"/>
    </row>
    <row r="12" spans="1:43" s="69" customFormat="1" ht="31.9" customHeight="1">
      <c r="A12" s="302"/>
      <c r="B12" s="81" t="s">
        <v>392</v>
      </c>
      <c r="C12" s="158">
        <f t="shared" si="0"/>
        <v>165000</v>
      </c>
      <c r="D12" s="159">
        <v>165000</v>
      </c>
      <c r="E12" s="158">
        <v>0</v>
      </c>
      <c r="F12" s="70"/>
      <c r="G12" s="70"/>
      <c r="H12" s="64"/>
      <c r="I12" s="64"/>
      <c r="J12" s="68"/>
    </row>
    <row r="13" spans="1:43" s="69" customFormat="1" ht="53.25" customHeight="1">
      <c r="A13" s="302"/>
      <c r="B13" s="81" t="s">
        <v>388</v>
      </c>
      <c r="C13" s="158">
        <f t="shared" si="0"/>
        <v>34960</v>
      </c>
      <c r="D13" s="159">
        <v>34960</v>
      </c>
      <c r="E13" s="158">
        <v>0</v>
      </c>
      <c r="F13" s="70"/>
      <c r="G13" s="70"/>
      <c r="H13" s="64"/>
      <c r="I13" s="64"/>
      <c r="J13" s="68"/>
    </row>
    <row r="14" spans="1:43" s="69" customFormat="1" ht="68.25" customHeight="1">
      <c r="A14" s="302"/>
      <c r="B14" s="81" t="s">
        <v>318</v>
      </c>
      <c r="C14" s="158">
        <f t="shared" si="0"/>
        <v>170000</v>
      </c>
      <c r="D14" s="159">
        <v>170000</v>
      </c>
      <c r="E14" s="158">
        <v>0</v>
      </c>
      <c r="F14" s="70"/>
      <c r="G14" s="70"/>
      <c r="H14" s="64"/>
      <c r="I14" s="64"/>
      <c r="J14" s="68"/>
    </row>
    <row r="15" spans="1:43" s="69" customFormat="1" ht="33" customHeight="1">
      <c r="A15" s="303"/>
      <c r="B15" s="182" t="s">
        <v>150</v>
      </c>
      <c r="C15" s="160">
        <f t="shared" si="0"/>
        <v>701326</v>
      </c>
      <c r="D15" s="183">
        <f>SUM(D10:D14)</f>
        <v>701326</v>
      </c>
      <c r="E15" s="183">
        <f>SUM(E10:E14)</f>
        <v>0</v>
      </c>
      <c r="F15" s="70"/>
      <c r="G15" s="70"/>
      <c r="H15" s="64"/>
      <c r="I15" s="64"/>
      <c r="J15" s="68"/>
    </row>
    <row r="16" spans="1:43" s="69" customFormat="1" ht="64.5" customHeight="1">
      <c r="A16" s="304" t="s">
        <v>151</v>
      </c>
      <c r="B16" s="81" t="s">
        <v>394</v>
      </c>
      <c r="C16" s="160">
        <f>D16+E16</f>
        <v>837700</v>
      </c>
      <c r="D16" s="257">
        <v>837700</v>
      </c>
      <c r="E16" s="258">
        <v>0</v>
      </c>
      <c r="F16" s="70"/>
      <c r="G16" s="70"/>
      <c r="H16" s="64"/>
      <c r="I16" s="64"/>
      <c r="J16" s="68"/>
    </row>
    <row r="17" spans="1:10" s="69" customFormat="1" ht="78.75" customHeight="1">
      <c r="A17" s="305"/>
      <c r="B17" s="81" t="s">
        <v>393</v>
      </c>
      <c r="C17" s="160">
        <f>D17+E17</f>
        <v>326025</v>
      </c>
      <c r="D17" s="257">
        <v>326025</v>
      </c>
      <c r="E17" s="258"/>
      <c r="F17" s="70"/>
      <c r="G17" s="70"/>
      <c r="H17" s="64"/>
      <c r="I17" s="64"/>
      <c r="J17" s="68"/>
    </row>
    <row r="18" spans="1:10" s="69" customFormat="1" ht="30.6" customHeight="1">
      <c r="A18" s="306"/>
      <c r="B18" s="182" t="s">
        <v>150</v>
      </c>
      <c r="C18" s="160">
        <f t="shared" si="0"/>
        <v>1163725</v>
      </c>
      <c r="D18" s="255">
        <f>SUM(D16:D17)</f>
        <v>1163725</v>
      </c>
      <c r="E18" s="255">
        <f>SUM(E16:E17)</f>
        <v>0</v>
      </c>
      <c r="F18" s="70"/>
      <c r="G18" s="70"/>
      <c r="H18" s="64"/>
      <c r="I18" s="64"/>
      <c r="J18" s="68"/>
    </row>
    <row r="19" spans="1:10" s="69" customFormat="1" ht="26.25" customHeight="1">
      <c r="A19" s="87"/>
      <c r="B19" s="87" t="s">
        <v>152</v>
      </c>
      <c r="C19" s="160">
        <f>D19+E19</f>
        <v>1865051</v>
      </c>
      <c r="D19" s="160">
        <f>D15+D18</f>
        <v>1865051</v>
      </c>
      <c r="E19" s="160">
        <f>E15+E18</f>
        <v>0</v>
      </c>
      <c r="F19" s="70"/>
      <c r="G19" s="70"/>
      <c r="H19" s="64"/>
      <c r="I19" s="64"/>
      <c r="J19" s="68"/>
    </row>
    <row r="20" spans="1:10" s="69" customFormat="1" ht="40.15" customHeight="1">
      <c r="A20" s="299" t="s">
        <v>323</v>
      </c>
      <c r="B20" s="300"/>
      <c r="C20" s="116"/>
      <c r="D20" s="297" t="s">
        <v>322</v>
      </c>
      <c r="E20" s="298"/>
      <c r="F20" s="70"/>
      <c r="G20" s="70"/>
      <c r="H20" s="64"/>
      <c r="I20" s="64"/>
      <c r="J20" s="68"/>
    </row>
    <row r="21" spans="1:10">
      <c r="E21" s="71"/>
      <c r="F21" s="63"/>
      <c r="G21" s="63"/>
      <c r="H21" s="64"/>
      <c r="I21" s="64"/>
      <c r="J21" s="65"/>
    </row>
    <row r="22" spans="1:10">
      <c r="A22" s="72"/>
      <c r="C22" s="71"/>
      <c r="D22" s="71"/>
      <c r="E22" s="71"/>
      <c r="F22" s="63"/>
      <c r="G22" s="63"/>
      <c r="H22" s="64"/>
      <c r="I22" s="64"/>
      <c r="J22" s="65"/>
    </row>
    <row r="23" spans="1:10" s="69" customFormat="1">
      <c r="B23" s="61"/>
      <c r="C23" s="71"/>
      <c r="D23" s="71"/>
      <c r="E23" s="71"/>
      <c r="F23" s="73"/>
      <c r="G23" s="73"/>
      <c r="H23" s="64"/>
      <c r="I23" s="64"/>
      <c r="J23" s="68"/>
    </row>
    <row r="24" spans="1:10">
      <c r="C24" s="71"/>
      <c r="D24" s="71"/>
      <c r="E24" s="71"/>
      <c r="H24" s="65"/>
      <c r="I24" s="64"/>
      <c r="J24" s="65"/>
    </row>
    <row r="25" spans="1:10">
      <c r="C25" s="71"/>
      <c r="D25" s="71"/>
      <c r="E25" s="71"/>
      <c r="H25" s="65"/>
      <c r="I25" s="64"/>
      <c r="J25" s="65"/>
    </row>
    <row r="26" spans="1:10">
      <c r="C26" s="71"/>
      <c r="D26" s="71"/>
      <c r="E26" s="71"/>
      <c r="H26" s="65"/>
      <c r="I26" s="64"/>
      <c r="J26" s="65"/>
    </row>
    <row r="27" spans="1:10">
      <c r="C27" s="71"/>
      <c r="D27" s="71"/>
      <c r="E27" s="71"/>
      <c r="F27" s="181"/>
      <c r="H27" s="65"/>
      <c r="I27" s="64"/>
      <c r="J27" s="65"/>
    </row>
    <row r="28" spans="1:10">
      <c r="C28" s="71"/>
      <c r="D28" s="71"/>
      <c r="E28" s="71"/>
      <c r="H28" s="65"/>
      <c r="I28" s="64"/>
      <c r="J28" s="65"/>
    </row>
    <row r="29" spans="1:10">
      <c r="C29" s="71"/>
      <c r="D29" s="71"/>
      <c r="E29" s="71"/>
      <c r="H29" s="65"/>
      <c r="I29" s="64"/>
      <c r="J29" s="65"/>
    </row>
    <row r="30" spans="1:10">
      <c r="C30" s="71"/>
      <c r="D30" s="71"/>
      <c r="E30" s="71"/>
      <c r="H30" s="65"/>
      <c r="I30" s="64"/>
      <c r="J30" s="65"/>
    </row>
    <row r="31" spans="1:10">
      <c r="C31" s="71"/>
      <c r="D31" s="71"/>
      <c r="E31" s="71"/>
      <c r="H31" s="65"/>
      <c r="I31" s="64"/>
      <c r="J31" s="65"/>
    </row>
    <row r="32" spans="1:10">
      <c r="C32" s="71"/>
      <c r="D32" s="71"/>
      <c r="E32" s="71"/>
    </row>
    <row r="33" spans="1:7">
      <c r="C33" s="71"/>
      <c r="D33" s="71"/>
      <c r="E33" s="71"/>
    </row>
    <row r="34" spans="1:7">
      <c r="C34" s="71"/>
      <c r="D34" s="71"/>
      <c r="E34" s="71"/>
    </row>
    <row r="35" spans="1:7">
      <c r="C35" s="71"/>
      <c r="D35" s="71"/>
      <c r="E35" s="71"/>
    </row>
    <row r="36" spans="1:7">
      <c r="C36" s="71"/>
      <c r="D36" s="71"/>
      <c r="E36" s="71"/>
    </row>
    <row r="37" spans="1:7">
      <c r="C37" s="71"/>
      <c r="D37" s="71"/>
      <c r="E37" s="71"/>
    </row>
    <row r="38" spans="1:7">
      <c r="C38" s="71"/>
      <c r="D38" s="71"/>
      <c r="E38" s="71"/>
    </row>
    <row r="39" spans="1:7">
      <c r="B39" s="69"/>
      <c r="C39" s="184"/>
      <c r="D39" s="184"/>
      <c r="E39" s="184"/>
    </row>
    <row r="41" spans="1:7">
      <c r="A41" s="69"/>
    </row>
    <row r="46" spans="1:7" s="69" customFormat="1">
      <c r="A46" s="61"/>
      <c r="B46" s="61"/>
      <c r="C46" s="61"/>
      <c r="D46" s="61"/>
      <c r="E46" s="61"/>
      <c r="F46" s="61"/>
      <c r="G46" s="61"/>
    </row>
  </sheetData>
  <mergeCells count="7">
    <mergeCell ref="C2:E2"/>
    <mergeCell ref="A4:F4"/>
    <mergeCell ref="D20:E20"/>
    <mergeCell ref="C3:E3"/>
    <mergeCell ref="A20:B20"/>
    <mergeCell ref="A10:A15"/>
    <mergeCell ref="A16:A18"/>
  </mergeCells>
  <phoneticPr fontId="37" type="noConversion"/>
  <pageMargins left="0.35433070866141736" right="0.35433070866141736"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45"/>
  </sheetPr>
  <dimension ref="A1:F37"/>
  <sheetViews>
    <sheetView view="pageBreakPreview" topLeftCell="A10" zoomScaleNormal="100" zoomScaleSheetLayoutView="100" workbookViewId="0">
      <selection activeCell="F34" sqref="F34"/>
    </sheetView>
  </sheetViews>
  <sheetFormatPr defaultRowHeight="12.75"/>
  <cols>
    <col min="1" max="1" width="10.5" bestFit="1" customWidth="1"/>
    <col min="2" max="2" width="79.83203125" customWidth="1"/>
    <col min="3" max="3" width="19.6640625" customWidth="1"/>
    <col min="4" max="4" width="21.33203125" customWidth="1"/>
    <col min="5" max="5" width="23" customWidth="1"/>
    <col min="6" max="6" width="21.33203125" customWidth="1"/>
  </cols>
  <sheetData>
    <row r="1" spans="1:6">
      <c r="D1" t="s">
        <v>208</v>
      </c>
    </row>
    <row r="2" spans="1:6" ht="47.45" customHeight="1">
      <c r="B2" s="61"/>
      <c r="D2" s="289" t="s">
        <v>373</v>
      </c>
      <c r="E2" s="289"/>
      <c r="F2" s="289"/>
    </row>
    <row r="3" spans="1:6" ht="56.25" customHeight="1">
      <c r="D3" s="288" t="s">
        <v>329</v>
      </c>
      <c r="E3" s="288"/>
      <c r="F3" s="288"/>
    </row>
    <row r="4" spans="1:6" ht="18.75">
      <c r="A4" s="308" t="s">
        <v>332</v>
      </c>
      <c r="B4" s="308"/>
      <c r="C4" s="308"/>
      <c r="D4" s="308"/>
      <c r="E4" s="308"/>
      <c r="F4" s="308"/>
    </row>
    <row r="5" spans="1:6" ht="20.25">
      <c r="A5" s="51"/>
      <c r="B5" s="52" t="s">
        <v>142</v>
      </c>
      <c r="C5" s="35"/>
      <c r="D5" s="35"/>
      <c r="E5" s="35"/>
      <c r="F5" s="35"/>
    </row>
    <row r="6" spans="1:6" ht="18.75">
      <c r="A6" s="309" t="s">
        <v>174</v>
      </c>
      <c r="B6" s="309"/>
      <c r="C6" s="35"/>
      <c r="D6" s="35"/>
      <c r="E6" s="35"/>
      <c r="F6" s="35"/>
    </row>
    <row r="7" spans="1:6" ht="18.75">
      <c r="A7" s="13"/>
      <c r="B7" s="13"/>
      <c r="C7" s="13"/>
      <c r="D7" s="13"/>
      <c r="E7" s="13"/>
      <c r="F7" s="13" t="s">
        <v>209</v>
      </c>
    </row>
    <row r="8" spans="1:6" ht="15.75">
      <c r="A8" s="25" t="s">
        <v>218</v>
      </c>
      <c r="B8" s="25" t="s">
        <v>210</v>
      </c>
      <c r="C8" s="25" t="s">
        <v>211</v>
      </c>
      <c r="D8" s="26" t="s">
        <v>221</v>
      </c>
      <c r="E8" s="25" t="s">
        <v>222</v>
      </c>
      <c r="F8" s="25"/>
    </row>
    <row r="9" spans="1:6" ht="31.5">
      <c r="A9" s="25"/>
      <c r="B9" s="25"/>
      <c r="C9" s="25"/>
      <c r="D9" s="25"/>
      <c r="E9" s="25" t="s">
        <v>212</v>
      </c>
      <c r="F9" s="26" t="s">
        <v>213</v>
      </c>
    </row>
    <row r="10" spans="1:6" ht="15.75">
      <c r="A10" s="25">
        <v>1</v>
      </c>
      <c r="B10" s="25">
        <v>2</v>
      </c>
      <c r="C10" s="25">
        <v>3</v>
      </c>
      <c r="D10" s="25">
        <v>4</v>
      </c>
      <c r="E10" s="25">
        <v>5</v>
      </c>
      <c r="F10" s="25">
        <v>6</v>
      </c>
    </row>
    <row r="11" spans="1:6" ht="33.6" customHeight="1">
      <c r="A11" s="27" t="s">
        <v>214</v>
      </c>
      <c r="B11" s="27"/>
      <c r="C11" s="84"/>
      <c r="D11" s="84"/>
      <c r="E11" s="84"/>
      <c r="F11" s="84"/>
    </row>
    <row r="12" spans="1:6" ht="15.75">
      <c r="A12" s="79">
        <v>200000</v>
      </c>
      <c r="B12" s="79" t="s">
        <v>4</v>
      </c>
      <c r="C12" s="161">
        <f>C16</f>
        <v>0</v>
      </c>
      <c r="D12" s="161">
        <f>D16</f>
        <v>-8180581</v>
      </c>
      <c r="E12" s="161">
        <f>E16</f>
        <v>8180581</v>
      </c>
      <c r="F12" s="161">
        <f>F16</f>
        <v>8180581</v>
      </c>
    </row>
    <row r="13" spans="1:6" ht="31.5">
      <c r="A13" s="121">
        <v>206000</v>
      </c>
      <c r="B13" s="122" t="s">
        <v>239</v>
      </c>
      <c r="C13" s="161">
        <v>0</v>
      </c>
      <c r="D13" s="161"/>
      <c r="E13" s="161">
        <v>0</v>
      </c>
      <c r="F13" s="161">
        <v>0</v>
      </c>
    </row>
    <row r="14" spans="1:6" ht="15.75">
      <c r="A14" s="259">
        <v>206110</v>
      </c>
      <c r="B14" s="260" t="s">
        <v>240</v>
      </c>
      <c r="C14" s="161">
        <f>D14+E14</f>
        <v>10300000</v>
      </c>
      <c r="D14" s="161">
        <v>10000000</v>
      </c>
      <c r="E14" s="161">
        <v>300000</v>
      </c>
      <c r="F14" s="161">
        <v>200000</v>
      </c>
    </row>
    <row r="15" spans="1:6" ht="15.75">
      <c r="A15" s="259">
        <v>206210</v>
      </c>
      <c r="B15" s="260" t="s">
        <v>241</v>
      </c>
      <c r="C15" s="161">
        <f>D15+E15</f>
        <v>-10300000</v>
      </c>
      <c r="D15" s="161">
        <v>-10000000</v>
      </c>
      <c r="E15" s="161">
        <v>-300000</v>
      </c>
      <c r="F15" s="161">
        <v>-200000</v>
      </c>
    </row>
    <row r="16" spans="1:6" ht="29.25" customHeight="1">
      <c r="A16" s="84">
        <v>208000</v>
      </c>
      <c r="B16" s="84" t="s">
        <v>5</v>
      </c>
      <c r="C16" s="162">
        <f>C17</f>
        <v>0</v>
      </c>
      <c r="D16" s="161">
        <v>-8180581</v>
      </c>
      <c r="E16" s="161">
        <v>8180581</v>
      </c>
      <c r="F16" s="161">
        <v>8180581</v>
      </c>
    </row>
    <row r="17" spans="1:6" ht="38.450000000000003" customHeight="1">
      <c r="A17" s="79">
        <v>208400</v>
      </c>
      <c r="B17" s="123" t="s">
        <v>6</v>
      </c>
      <c r="C17" s="161">
        <v>0</v>
      </c>
      <c r="D17" s="161">
        <v>-8180581</v>
      </c>
      <c r="E17" s="161">
        <v>8180581</v>
      </c>
      <c r="F17" s="161">
        <v>8180581</v>
      </c>
    </row>
    <row r="18" spans="1:6" ht="21.75" customHeight="1">
      <c r="A18" s="84">
        <v>300000</v>
      </c>
      <c r="B18" s="84" t="s">
        <v>229</v>
      </c>
      <c r="C18" s="162">
        <f>C20+C21</f>
        <v>-3602826</v>
      </c>
      <c r="D18" s="162">
        <f>D20+D21</f>
        <v>0</v>
      </c>
      <c r="E18" s="162">
        <f>E20+E21</f>
        <v>-3602826</v>
      </c>
      <c r="F18" s="162">
        <f>F20+F21</f>
        <v>-3602826</v>
      </c>
    </row>
    <row r="19" spans="1:6" ht="16.5" customHeight="1">
      <c r="A19" s="124">
        <v>301000</v>
      </c>
      <c r="B19" s="84" t="s">
        <v>230</v>
      </c>
      <c r="C19" s="162">
        <f>C20+C21</f>
        <v>-3602826</v>
      </c>
      <c r="D19" s="162"/>
      <c r="E19" s="162">
        <f>E20+E21</f>
        <v>-3602826</v>
      </c>
      <c r="F19" s="162">
        <f>F20+F21</f>
        <v>-3602826</v>
      </c>
    </row>
    <row r="20" spans="1:6" ht="0.75" hidden="1" customHeight="1">
      <c r="A20" s="84">
        <v>301100</v>
      </c>
      <c r="B20" s="84" t="s">
        <v>231</v>
      </c>
      <c r="C20" s="162"/>
      <c r="D20" s="162"/>
      <c r="E20" s="162"/>
      <c r="F20" s="162"/>
    </row>
    <row r="21" spans="1:6" ht="19.149999999999999" customHeight="1">
      <c r="A21" s="84">
        <v>301200</v>
      </c>
      <c r="B21" s="125" t="s">
        <v>232</v>
      </c>
      <c r="C21" s="162">
        <v>-3602826</v>
      </c>
      <c r="D21" s="162"/>
      <c r="E21" s="162">
        <v>-3602826</v>
      </c>
      <c r="F21" s="162">
        <v>-3602826</v>
      </c>
    </row>
    <row r="22" spans="1:6" ht="15.75">
      <c r="A22" s="79" t="s">
        <v>215</v>
      </c>
      <c r="B22" s="79" t="s">
        <v>216</v>
      </c>
      <c r="C22" s="161">
        <f>C16+C18</f>
        <v>-3602826</v>
      </c>
      <c r="D22" s="161">
        <f>D16+D18</f>
        <v>-8180581</v>
      </c>
      <c r="E22" s="161">
        <f>E16+E18</f>
        <v>4577755</v>
      </c>
      <c r="F22" s="161">
        <f>F16+F18</f>
        <v>4577755</v>
      </c>
    </row>
    <row r="23" spans="1:6" ht="15.75">
      <c r="A23" s="79" t="s">
        <v>217</v>
      </c>
      <c r="B23" s="79"/>
      <c r="C23" s="161"/>
      <c r="D23" s="161"/>
      <c r="E23" s="161"/>
      <c r="F23" s="161"/>
    </row>
    <row r="24" spans="1:6" ht="21.75" customHeight="1">
      <c r="A24" s="84">
        <v>400000</v>
      </c>
      <c r="B24" s="84" t="s">
        <v>233</v>
      </c>
      <c r="C24" s="162">
        <f>C25</f>
        <v>-3602826</v>
      </c>
      <c r="D24" s="162">
        <f>D25</f>
        <v>0</v>
      </c>
      <c r="E24" s="162">
        <f>E25</f>
        <v>-3602826</v>
      </c>
      <c r="F24" s="162">
        <f>F25</f>
        <v>-3602826</v>
      </c>
    </row>
    <row r="25" spans="1:6" ht="15.75">
      <c r="A25" s="84">
        <v>402000</v>
      </c>
      <c r="B25" s="84" t="s">
        <v>235</v>
      </c>
      <c r="C25" s="162">
        <v>-3602826</v>
      </c>
      <c r="D25" s="162"/>
      <c r="E25" s="162">
        <v>-3602826</v>
      </c>
      <c r="F25" s="162">
        <v>-3602826</v>
      </c>
    </row>
    <row r="26" spans="1:6" ht="15.75">
      <c r="A26" s="79">
        <v>402200</v>
      </c>
      <c r="B26" s="79" t="s">
        <v>236</v>
      </c>
      <c r="C26" s="162">
        <v>-3602826</v>
      </c>
      <c r="D26" s="162"/>
      <c r="E26" s="162">
        <v>-3602826</v>
      </c>
      <c r="F26" s="162">
        <v>-3602826</v>
      </c>
    </row>
    <row r="27" spans="1:6" ht="15.75">
      <c r="A27" s="79">
        <v>402201</v>
      </c>
      <c r="B27" s="79" t="s">
        <v>234</v>
      </c>
      <c r="C27" s="162">
        <v>-3602826</v>
      </c>
      <c r="D27" s="162"/>
      <c r="E27" s="162">
        <v>-3602826</v>
      </c>
      <c r="F27" s="162">
        <v>-3602826</v>
      </c>
    </row>
    <row r="28" spans="1:6" ht="24.6" customHeight="1">
      <c r="A28" s="79">
        <v>600000</v>
      </c>
      <c r="B28" s="79" t="s">
        <v>219</v>
      </c>
      <c r="C28" s="161">
        <f>C16</f>
        <v>0</v>
      </c>
      <c r="D28" s="161">
        <f>D16</f>
        <v>-8180581</v>
      </c>
      <c r="E28" s="161">
        <v>8180581</v>
      </c>
      <c r="F28" s="161">
        <v>8180581</v>
      </c>
    </row>
    <row r="29" spans="1:6" ht="40.9" customHeight="1">
      <c r="A29" s="121">
        <v>601000</v>
      </c>
      <c r="B29" s="122" t="s">
        <v>239</v>
      </c>
      <c r="C29" s="161">
        <v>0</v>
      </c>
      <c r="D29" s="161"/>
      <c r="E29" s="161">
        <v>0</v>
      </c>
      <c r="F29" s="161">
        <v>0</v>
      </c>
    </row>
    <row r="30" spans="1:6" ht="24.6" customHeight="1">
      <c r="A30" s="259">
        <v>601110</v>
      </c>
      <c r="B30" s="260" t="s">
        <v>240</v>
      </c>
      <c r="C30" s="161">
        <f>D30+E30</f>
        <v>10300000</v>
      </c>
      <c r="D30" s="161">
        <v>10000000</v>
      </c>
      <c r="E30" s="161">
        <v>300000</v>
      </c>
      <c r="F30" s="161">
        <v>200000</v>
      </c>
    </row>
    <row r="31" spans="1:6" ht="19.899999999999999" customHeight="1">
      <c r="A31" s="259">
        <v>601210</v>
      </c>
      <c r="B31" s="260" t="s">
        <v>241</v>
      </c>
      <c r="C31" s="161">
        <f>D31+E31</f>
        <v>-10300000</v>
      </c>
      <c r="D31" s="161">
        <v>-10000000</v>
      </c>
      <c r="E31" s="161">
        <v>-300000</v>
      </c>
      <c r="F31" s="161">
        <v>-200000</v>
      </c>
    </row>
    <row r="32" spans="1:6" ht="21.6" customHeight="1">
      <c r="A32" s="79">
        <v>602000</v>
      </c>
      <c r="B32" s="79" t="s">
        <v>220</v>
      </c>
      <c r="C32" s="161">
        <f>C33</f>
        <v>0</v>
      </c>
      <c r="D32" s="161">
        <v>-8180581</v>
      </c>
      <c r="E32" s="161">
        <v>8180581</v>
      </c>
      <c r="F32" s="161">
        <v>8180581</v>
      </c>
    </row>
    <row r="33" spans="1:6" ht="31.5">
      <c r="A33" s="79">
        <v>602400</v>
      </c>
      <c r="B33" s="123" t="s">
        <v>6</v>
      </c>
      <c r="C33" s="161">
        <v>0</v>
      </c>
      <c r="D33" s="161">
        <v>-8180581</v>
      </c>
      <c r="E33" s="161">
        <v>8180581</v>
      </c>
      <c r="F33" s="161">
        <v>8180581</v>
      </c>
    </row>
    <row r="34" spans="1:6" ht="15.75">
      <c r="A34" s="25" t="s">
        <v>215</v>
      </c>
      <c r="B34" s="25" t="s">
        <v>216</v>
      </c>
      <c r="C34" s="161">
        <f>C24+C28</f>
        <v>-3602826</v>
      </c>
      <c r="D34" s="161">
        <f>D24+D28</f>
        <v>-8180581</v>
      </c>
      <c r="E34" s="161">
        <f>E24+E28</f>
        <v>4577755</v>
      </c>
      <c r="F34" s="161">
        <f>F24+F28</f>
        <v>4577755</v>
      </c>
    </row>
    <row r="37" spans="1:6" ht="20.25">
      <c r="B37" s="119" t="s">
        <v>323</v>
      </c>
      <c r="C37" s="120"/>
      <c r="D37" s="120"/>
      <c r="E37" s="297" t="s">
        <v>322</v>
      </c>
      <c r="F37" s="307"/>
    </row>
  </sheetData>
  <mergeCells count="5">
    <mergeCell ref="E37:F37"/>
    <mergeCell ref="A4:F4"/>
    <mergeCell ref="D2:F2"/>
    <mergeCell ref="A6:B6"/>
    <mergeCell ref="D3:F3"/>
  </mergeCells>
  <phoneticPr fontId="0" type="noConversion"/>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R85"/>
  <sheetViews>
    <sheetView showGridLines="0" showZeros="0" topLeftCell="B61" zoomScale="62" zoomScaleNormal="62" zoomScaleSheetLayoutView="100" workbookViewId="0">
      <selection activeCell="F85" sqref="F85:G85"/>
    </sheetView>
  </sheetViews>
  <sheetFormatPr defaultColWidth="8.83203125" defaultRowHeight="20.25"/>
  <cols>
    <col min="1" max="1" width="3.83203125" style="90" hidden="1" customWidth="1"/>
    <col min="2" max="2" width="23.1640625" style="90" customWidth="1"/>
    <col min="3" max="3" width="22" style="90" customWidth="1"/>
    <col min="4" max="4" width="19.1640625" style="90" customWidth="1"/>
    <col min="5" max="5" width="65.5" style="90" customWidth="1"/>
    <col min="6" max="6" width="27" style="90" customWidth="1"/>
    <col min="7" max="7" width="27.33203125" style="90" customWidth="1"/>
    <col min="8" max="8" width="28.33203125" style="90" customWidth="1"/>
    <col min="9" max="9" width="24.1640625" style="90" customWidth="1"/>
    <col min="10" max="10" width="27.5" style="90" customWidth="1"/>
    <col min="11" max="12" width="24.83203125" style="90" customWidth="1"/>
    <col min="13" max="13" width="23.6640625" style="90" customWidth="1"/>
    <col min="14" max="14" width="20.83203125" style="90" bestFit="1" customWidth="1"/>
    <col min="15" max="15" width="18.83203125" style="90" customWidth="1"/>
    <col min="16" max="16" width="23" style="90" customWidth="1"/>
    <col min="17" max="17" width="29.5" style="90" customWidth="1"/>
    <col min="18" max="18" width="22.83203125" style="92" bestFit="1" customWidth="1"/>
    <col min="19" max="16384" width="8.83203125" style="92"/>
  </cols>
  <sheetData>
    <row r="1" spans="1:17">
      <c r="B1" s="91"/>
      <c r="C1" s="91"/>
      <c r="D1" s="91"/>
      <c r="E1" s="91"/>
      <c r="F1" s="91"/>
      <c r="G1" s="91"/>
      <c r="H1" s="91"/>
      <c r="I1" s="91"/>
      <c r="J1" s="91"/>
      <c r="K1" s="91"/>
      <c r="L1" s="91"/>
      <c r="M1" s="91"/>
      <c r="N1" s="91"/>
      <c r="O1" s="91" t="s">
        <v>186</v>
      </c>
      <c r="P1" s="91"/>
      <c r="Q1" s="91"/>
    </row>
    <row r="2" spans="1:17" ht="51.6" customHeight="1">
      <c r="B2" s="93"/>
      <c r="C2" s="93"/>
      <c r="D2" s="93"/>
      <c r="E2" s="93"/>
      <c r="F2" s="93"/>
      <c r="G2" s="93"/>
      <c r="H2" s="93"/>
      <c r="I2" s="93"/>
      <c r="J2" s="93"/>
      <c r="K2" s="93"/>
      <c r="L2" s="93"/>
      <c r="M2" s="93"/>
      <c r="N2" s="93"/>
      <c r="O2" s="289" t="s">
        <v>376</v>
      </c>
      <c r="P2" s="289"/>
      <c r="Q2" s="289"/>
    </row>
    <row r="3" spans="1:17" ht="52.5" customHeight="1">
      <c r="F3" s="94"/>
      <c r="G3" s="94"/>
      <c r="H3" s="94"/>
      <c r="I3" s="94"/>
      <c r="J3" s="94"/>
      <c r="K3" s="94"/>
      <c r="L3" s="94"/>
      <c r="M3" s="94"/>
      <c r="N3" s="94"/>
      <c r="O3" s="289" t="s">
        <v>329</v>
      </c>
      <c r="P3" s="289"/>
      <c r="Q3" s="289"/>
    </row>
    <row r="4" spans="1:17" ht="57" customHeight="1">
      <c r="B4" s="313" t="s">
        <v>333</v>
      </c>
      <c r="C4" s="313"/>
      <c r="D4" s="313"/>
      <c r="E4" s="313"/>
      <c r="F4" s="313"/>
      <c r="G4" s="313"/>
      <c r="H4" s="313"/>
      <c r="I4" s="313"/>
      <c r="J4" s="313"/>
      <c r="K4" s="313"/>
      <c r="L4" s="313"/>
      <c r="M4" s="313"/>
      <c r="N4" s="313"/>
      <c r="O4" s="313"/>
      <c r="P4" s="313"/>
      <c r="Q4" s="313"/>
    </row>
    <row r="5" spans="1:17">
      <c r="B5" s="314" t="s">
        <v>142</v>
      </c>
      <c r="C5" s="315"/>
      <c r="D5" s="95"/>
      <c r="E5" s="95"/>
      <c r="F5" s="95"/>
      <c r="G5" s="95"/>
      <c r="H5" s="95"/>
      <c r="I5" s="95"/>
      <c r="J5" s="95"/>
      <c r="K5" s="95"/>
      <c r="L5" s="95"/>
      <c r="M5" s="95"/>
      <c r="N5" s="95"/>
      <c r="O5" s="95"/>
      <c r="P5" s="95"/>
      <c r="Q5" s="95"/>
    </row>
    <row r="6" spans="1:17">
      <c r="B6" s="319" t="s">
        <v>174</v>
      </c>
      <c r="C6" s="319"/>
      <c r="D6" s="95"/>
      <c r="E6" s="95"/>
      <c r="F6" s="95"/>
      <c r="G6" s="95"/>
      <c r="H6" s="95"/>
      <c r="I6" s="95"/>
      <c r="J6" s="95"/>
      <c r="K6" s="95"/>
      <c r="L6" s="95"/>
      <c r="M6" s="95"/>
      <c r="N6" s="95"/>
      <c r="O6" s="95"/>
      <c r="P6" s="95"/>
      <c r="Q6" s="95"/>
    </row>
    <row r="7" spans="1:17">
      <c r="B7" s="96"/>
      <c r="C7" s="97"/>
      <c r="D7" s="97"/>
      <c r="E7" s="97"/>
      <c r="F7" s="97"/>
      <c r="G7" s="97"/>
      <c r="H7" s="98"/>
      <c r="I7" s="97"/>
      <c r="J7" s="97"/>
      <c r="K7" s="99"/>
      <c r="L7" s="99"/>
      <c r="M7" s="100"/>
      <c r="N7" s="100"/>
      <c r="O7" s="100"/>
      <c r="P7" s="100"/>
      <c r="Q7" s="101" t="s">
        <v>23</v>
      </c>
    </row>
    <row r="8" spans="1:17">
      <c r="A8" s="102"/>
      <c r="B8" s="310" t="s">
        <v>175</v>
      </c>
      <c r="C8" s="310" t="s">
        <v>176</v>
      </c>
      <c r="D8" s="310" t="s">
        <v>191</v>
      </c>
      <c r="E8" s="310" t="s">
        <v>177</v>
      </c>
      <c r="F8" s="320" t="s">
        <v>221</v>
      </c>
      <c r="G8" s="322"/>
      <c r="H8" s="322"/>
      <c r="I8" s="322"/>
      <c r="J8" s="321"/>
      <c r="K8" s="320" t="s">
        <v>24</v>
      </c>
      <c r="L8" s="322"/>
      <c r="M8" s="322"/>
      <c r="N8" s="322"/>
      <c r="O8" s="322"/>
      <c r="P8" s="321"/>
      <c r="Q8" s="310" t="s">
        <v>223</v>
      </c>
    </row>
    <row r="9" spans="1:17">
      <c r="A9" s="103"/>
      <c r="B9" s="311"/>
      <c r="C9" s="311"/>
      <c r="D9" s="311"/>
      <c r="E9" s="311"/>
      <c r="F9" s="310" t="s">
        <v>212</v>
      </c>
      <c r="G9" s="316" t="s">
        <v>225</v>
      </c>
      <c r="H9" s="320" t="s">
        <v>226</v>
      </c>
      <c r="I9" s="321"/>
      <c r="J9" s="316" t="s">
        <v>227</v>
      </c>
      <c r="K9" s="310" t="s">
        <v>212</v>
      </c>
      <c r="L9" s="310" t="s">
        <v>193</v>
      </c>
      <c r="M9" s="316" t="s">
        <v>225</v>
      </c>
      <c r="N9" s="320" t="s">
        <v>226</v>
      </c>
      <c r="O9" s="321"/>
      <c r="P9" s="316" t="s">
        <v>227</v>
      </c>
      <c r="Q9" s="311"/>
    </row>
    <row r="10" spans="1:17">
      <c r="A10" s="104"/>
      <c r="B10" s="311"/>
      <c r="C10" s="311"/>
      <c r="D10" s="311"/>
      <c r="E10" s="311"/>
      <c r="F10" s="311"/>
      <c r="G10" s="317"/>
      <c r="H10" s="310" t="s">
        <v>228</v>
      </c>
      <c r="I10" s="310" t="s">
        <v>0</v>
      </c>
      <c r="J10" s="317"/>
      <c r="K10" s="311"/>
      <c r="L10" s="311"/>
      <c r="M10" s="317"/>
      <c r="N10" s="310" t="s">
        <v>228</v>
      </c>
      <c r="O10" s="310" t="s">
        <v>0</v>
      </c>
      <c r="P10" s="317"/>
      <c r="Q10" s="311"/>
    </row>
    <row r="11" spans="1:17" ht="150" customHeight="1">
      <c r="A11" s="105"/>
      <c r="B11" s="312"/>
      <c r="C11" s="312"/>
      <c r="D11" s="312"/>
      <c r="E11" s="312"/>
      <c r="F11" s="312"/>
      <c r="G11" s="318"/>
      <c r="H11" s="312"/>
      <c r="I11" s="312"/>
      <c r="J11" s="318"/>
      <c r="K11" s="312"/>
      <c r="L11" s="312"/>
      <c r="M11" s="318"/>
      <c r="N11" s="312"/>
      <c r="O11" s="312"/>
      <c r="P11" s="318"/>
      <c r="Q11" s="312"/>
    </row>
    <row r="12" spans="1:17">
      <c r="A12" s="105"/>
      <c r="B12" s="106">
        <v>1</v>
      </c>
      <c r="C12" s="106">
        <v>2</v>
      </c>
      <c r="D12" s="107">
        <v>3</v>
      </c>
      <c r="E12" s="107">
        <v>4</v>
      </c>
      <c r="F12" s="107">
        <v>5</v>
      </c>
      <c r="G12" s="108">
        <v>6</v>
      </c>
      <c r="H12" s="107">
        <v>7</v>
      </c>
      <c r="I12" s="107">
        <v>8</v>
      </c>
      <c r="J12" s="108">
        <v>9</v>
      </c>
      <c r="K12" s="107">
        <v>10</v>
      </c>
      <c r="L12" s="108">
        <v>11</v>
      </c>
      <c r="M12" s="107">
        <v>12</v>
      </c>
      <c r="N12" s="108">
        <v>13</v>
      </c>
      <c r="O12" s="107">
        <v>14</v>
      </c>
      <c r="P12" s="108">
        <v>15</v>
      </c>
      <c r="Q12" s="107">
        <v>16</v>
      </c>
    </row>
    <row r="13" spans="1:17" s="112" customFormat="1">
      <c r="A13" s="109"/>
      <c r="B13" s="14" t="s">
        <v>3</v>
      </c>
      <c r="C13" s="110"/>
      <c r="D13" s="111"/>
      <c r="E13" s="111" t="s">
        <v>69</v>
      </c>
      <c r="F13" s="163">
        <f>F14</f>
        <v>108390128</v>
      </c>
      <c r="G13" s="163">
        <f t="shared" ref="G13:P13" si="0">G14</f>
        <v>108390128</v>
      </c>
      <c r="H13" s="163">
        <f t="shared" si="0"/>
        <v>68993440</v>
      </c>
      <c r="I13" s="163">
        <f t="shared" si="0"/>
        <v>6759891</v>
      </c>
      <c r="J13" s="163">
        <f t="shared" si="0"/>
        <v>240000</v>
      </c>
      <c r="K13" s="163">
        <f t="shared" si="0"/>
        <v>7206130</v>
      </c>
      <c r="L13" s="163">
        <f t="shared" si="0"/>
        <v>4783730</v>
      </c>
      <c r="M13" s="163">
        <f t="shared" si="0"/>
        <v>2422400</v>
      </c>
      <c r="N13" s="163">
        <f t="shared" si="0"/>
        <v>87100</v>
      </c>
      <c r="O13" s="163">
        <f t="shared" si="0"/>
        <v>5000</v>
      </c>
      <c r="P13" s="163">
        <f t="shared" si="0"/>
        <v>4783730</v>
      </c>
      <c r="Q13" s="163">
        <f>F13+K13</f>
        <v>115596258</v>
      </c>
    </row>
    <row r="14" spans="1:17">
      <c r="B14" s="14" t="s">
        <v>1</v>
      </c>
      <c r="C14" s="110"/>
      <c r="D14" s="111"/>
      <c r="E14" s="111" t="s">
        <v>69</v>
      </c>
      <c r="F14" s="163">
        <f>SUM(F15:F39)</f>
        <v>108390128</v>
      </c>
      <c r="G14" s="163">
        <f t="shared" ref="G14:Q14" si="1">SUM(G15:G39)</f>
        <v>108390128</v>
      </c>
      <c r="H14" s="163">
        <f t="shared" si="1"/>
        <v>68993440</v>
      </c>
      <c r="I14" s="163">
        <f t="shared" si="1"/>
        <v>6759891</v>
      </c>
      <c r="J14" s="163">
        <f t="shared" si="1"/>
        <v>240000</v>
      </c>
      <c r="K14" s="163">
        <f t="shared" si="1"/>
        <v>7206130</v>
      </c>
      <c r="L14" s="163">
        <f t="shared" si="1"/>
        <v>4783730</v>
      </c>
      <c r="M14" s="163">
        <f t="shared" si="1"/>
        <v>2422400</v>
      </c>
      <c r="N14" s="163">
        <f t="shared" si="1"/>
        <v>87100</v>
      </c>
      <c r="O14" s="163">
        <f t="shared" si="1"/>
        <v>5000</v>
      </c>
      <c r="P14" s="163">
        <f t="shared" si="1"/>
        <v>4783730</v>
      </c>
      <c r="Q14" s="163">
        <f t="shared" si="1"/>
        <v>115596258</v>
      </c>
    </row>
    <row r="15" spans="1:17" ht="157.5" customHeight="1">
      <c r="B15" s="16" t="s">
        <v>119</v>
      </c>
      <c r="C15" s="16" t="s">
        <v>120</v>
      </c>
      <c r="D15" s="17" t="s">
        <v>2</v>
      </c>
      <c r="E15" s="17" t="s">
        <v>121</v>
      </c>
      <c r="F15" s="164">
        <v>23706453</v>
      </c>
      <c r="G15" s="164">
        <v>23706453</v>
      </c>
      <c r="H15" s="164">
        <v>18512200</v>
      </c>
      <c r="I15" s="164">
        <v>409559</v>
      </c>
      <c r="J15" s="164"/>
      <c r="K15" s="164">
        <v>30000</v>
      </c>
      <c r="L15" s="164"/>
      <c r="M15" s="164">
        <v>30000</v>
      </c>
      <c r="N15" s="164"/>
      <c r="O15" s="164"/>
      <c r="P15" s="164"/>
      <c r="Q15" s="163">
        <f t="shared" ref="Q15:Q72" si="2">F15+K15</f>
        <v>23736453</v>
      </c>
    </row>
    <row r="16" spans="1:17" ht="59.25" customHeight="1">
      <c r="B16" s="16" t="s">
        <v>123</v>
      </c>
      <c r="C16" s="16" t="s">
        <v>22</v>
      </c>
      <c r="D16" s="17" t="s">
        <v>21</v>
      </c>
      <c r="E16" s="17" t="s">
        <v>124</v>
      </c>
      <c r="F16" s="164">
        <v>401360</v>
      </c>
      <c r="G16" s="164">
        <v>401360</v>
      </c>
      <c r="H16" s="164">
        <v>301260</v>
      </c>
      <c r="I16" s="164">
        <v>33450</v>
      </c>
      <c r="J16" s="164"/>
      <c r="K16" s="164"/>
      <c r="L16" s="164"/>
      <c r="M16" s="164"/>
      <c r="N16" s="164"/>
      <c r="O16" s="164"/>
      <c r="P16" s="164"/>
      <c r="Q16" s="163">
        <f t="shared" si="2"/>
        <v>401360</v>
      </c>
    </row>
    <row r="17" spans="1:17" ht="39" customHeight="1">
      <c r="B17" s="16" t="s">
        <v>7</v>
      </c>
      <c r="C17" s="16" t="s">
        <v>14</v>
      </c>
      <c r="D17" s="17" t="s">
        <v>8</v>
      </c>
      <c r="E17" s="17" t="s">
        <v>91</v>
      </c>
      <c r="F17" s="164">
        <v>52929488</v>
      </c>
      <c r="G17" s="164">
        <v>52929488</v>
      </c>
      <c r="H17" s="164">
        <v>38749066</v>
      </c>
      <c r="I17" s="164">
        <v>3626282</v>
      </c>
      <c r="J17" s="164"/>
      <c r="K17" s="164">
        <v>1500000</v>
      </c>
      <c r="L17" s="164"/>
      <c r="M17" s="164">
        <v>1500000</v>
      </c>
      <c r="N17" s="164"/>
      <c r="O17" s="164"/>
      <c r="P17" s="164"/>
      <c r="Q17" s="163">
        <f t="shared" si="2"/>
        <v>54429488</v>
      </c>
    </row>
    <row r="18" spans="1:17" ht="102" customHeight="1">
      <c r="A18" s="242"/>
      <c r="B18" s="240" t="s">
        <v>398</v>
      </c>
      <c r="C18" s="240" t="s">
        <v>399</v>
      </c>
      <c r="D18" s="240" t="s">
        <v>71</v>
      </c>
      <c r="E18" s="240" t="s">
        <v>400</v>
      </c>
      <c r="F18" s="245">
        <v>156294</v>
      </c>
      <c r="G18" s="245">
        <v>156294</v>
      </c>
      <c r="H18" s="245">
        <v>118894</v>
      </c>
      <c r="I18" s="245">
        <v>0</v>
      </c>
      <c r="J18" s="245">
        <v>0</v>
      </c>
      <c r="K18" s="245">
        <v>53730</v>
      </c>
      <c r="L18" s="245">
        <v>53730</v>
      </c>
      <c r="M18" s="245"/>
      <c r="N18" s="245">
        <v>0</v>
      </c>
      <c r="O18" s="245">
        <v>0</v>
      </c>
      <c r="P18" s="245">
        <v>53730</v>
      </c>
      <c r="Q18" s="163">
        <f t="shared" si="2"/>
        <v>210024</v>
      </c>
    </row>
    <row r="19" spans="1:17" ht="66" customHeight="1">
      <c r="B19" s="16" t="s">
        <v>85</v>
      </c>
      <c r="C19" s="16" t="s">
        <v>86</v>
      </c>
      <c r="D19" s="17" t="s">
        <v>87</v>
      </c>
      <c r="E19" s="17" t="s">
        <v>88</v>
      </c>
      <c r="F19" s="164">
        <v>3415000</v>
      </c>
      <c r="G19" s="164">
        <v>3415000</v>
      </c>
      <c r="H19" s="164"/>
      <c r="I19" s="164"/>
      <c r="J19" s="164"/>
      <c r="K19" s="164"/>
      <c r="L19" s="164"/>
      <c r="M19" s="164"/>
      <c r="N19" s="164"/>
      <c r="O19" s="164"/>
      <c r="P19" s="164"/>
      <c r="Q19" s="163">
        <f t="shared" si="2"/>
        <v>3415000</v>
      </c>
    </row>
    <row r="20" spans="1:17" ht="88.5" customHeight="1">
      <c r="B20" s="16" t="s">
        <v>101</v>
      </c>
      <c r="C20" s="16" t="s">
        <v>129</v>
      </c>
      <c r="D20" s="17" t="s">
        <v>127</v>
      </c>
      <c r="E20" s="17" t="s">
        <v>100</v>
      </c>
      <c r="F20" s="164">
        <v>3000000</v>
      </c>
      <c r="G20" s="164">
        <v>3000000</v>
      </c>
      <c r="H20" s="164"/>
      <c r="I20" s="164"/>
      <c r="J20" s="164"/>
      <c r="K20" s="164"/>
      <c r="L20" s="164"/>
      <c r="M20" s="164"/>
      <c r="N20" s="164"/>
      <c r="O20" s="164"/>
      <c r="P20" s="164"/>
      <c r="Q20" s="163">
        <f t="shared" si="2"/>
        <v>3000000</v>
      </c>
    </row>
    <row r="21" spans="1:17" ht="53.25" customHeight="1">
      <c r="B21" s="16" t="s">
        <v>112</v>
      </c>
      <c r="C21" s="16" t="s">
        <v>130</v>
      </c>
      <c r="D21" s="17" t="s">
        <v>89</v>
      </c>
      <c r="E21" s="17" t="s">
        <v>131</v>
      </c>
      <c r="F21" s="164">
        <v>500000</v>
      </c>
      <c r="G21" s="164">
        <v>500000</v>
      </c>
      <c r="H21" s="164"/>
      <c r="I21" s="164"/>
      <c r="J21" s="164"/>
      <c r="K21" s="164"/>
      <c r="L21" s="164"/>
      <c r="M21" s="164"/>
      <c r="N21" s="164"/>
      <c r="O21" s="164"/>
      <c r="P21" s="164"/>
      <c r="Q21" s="163">
        <f t="shared" si="2"/>
        <v>500000</v>
      </c>
    </row>
    <row r="22" spans="1:17" ht="87.75" customHeight="1">
      <c r="B22" s="113" t="s">
        <v>242</v>
      </c>
      <c r="C22" s="113" t="s">
        <v>243</v>
      </c>
      <c r="D22" s="113" t="s">
        <v>181</v>
      </c>
      <c r="E22" s="17" t="s">
        <v>244</v>
      </c>
      <c r="F22" s="164">
        <v>460000</v>
      </c>
      <c r="G22" s="164">
        <v>460000</v>
      </c>
      <c r="H22" s="164"/>
      <c r="I22" s="164"/>
      <c r="J22" s="164"/>
      <c r="K22" s="164"/>
      <c r="L22" s="164"/>
      <c r="M22" s="164"/>
      <c r="N22" s="164"/>
      <c r="O22" s="164"/>
      <c r="P22" s="164"/>
      <c r="Q22" s="163">
        <f t="shared" si="2"/>
        <v>460000</v>
      </c>
    </row>
    <row r="23" spans="1:17" ht="76.5" customHeight="1">
      <c r="B23" s="16" t="s">
        <v>179</v>
      </c>
      <c r="C23" s="16" t="s">
        <v>180</v>
      </c>
      <c r="D23" s="17" t="s">
        <v>181</v>
      </c>
      <c r="E23" s="17" t="s">
        <v>182</v>
      </c>
      <c r="F23" s="164">
        <v>74000</v>
      </c>
      <c r="G23" s="164">
        <v>74000</v>
      </c>
      <c r="H23" s="164"/>
      <c r="I23" s="164"/>
      <c r="J23" s="164"/>
      <c r="K23" s="164"/>
      <c r="L23" s="164"/>
      <c r="M23" s="164"/>
      <c r="N23" s="164"/>
      <c r="O23" s="164"/>
      <c r="P23" s="164"/>
      <c r="Q23" s="163">
        <f t="shared" si="2"/>
        <v>74000</v>
      </c>
    </row>
    <row r="24" spans="1:17" ht="98.25" customHeight="1">
      <c r="B24" s="128" t="s">
        <v>267</v>
      </c>
      <c r="C24" s="128" t="s">
        <v>268</v>
      </c>
      <c r="D24" s="128" t="s">
        <v>181</v>
      </c>
      <c r="E24" s="129" t="s">
        <v>269</v>
      </c>
      <c r="F24" s="164">
        <v>837700</v>
      </c>
      <c r="G24" s="164">
        <v>837700</v>
      </c>
      <c r="H24" s="164"/>
      <c r="I24" s="164"/>
      <c r="J24" s="164"/>
      <c r="K24" s="164"/>
      <c r="L24" s="164"/>
      <c r="M24" s="164"/>
      <c r="N24" s="164"/>
      <c r="O24" s="164"/>
      <c r="P24" s="164"/>
      <c r="Q24" s="163">
        <f t="shared" si="2"/>
        <v>837700</v>
      </c>
    </row>
    <row r="25" spans="1:17" ht="123.75" customHeight="1">
      <c r="B25" s="16" t="s">
        <v>13</v>
      </c>
      <c r="C25" s="16" t="s">
        <v>11</v>
      </c>
      <c r="D25" s="17" t="s">
        <v>12</v>
      </c>
      <c r="E25" s="17" t="s">
        <v>90</v>
      </c>
      <c r="F25" s="164">
        <v>7270000</v>
      </c>
      <c r="G25" s="164">
        <v>7270000</v>
      </c>
      <c r="H25" s="164">
        <v>5482730</v>
      </c>
      <c r="I25" s="164">
        <v>635600</v>
      </c>
      <c r="J25" s="164"/>
      <c r="K25" s="164">
        <v>834000</v>
      </c>
      <c r="L25" s="164"/>
      <c r="M25" s="164">
        <v>834000</v>
      </c>
      <c r="N25" s="164">
        <v>87100</v>
      </c>
      <c r="O25" s="164">
        <v>5000</v>
      </c>
      <c r="P25" s="164"/>
      <c r="Q25" s="163">
        <f t="shared" si="2"/>
        <v>8104000</v>
      </c>
    </row>
    <row r="26" spans="1:17" ht="57" customHeight="1">
      <c r="B26" s="16" t="s">
        <v>68</v>
      </c>
      <c r="C26" s="16" t="s">
        <v>67</v>
      </c>
      <c r="D26" s="17" t="s">
        <v>14</v>
      </c>
      <c r="E26" s="17" t="s">
        <v>122</v>
      </c>
      <c r="F26" s="164">
        <v>1400000</v>
      </c>
      <c r="G26" s="164">
        <v>1400000</v>
      </c>
      <c r="H26" s="164">
        <v>1104390</v>
      </c>
      <c r="I26" s="164">
        <v>37800</v>
      </c>
      <c r="J26" s="164"/>
      <c r="K26" s="164"/>
      <c r="L26" s="164"/>
      <c r="M26" s="164"/>
      <c r="N26" s="164"/>
      <c r="O26" s="164"/>
      <c r="P26" s="164"/>
      <c r="Q26" s="163">
        <f t="shared" si="2"/>
        <v>1400000</v>
      </c>
    </row>
    <row r="27" spans="1:17" ht="72.75" customHeight="1">
      <c r="B27" s="16" t="s">
        <v>132</v>
      </c>
      <c r="C27" s="16" t="s">
        <v>133</v>
      </c>
      <c r="D27" s="17" t="s">
        <v>134</v>
      </c>
      <c r="E27" s="17" t="s">
        <v>135</v>
      </c>
      <c r="F27" s="164">
        <v>2700000</v>
      </c>
      <c r="G27" s="164">
        <v>2700000</v>
      </c>
      <c r="H27" s="164">
        <v>2100000</v>
      </c>
      <c r="I27" s="164">
        <v>56000</v>
      </c>
      <c r="J27" s="164"/>
      <c r="K27" s="164"/>
      <c r="L27" s="164"/>
      <c r="M27" s="164"/>
      <c r="N27" s="164"/>
      <c r="O27" s="164"/>
      <c r="P27" s="164"/>
      <c r="Q27" s="163">
        <f t="shared" si="2"/>
        <v>2700000</v>
      </c>
    </row>
    <row r="28" spans="1:17" ht="153.75" customHeight="1">
      <c r="B28" s="240" t="s">
        <v>351</v>
      </c>
      <c r="C28" s="240" t="s">
        <v>352</v>
      </c>
      <c r="D28" s="240" t="s">
        <v>14</v>
      </c>
      <c r="E28" s="240" t="s">
        <v>353</v>
      </c>
      <c r="F28" s="164">
        <v>1500000</v>
      </c>
      <c r="G28" s="164">
        <v>1500000</v>
      </c>
      <c r="H28" s="164"/>
      <c r="I28" s="164"/>
      <c r="J28" s="164"/>
      <c r="K28" s="164"/>
      <c r="L28" s="164"/>
      <c r="M28" s="164"/>
      <c r="N28" s="164"/>
      <c r="O28" s="164"/>
      <c r="P28" s="164"/>
      <c r="Q28" s="163">
        <f t="shared" si="2"/>
        <v>1500000</v>
      </c>
    </row>
    <row r="29" spans="1:17" ht="60.75" customHeight="1">
      <c r="B29" s="16" t="s">
        <v>113</v>
      </c>
      <c r="C29" s="16" t="s">
        <v>136</v>
      </c>
      <c r="D29" s="17" t="s">
        <v>10</v>
      </c>
      <c r="E29" s="17" t="s">
        <v>94</v>
      </c>
      <c r="F29" s="164">
        <v>500000</v>
      </c>
      <c r="G29" s="164">
        <v>500000</v>
      </c>
      <c r="H29" s="164"/>
      <c r="I29" s="164"/>
      <c r="J29" s="164"/>
      <c r="K29" s="164"/>
      <c r="L29" s="164"/>
      <c r="M29" s="164"/>
      <c r="N29" s="164"/>
      <c r="O29" s="164"/>
      <c r="P29" s="164"/>
      <c r="Q29" s="163">
        <f t="shared" si="2"/>
        <v>500000</v>
      </c>
    </row>
    <row r="30" spans="1:17" ht="48" customHeight="1">
      <c r="B30" s="16" t="s">
        <v>99</v>
      </c>
      <c r="C30" s="16" t="s">
        <v>137</v>
      </c>
      <c r="D30" s="17" t="s">
        <v>17</v>
      </c>
      <c r="E30" s="17" t="s">
        <v>92</v>
      </c>
      <c r="F30" s="164">
        <v>600000</v>
      </c>
      <c r="G30" s="164">
        <v>600000</v>
      </c>
      <c r="H30" s="164"/>
      <c r="I30" s="164"/>
      <c r="J30" s="164"/>
      <c r="K30" s="164"/>
      <c r="L30" s="164"/>
      <c r="M30" s="164"/>
      <c r="N30" s="164"/>
      <c r="O30" s="164"/>
      <c r="P30" s="164"/>
      <c r="Q30" s="163">
        <f t="shared" si="2"/>
        <v>600000</v>
      </c>
    </row>
    <row r="31" spans="1:17" ht="60.75" customHeight="1">
      <c r="B31" s="16" t="s">
        <v>110</v>
      </c>
      <c r="C31" s="16" t="s">
        <v>138</v>
      </c>
      <c r="D31" s="17" t="s">
        <v>20</v>
      </c>
      <c r="E31" s="17" t="s">
        <v>109</v>
      </c>
      <c r="F31" s="164">
        <v>6600000</v>
      </c>
      <c r="G31" s="164">
        <v>6600000</v>
      </c>
      <c r="H31" s="164">
        <v>2383700</v>
      </c>
      <c r="I31" s="164">
        <v>1954900</v>
      </c>
      <c r="J31" s="164"/>
      <c r="K31" s="164">
        <v>4000000</v>
      </c>
      <c r="L31" s="164">
        <v>4000000</v>
      </c>
      <c r="M31" s="164"/>
      <c r="N31" s="164"/>
      <c r="O31" s="164"/>
      <c r="P31" s="164">
        <v>4000000</v>
      </c>
      <c r="Q31" s="163">
        <f t="shared" si="2"/>
        <v>10600000</v>
      </c>
    </row>
    <row r="32" spans="1:17" ht="185.25" customHeight="1">
      <c r="B32" s="246" t="s">
        <v>382</v>
      </c>
      <c r="C32" s="240" t="s">
        <v>354</v>
      </c>
      <c r="D32" s="240" t="s">
        <v>355</v>
      </c>
      <c r="E32" s="240" t="s">
        <v>356</v>
      </c>
      <c r="F32" s="245">
        <v>0</v>
      </c>
      <c r="G32" s="245">
        <v>0</v>
      </c>
      <c r="H32" s="245">
        <v>0</v>
      </c>
      <c r="I32" s="245">
        <v>0</v>
      </c>
      <c r="J32" s="245">
        <v>0</v>
      </c>
      <c r="K32" s="245">
        <v>230000</v>
      </c>
      <c r="L32" s="245">
        <v>230000</v>
      </c>
      <c r="M32" s="245">
        <v>0</v>
      </c>
      <c r="N32" s="245">
        <v>0</v>
      </c>
      <c r="O32" s="245">
        <v>0</v>
      </c>
      <c r="P32" s="245">
        <v>230000</v>
      </c>
      <c r="Q32" s="163">
        <f t="shared" si="2"/>
        <v>230000</v>
      </c>
    </row>
    <row r="33" spans="1:18" ht="61.5" customHeight="1">
      <c r="B33" s="128" t="s">
        <v>336</v>
      </c>
      <c r="C33" s="16">
        <v>7310</v>
      </c>
      <c r="D33" s="113" t="s">
        <v>114</v>
      </c>
      <c r="E33" s="129" t="s">
        <v>357</v>
      </c>
      <c r="F33" s="164"/>
      <c r="G33" s="164"/>
      <c r="H33" s="164"/>
      <c r="I33" s="164"/>
      <c r="J33" s="164"/>
      <c r="K33" s="164">
        <v>500000</v>
      </c>
      <c r="L33" s="164">
        <v>500000</v>
      </c>
      <c r="M33" s="164"/>
      <c r="N33" s="164"/>
      <c r="O33" s="164"/>
      <c r="P33" s="164">
        <v>500000</v>
      </c>
      <c r="Q33" s="163">
        <f t="shared" si="2"/>
        <v>500000</v>
      </c>
    </row>
    <row r="34" spans="1:18" ht="108.75" customHeight="1">
      <c r="B34" s="16" t="s">
        <v>116</v>
      </c>
      <c r="C34" s="16" t="s">
        <v>140</v>
      </c>
      <c r="D34" s="17" t="s">
        <v>111</v>
      </c>
      <c r="E34" s="17" t="s">
        <v>115</v>
      </c>
      <c r="F34" s="164">
        <v>1500000</v>
      </c>
      <c r="G34" s="164">
        <v>1500000</v>
      </c>
      <c r="H34" s="164"/>
      <c r="I34" s="164"/>
      <c r="J34" s="164"/>
      <c r="K34" s="164"/>
      <c r="L34" s="164"/>
      <c r="M34" s="164"/>
      <c r="N34" s="164"/>
      <c r="O34" s="164"/>
      <c r="P34" s="164"/>
      <c r="Q34" s="163">
        <f t="shared" si="2"/>
        <v>1500000</v>
      </c>
    </row>
    <row r="35" spans="1:18" ht="95.25" customHeight="1">
      <c r="B35" s="240" t="s">
        <v>363</v>
      </c>
      <c r="C35" s="240" t="s">
        <v>364</v>
      </c>
      <c r="D35" s="240" t="s">
        <v>365</v>
      </c>
      <c r="E35" s="240" t="s">
        <v>366</v>
      </c>
      <c r="F35" s="245">
        <v>240000</v>
      </c>
      <c r="G35" s="245">
        <v>240000</v>
      </c>
      <c r="H35" s="245">
        <v>0</v>
      </c>
      <c r="I35" s="164"/>
      <c r="J35" s="164">
        <v>240000</v>
      </c>
      <c r="K35" s="164"/>
      <c r="L35" s="164"/>
      <c r="M35" s="164"/>
      <c r="N35" s="164"/>
      <c r="O35" s="164"/>
      <c r="P35" s="164"/>
      <c r="Q35" s="163">
        <f t="shared" si="2"/>
        <v>240000</v>
      </c>
    </row>
    <row r="36" spans="1:18" ht="72.95" customHeight="1">
      <c r="B36" s="16" t="s">
        <v>171</v>
      </c>
      <c r="C36" s="16" t="s">
        <v>172</v>
      </c>
      <c r="D36" s="17" t="s">
        <v>139</v>
      </c>
      <c r="E36" s="17" t="s">
        <v>173</v>
      </c>
      <c r="F36" s="164">
        <v>85000</v>
      </c>
      <c r="G36" s="164">
        <v>85000</v>
      </c>
      <c r="H36" s="164"/>
      <c r="I36" s="164"/>
      <c r="J36" s="164"/>
      <c r="K36" s="164"/>
      <c r="L36" s="164"/>
      <c r="M36" s="164"/>
      <c r="N36" s="164"/>
      <c r="O36" s="164"/>
      <c r="P36" s="164"/>
      <c r="Q36" s="163">
        <f t="shared" si="2"/>
        <v>85000</v>
      </c>
    </row>
    <row r="37" spans="1:18" ht="55.5" customHeight="1">
      <c r="B37" s="16" t="s">
        <v>117</v>
      </c>
      <c r="C37" s="16" t="s">
        <v>141</v>
      </c>
      <c r="D37" s="17" t="s">
        <v>197</v>
      </c>
      <c r="E37" s="17" t="s">
        <v>118</v>
      </c>
      <c r="F37" s="164">
        <v>364264</v>
      </c>
      <c r="G37" s="164">
        <v>364264</v>
      </c>
      <c r="H37" s="164">
        <v>241200</v>
      </c>
      <c r="I37" s="164">
        <v>6300</v>
      </c>
      <c r="J37" s="164"/>
      <c r="K37" s="164"/>
      <c r="L37" s="164"/>
      <c r="M37" s="164"/>
      <c r="N37" s="164"/>
      <c r="O37" s="164"/>
      <c r="P37" s="164"/>
      <c r="Q37" s="163">
        <f t="shared" si="2"/>
        <v>364264</v>
      </c>
    </row>
    <row r="38" spans="1:18" ht="63.75" customHeight="1">
      <c r="B38" s="128" t="s">
        <v>273</v>
      </c>
      <c r="C38" s="16">
        <v>8313</v>
      </c>
      <c r="D38" s="113" t="s">
        <v>274</v>
      </c>
      <c r="E38" s="17" t="s">
        <v>155</v>
      </c>
      <c r="F38" s="164"/>
      <c r="G38" s="164"/>
      <c r="H38" s="164"/>
      <c r="I38" s="164"/>
      <c r="J38" s="164"/>
      <c r="K38" s="164">
        <v>58400</v>
      </c>
      <c r="L38" s="164"/>
      <c r="M38" s="164">
        <v>58400</v>
      </c>
      <c r="N38" s="164"/>
      <c r="O38" s="164"/>
      <c r="P38" s="164"/>
      <c r="Q38" s="163">
        <f t="shared" si="2"/>
        <v>58400</v>
      </c>
    </row>
    <row r="39" spans="1:18" ht="57.75" customHeight="1">
      <c r="B39" s="16">
        <v>118600</v>
      </c>
      <c r="C39" s="128" t="s">
        <v>183</v>
      </c>
      <c r="D39" s="128" t="s">
        <v>184</v>
      </c>
      <c r="E39" s="17" t="s">
        <v>185</v>
      </c>
      <c r="F39" s="164">
        <v>150569</v>
      </c>
      <c r="G39" s="164">
        <v>150569</v>
      </c>
      <c r="H39" s="164"/>
      <c r="I39" s="164"/>
      <c r="J39" s="164"/>
      <c r="K39" s="164"/>
      <c r="L39" s="164"/>
      <c r="M39" s="164"/>
      <c r="N39" s="164"/>
      <c r="O39" s="164"/>
      <c r="P39" s="164"/>
      <c r="Q39" s="163">
        <f t="shared" si="2"/>
        <v>150569</v>
      </c>
    </row>
    <row r="40" spans="1:18" ht="62.25" customHeight="1">
      <c r="B40" s="14" t="s">
        <v>105</v>
      </c>
      <c r="C40" s="110"/>
      <c r="D40" s="111"/>
      <c r="E40" s="15" t="s">
        <v>72</v>
      </c>
      <c r="F40" s="163">
        <f>F41</f>
        <v>214870814</v>
      </c>
      <c r="G40" s="163">
        <f t="shared" ref="G40:P40" si="3">G41</f>
        <v>214870814</v>
      </c>
      <c r="H40" s="163">
        <f t="shared" si="3"/>
        <v>166757708</v>
      </c>
      <c r="I40" s="163">
        <f t="shared" si="3"/>
        <v>6898959</v>
      </c>
      <c r="J40" s="163">
        <f t="shared" si="3"/>
        <v>0</v>
      </c>
      <c r="K40" s="163">
        <f t="shared" si="3"/>
        <v>334125</v>
      </c>
      <c r="L40" s="163">
        <f t="shared" si="3"/>
        <v>294025</v>
      </c>
      <c r="M40" s="163">
        <f t="shared" si="3"/>
        <v>40100</v>
      </c>
      <c r="N40" s="163">
        <f t="shared" si="3"/>
        <v>0</v>
      </c>
      <c r="O40" s="163">
        <f t="shared" si="3"/>
        <v>0</v>
      </c>
      <c r="P40" s="163">
        <f t="shared" si="3"/>
        <v>294025</v>
      </c>
      <c r="Q40" s="163">
        <f t="shared" si="2"/>
        <v>215204939</v>
      </c>
      <c r="R40" s="45"/>
    </row>
    <row r="41" spans="1:18" ht="60" customHeight="1">
      <c r="B41" s="14" t="s">
        <v>106</v>
      </c>
      <c r="C41" s="110"/>
      <c r="D41" s="111"/>
      <c r="E41" s="15" t="s">
        <v>72</v>
      </c>
      <c r="F41" s="163">
        <f>SUM(F42:F54)</f>
        <v>214870814</v>
      </c>
      <c r="G41" s="163">
        <f t="shared" ref="G41:Q41" si="4">SUM(G42:G54)</f>
        <v>214870814</v>
      </c>
      <c r="H41" s="163">
        <f t="shared" si="4"/>
        <v>166757708</v>
      </c>
      <c r="I41" s="163">
        <f t="shared" si="4"/>
        <v>6898959</v>
      </c>
      <c r="J41" s="163">
        <f t="shared" si="4"/>
        <v>0</v>
      </c>
      <c r="K41" s="163">
        <f t="shared" si="4"/>
        <v>334125</v>
      </c>
      <c r="L41" s="163">
        <f t="shared" si="4"/>
        <v>294025</v>
      </c>
      <c r="M41" s="163">
        <f t="shared" si="4"/>
        <v>40100</v>
      </c>
      <c r="N41" s="163">
        <f t="shared" si="4"/>
        <v>0</v>
      </c>
      <c r="O41" s="163">
        <f t="shared" si="4"/>
        <v>0</v>
      </c>
      <c r="P41" s="163">
        <f t="shared" si="4"/>
        <v>294025</v>
      </c>
      <c r="Q41" s="163">
        <f t="shared" si="4"/>
        <v>215204939</v>
      </c>
    </row>
    <row r="42" spans="1:18" ht="94.5" customHeight="1">
      <c r="B42" s="16" t="s">
        <v>156</v>
      </c>
      <c r="C42" s="16" t="s">
        <v>128</v>
      </c>
      <c r="D42" s="17" t="s">
        <v>2</v>
      </c>
      <c r="E42" s="17" t="s">
        <v>327</v>
      </c>
      <c r="F42" s="164">
        <v>2539945</v>
      </c>
      <c r="G42" s="164">
        <v>2539945</v>
      </c>
      <c r="H42" s="164">
        <v>1957190</v>
      </c>
      <c r="I42" s="164">
        <v>67700</v>
      </c>
      <c r="J42" s="164"/>
      <c r="K42" s="164"/>
      <c r="L42" s="164"/>
      <c r="M42" s="164"/>
      <c r="N42" s="164"/>
      <c r="O42" s="164"/>
      <c r="P42" s="164"/>
      <c r="Q42" s="163">
        <f t="shared" si="2"/>
        <v>2539945</v>
      </c>
    </row>
    <row r="43" spans="1:18" ht="63.75" customHeight="1">
      <c r="B43" s="113" t="s">
        <v>303</v>
      </c>
      <c r="C43" s="16">
        <v>1021</v>
      </c>
      <c r="D43" s="113" t="s">
        <v>73</v>
      </c>
      <c r="E43" s="17" t="s">
        <v>304</v>
      </c>
      <c r="F43" s="164">
        <v>39965588</v>
      </c>
      <c r="G43" s="164">
        <v>39965588</v>
      </c>
      <c r="H43" s="164">
        <v>24715817</v>
      </c>
      <c r="I43" s="164">
        <v>6463469</v>
      </c>
      <c r="J43" s="164"/>
      <c r="K43" s="164">
        <v>37100</v>
      </c>
      <c r="L43" s="164"/>
      <c r="M43" s="164">
        <v>37100</v>
      </c>
      <c r="N43" s="164"/>
      <c r="O43" s="164"/>
      <c r="P43" s="164"/>
      <c r="Q43" s="163">
        <f t="shared" si="2"/>
        <v>40002688</v>
      </c>
    </row>
    <row r="44" spans="1:18" ht="72" customHeight="1">
      <c r="B44" s="113" t="s">
        <v>305</v>
      </c>
      <c r="C44" s="16">
        <v>1031</v>
      </c>
      <c r="D44" s="113" t="s">
        <v>73</v>
      </c>
      <c r="E44" s="17" t="s">
        <v>304</v>
      </c>
      <c r="F44" s="164">
        <v>160555400</v>
      </c>
      <c r="G44" s="164">
        <v>160555400</v>
      </c>
      <c r="H44" s="164">
        <v>131602790</v>
      </c>
      <c r="I44" s="164"/>
      <c r="J44" s="164"/>
      <c r="K44" s="164"/>
      <c r="L44" s="164"/>
      <c r="M44" s="164"/>
      <c r="N44" s="164"/>
      <c r="O44" s="164"/>
      <c r="P44" s="164"/>
      <c r="Q44" s="163">
        <f t="shared" si="2"/>
        <v>160555400</v>
      </c>
    </row>
    <row r="45" spans="1:18" ht="92.25" customHeight="1">
      <c r="B45" s="16" t="s">
        <v>306</v>
      </c>
      <c r="C45" s="16" t="s">
        <v>181</v>
      </c>
      <c r="D45" s="17" t="s">
        <v>9</v>
      </c>
      <c r="E45" s="17" t="s">
        <v>307</v>
      </c>
      <c r="F45" s="164">
        <v>2492478</v>
      </c>
      <c r="G45" s="164">
        <v>2492478</v>
      </c>
      <c r="H45" s="164">
        <v>1902300</v>
      </c>
      <c r="I45" s="164">
        <v>146410</v>
      </c>
      <c r="J45" s="164"/>
      <c r="K45" s="164">
        <v>3000</v>
      </c>
      <c r="L45" s="164"/>
      <c r="M45" s="164">
        <v>3000</v>
      </c>
      <c r="N45" s="164"/>
      <c r="O45" s="164"/>
      <c r="P45" s="164"/>
      <c r="Q45" s="163">
        <f t="shared" si="2"/>
        <v>2495478</v>
      </c>
    </row>
    <row r="46" spans="1:18" ht="60" customHeight="1">
      <c r="B46" s="16" t="s">
        <v>314</v>
      </c>
      <c r="C46" s="16">
        <v>1141</v>
      </c>
      <c r="D46" s="17" t="s">
        <v>71</v>
      </c>
      <c r="E46" s="17" t="s">
        <v>93</v>
      </c>
      <c r="F46" s="164">
        <v>5192009</v>
      </c>
      <c r="G46" s="164">
        <v>5192009</v>
      </c>
      <c r="H46" s="164">
        <v>4066100</v>
      </c>
      <c r="I46" s="164">
        <v>145380</v>
      </c>
      <c r="J46" s="164"/>
      <c r="K46" s="164">
        <v>100000</v>
      </c>
      <c r="L46" s="164">
        <v>100000</v>
      </c>
      <c r="M46" s="164"/>
      <c r="N46" s="164"/>
      <c r="O46" s="164"/>
      <c r="P46" s="164">
        <v>100000</v>
      </c>
      <c r="Q46" s="163">
        <f t="shared" si="2"/>
        <v>5292009</v>
      </c>
    </row>
    <row r="47" spans="1:18" ht="57" customHeight="1">
      <c r="B47" s="16" t="s">
        <v>315</v>
      </c>
      <c r="C47" s="16">
        <v>1142</v>
      </c>
      <c r="D47" s="17" t="s">
        <v>71</v>
      </c>
      <c r="E47" s="17" t="s">
        <v>125</v>
      </c>
      <c r="F47" s="164">
        <v>26900</v>
      </c>
      <c r="G47" s="164">
        <v>26900</v>
      </c>
      <c r="H47" s="164"/>
      <c r="I47" s="164"/>
      <c r="J47" s="164"/>
      <c r="K47" s="164"/>
      <c r="L47" s="164"/>
      <c r="M47" s="164"/>
      <c r="N47" s="164"/>
      <c r="O47" s="164"/>
      <c r="P47" s="164"/>
      <c r="Q47" s="163">
        <f t="shared" si="2"/>
        <v>26900</v>
      </c>
      <c r="R47" s="238"/>
    </row>
    <row r="48" spans="1:18" s="115" customFormat="1" ht="85.5" customHeight="1">
      <c r="A48" s="114"/>
      <c r="B48" s="16" t="s">
        <v>308</v>
      </c>
      <c r="C48" s="16">
        <v>1151</v>
      </c>
      <c r="D48" s="113" t="s">
        <v>71</v>
      </c>
      <c r="E48" s="17" t="s">
        <v>310</v>
      </c>
      <c r="F48" s="164">
        <v>249660</v>
      </c>
      <c r="G48" s="164">
        <v>249660</v>
      </c>
      <c r="H48" s="164">
        <v>89660</v>
      </c>
      <c r="I48" s="164">
        <v>10000</v>
      </c>
      <c r="J48" s="165"/>
      <c r="K48" s="165"/>
      <c r="L48" s="165"/>
      <c r="M48" s="165"/>
      <c r="N48" s="165"/>
      <c r="O48" s="165"/>
      <c r="P48" s="165"/>
      <c r="Q48" s="163">
        <f t="shared" si="2"/>
        <v>249660</v>
      </c>
    </row>
    <row r="49" spans="1:18" s="115" customFormat="1" ht="87" customHeight="1">
      <c r="A49" s="114"/>
      <c r="B49" s="16" t="s">
        <v>309</v>
      </c>
      <c r="C49" s="16">
        <v>1152</v>
      </c>
      <c r="D49" s="113" t="s">
        <v>71</v>
      </c>
      <c r="E49" s="17" t="s">
        <v>311</v>
      </c>
      <c r="F49" s="164">
        <v>378414</v>
      </c>
      <c r="G49" s="164">
        <v>378414</v>
      </c>
      <c r="H49" s="164">
        <v>310175</v>
      </c>
      <c r="I49" s="165"/>
      <c r="J49" s="165"/>
      <c r="K49" s="165"/>
      <c r="L49" s="165"/>
      <c r="M49" s="165"/>
      <c r="N49" s="165"/>
      <c r="O49" s="165"/>
      <c r="P49" s="165"/>
      <c r="Q49" s="163">
        <f t="shared" si="2"/>
        <v>378414</v>
      </c>
    </row>
    <row r="50" spans="1:18" ht="106.5" customHeight="1">
      <c r="B50" s="240" t="s">
        <v>401</v>
      </c>
      <c r="C50" s="240" t="s">
        <v>399</v>
      </c>
      <c r="D50" s="240" t="s">
        <v>71</v>
      </c>
      <c r="E50" s="240" t="s">
        <v>400</v>
      </c>
      <c r="F50" s="245">
        <v>564395</v>
      </c>
      <c r="G50" s="245">
        <v>564395</v>
      </c>
      <c r="H50" s="245">
        <v>404076</v>
      </c>
      <c r="I50" s="245">
        <v>0</v>
      </c>
      <c r="J50" s="245">
        <v>0</v>
      </c>
      <c r="K50" s="245">
        <v>194025</v>
      </c>
      <c r="L50" s="245">
        <v>194025</v>
      </c>
      <c r="M50" s="245">
        <v>0</v>
      </c>
      <c r="N50" s="245">
        <v>0</v>
      </c>
      <c r="O50" s="245">
        <v>0</v>
      </c>
      <c r="P50" s="245">
        <v>194025</v>
      </c>
      <c r="Q50" s="163">
        <f>F50+K50</f>
        <v>758420</v>
      </c>
    </row>
    <row r="51" spans="1:18" ht="93.6" customHeight="1">
      <c r="B51" s="16" t="s">
        <v>395</v>
      </c>
      <c r="C51" s="16" t="s">
        <v>396</v>
      </c>
      <c r="D51" s="17" t="s">
        <v>181</v>
      </c>
      <c r="E51" s="17" t="s">
        <v>397</v>
      </c>
      <c r="F51" s="164">
        <v>326025</v>
      </c>
      <c r="G51" s="164">
        <v>326025</v>
      </c>
      <c r="H51" s="164">
        <v>0</v>
      </c>
      <c r="I51" s="164">
        <v>0</v>
      </c>
      <c r="J51" s="164">
        <v>0</v>
      </c>
      <c r="K51" s="164">
        <v>0</v>
      </c>
      <c r="L51" s="164">
        <v>0</v>
      </c>
      <c r="M51" s="164">
        <v>0</v>
      </c>
      <c r="N51" s="164">
        <v>0</v>
      </c>
      <c r="O51" s="164">
        <v>0</v>
      </c>
      <c r="P51" s="164">
        <v>0</v>
      </c>
      <c r="Q51" s="163">
        <f t="shared" si="2"/>
        <v>326025</v>
      </c>
      <c r="R51" s="45"/>
    </row>
    <row r="52" spans="1:18" ht="93.6" customHeight="1">
      <c r="B52" s="16" t="s">
        <v>107</v>
      </c>
      <c r="C52" s="16" t="s">
        <v>402</v>
      </c>
      <c r="D52" s="17" t="s">
        <v>19</v>
      </c>
      <c r="E52" s="17" t="s">
        <v>18</v>
      </c>
      <c r="F52" s="164">
        <v>60000</v>
      </c>
      <c r="G52" s="164">
        <v>60000</v>
      </c>
      <c r="H52" s="164"/>
      <c r="I52" s="164"/>
      <c r="J52" s="164"/>
      <c r="K52" s="164"/>
      <c r="L52" s="164"/>
      <c r="M52" s="164"/>
      <c r="N52" s="164"/>
      <c r="O52" s="164"/>
      <c r="P52" s="164"/>
      <c r="Q52" s="163">
        <f t="shared" si="2"/>
        <v>60000</v>
      </c>
      <c r="R52" s="45"/>
    </row>
    <row r="53" spans="1:18" ht="86.25" customHeight="1">
      <c r="B53" s="16" t="s">
        <v>108</v>
      </c>
      <c r="C53" s="16" t="s">
        <v>157</v>
      </c>
      <c r="D53" s="17" t="s">
        <v>19</v>
      </c>
      <c r="E53" s="17" t="s">
        <v>70</v>
      </c>
      <c r="F53" s="164">
        <v>2220000</v>
      </c>
      <c r="G53" s="164">
        <v>2220000</v>
      </c>
      <c r="H53" s="164">
        <v>1709600</v>
      </c>
      <c r="I53" s="164">
        <v>66000</v>
      </c>
      <c r="J53" s="164"/>
      <c r="K53" s="164"/>
      <c r="L53" s="164"/>
      <c r="M53" s="164"/>
      <c r="N53" s="164"/>
      <c r="O53" s="164"/>
      <c r="P53" s="164"/>
      <c r="Q53" s="163">
        <f t="shared" si="2"/>
        <v>2220000</v>
      </c>
    </row>
    <row r="54" spans="1:18" ht="116.25" customHeight="1">
      <c r="B54" s="16" t="s">
        <v>158</v>
      </c>
      <c r="C54" s="16" t="s">
        <v>159</v>
      </c>
      <c r="D54" s="17" t="s">
        <v>19</v>
      </c>
      <c r="E54" s="17" t="s">
        <v>160</v>
      </c>
      <c r="F54" s="164">
        <v>300000</v>
      </c>
      <c r="G54" s="164">
        <v>300000</v>
      </c>
      <c r="H54" s="164"/>
      <c r="I54" s="164"/>
      <c r="J54" s="164"/>
      <c r="K54" s="164"/>
      <c r="L54" s="164"/>
      <c r="M54" s="164"/>
      <c r="N54" s="164"/>
      <c r="O54" s="164"/>
      <c r="P54" s="164"/>
      <c r="Q54" s="163">
        <f t="shared" si="2"/>
        <v>300000</v>
      </c>
    </row>
    <row r="55" spans="1:18" ht="64.5" customHeight="1">
      <c r="B55" s="200" t="s">
        <v>358</v>
      </c>
      <c r="C55" s="201"/>
      <c r="D55" s="201"/>
      <c r="E55" s="247" t="s">
        <v>359</v>
      </c>
      <c r="F55" s="163">
        <f>F56</f>
        <v>1138400</v>
      </c>
      <c r="G55" s="163">
        <f t="shared" ref="G55:P56" si="5">G56</f>
        <v>1138400</v>
      </c>
      <c r="H55" s="163">
        <f t="shared" si="5"/>
        <v>897700</v>
      </c>
      <c r="I55" s="163">
        <f t="shared" si="5"/>
        <v>9600</v>
      </c>
      <c r="J55" s="163">
        <f t="shared" si="5"/>
        <v>0</v>
      </c>
      <c r="K55" s="163">
        <f t="shared" si="5"/>
        <v>0</v>
      </c>
      <c r="L55" s="163">
        <f t="shared" si="5"/>
        <v>0</v>
      </c>
      <c r="M55" s="163">
        <f t="shared" si="5"/>
        <v>0</v>
      </c>
      <c r="N55" s="163">
        <f t="shared" si="5"/>
        <v>0</v>
      </c>
      <c r="O55" s="163">
        <f t="shared" si="5"/>
        <v>0</v>
      </c>
      <c r="P55" s="163">
        <f t="shared" si="5"/>
        <v>0</v>
      </c>
      <c r="Q55" s="163">
        <f t="shared" si="2"/>
        <v>1138400</v>
      </c>
    </row>
    <row r="56" spans="1:18" ht="54.75" customHeight="1">
      <c r="B56" s="200" t="s">
        <v>360</v>
      </c>
      <c r="C56" s="201"/>
      <c r="D56" s="201"/>
      <c r="E56" s="247" t="s">
        <v>359</v>
      </c>
      <c r="F56" s="163">
        <f>F57</f>
        <v>1138400</v>
      </c>
      <c r="G56" s="163">
        <f t="shared" si="5"/>
        <v>1138400</v>
      </c>
      <c r="H56" s="163">
        <f t="shared" si="5"/>
        <v>897700</v>
      </c>
      <c r="I56" s="163">
        <f t="shared" si="5"/>
        <v>9600</v>
      </c>
      <c r="J56" s="163">
        <f t="shared" si="5"/>
        <v>0</v>
      </c>
      <c r="K56" s="163">
        <f t="shared" si="5"/>
        <v>0</v>
      </c>
      <c r="L56" s="163">
        <f t="shared" si="5"/>
        <v>0</v>
      </c>
      <c r="M56" s="163">
        <f t="shared" si="5"/>
        <v>0</v>
      </c>
      <c r="N56" s="163">
        <f t="shared" si="5"/>
        <v>0</v>
      </c>
      <c r="O56" s="163">
        <f t="shared" si="5"/>
        <v>0</v>
      </c>
      <c r="P56" s="163">
        <f t="shared" si="5"/>
        <v>0</v>
      </c>
      <c r="Q56" s="163">
        <f t="shared" si="2"/>
        <v>1138400</v>
      </c>
    </row>
    <row r="57" spans="1:18" ht="98.25" customHeight="1">
      <c r="B57" s="113" t="s">
        <v>361</v>
      </c>
      <c r="C57" s="128" t="s">
        <v>128</v>
      </c>
      <c r="D57" s="128" t="s">
        <v>2</v>
      </c>
      <c r="E57" s="17" t="s">
        <v>327</v>
      </c>
      <c r="F57" s="164">
        <v>1138400</v>
      </c>
      <c r="G57" s="164">
        <v>1138400</v>
      </c>
      <c r="H57" s="164">
        <v>897700</v>
      </c>
      <c r="I57" s="164">
        <v>9600</v>
      </c>
      <c r="J57" s="164"/>
      <c r="K57" s="164"/>
      <c r="L57" s="164"/>
      <c r="M57" s="164"/>
      <c r="N57" s="164"/>
      <c r="O57" s="164"/>
      <c r="P57" s="164"/>
      <c r="Q57" s="163">
        <f t="shared" si="2"/>
        <v>1138400</v>
      </c>
    </row>
    <row r="58" spans="1:18" ht="55.5" customHeight="1">
      <c r="B58" s="14" t="s">
        <v>161</v>
      </c>
      <c r="C58" s="110"/>
      <c r="D58" s="111"/>
      <c r="E58" s="15" t="s">
        <v>380</v>
      </c>
      <c r="F58" s="163">
        <f>F59</f>
        <v>16986006</v>
      </c>
      <c r="G58" s="163">
        <f t="shared" ref="G58:P58" si="6">G59</f>
        <v>16986006</v>
      </c>
      <c r="H58" s="163">
        <f t="shared" si="6"/>
        <v>12834359</v>
      </c>
      <c r="I58" s="163">
        <f t="shared" si="6"/>
        <v>830254</v>
      </c>
      <c r="J58" s="163">
        <f t="shared" si="6"/>
        <v>0</v>
      </c>
      <c r="K58" s="163">
        <f t="shared" si="6"/>
        <v>114600</v>
      </c>
      <c r="L58" s="163">
        <f t="shared" si="6"/>
        <v>0</v>
      </c>
      <c r="M58" s="163">
        <f t="shared" si="6"/>
        <v>114600</v>
      </c>
      <c r="N58" s="163">
        <f t="shared" si="6"/>
        <v>0</v>
      </c>
      <c r="O58" s="163">
        <f t="shared" si="6"/>
        <v>0</v>
      </c>
      <c r="P58" s="163">
        <f t="shared" si="6"/>
        <v>0</v>
      </c>
      <c r="Q58" s="163">
        <f t="shared" si="2"/>
        <v>17100606</v>
      </c>
    </row>
    <row r="59" spans="1:18" ht="55.5" customHeight="1">
      <c r="B59" s="14" t="s">
        <v>162</v>
      </c>
      <c r="C59" s="110"/>
      <c r="D59" s="111"/>
      <c r="E59" s="15" t="s">
        <v>380</v>
      </c>
      <c r="F59" s="163">
        <f>SUM(F60:F66)</f>
        <v>16986006</v>
      </c>
      <c r="G59" s="163">
        <f t="shared" ref="G59:Q59" si="7">SUM(G60:G66)</f>
        <v>16986006</v>
      </c>
      <c r="H59" s="163">
        <f t="shared" si="7"/>
        <v>12834359</v>
      </c>
      <c r="I59" s="163">
        <f t="shared" si="7"/>
        <v>830254</v>
      </c>
      <c r="J59" s="163">
        <f t="shared" si="7"/>
        <v>0</v>
      </c>
      <c r="K59" s="163">
        <f t="shared" si="7"/>
        <v>114600</v>
      </c>
      <c r="L59" s="163">
        <f t="shared" si="7"/>
        <v>0</v>
      </c>
      <c r="M59" s="163">
        <f t="shared" si="7"/>
        <v>114600</v>
      </c>
      <c r="N59" s="163">
        <f t="shared" si="7"/>
        <v>0</v>
      </c>
      <c r="O59" s="163">
        <f t="shared" si="7"/>
        <v>0</v>
      </c>
      <c r="P59" s="163">
        <f t="shared" si="7"/>
        <v>0</v>
      </c>
      <c r="Q59" s="163">
        <f t="shared" si="7"/>
        <v>17100606</v>
      </c>
    </row>
    <row r="60" spans="1:18" ht="94.5" customHeight="1">
      <c r="B60" s="16" t="s">
        <v>163</v>
      </c>
      <c r="C60" s="16" t="s">
        <v>128</v>
      </c>
      <c r="D60" s="17" t="s">
        <v>2</v>
      </c>
      <c r="E60" s="17" t="s">
        <v>327</v>
      </c>
      <c r="F60" s="164">
        <v>880000</v>
      </c>
      <c r="G60" s="164">
        <v>880000</v>
      </c>
      <c r="H60" s="164">
        <v>711669</v>
      </c>
      <c r="I60" s="164">
        <v>5150</v>
      </c>
      <c r="J60" s="164"/>
      <c r="K60" s="164"/>
      <c r="L60" s="164"/>
      <c r="M60" s="164"/>
      <c r="N60" s="164"/>
      <c r="O60" s="164"/>
      <c r="P60" s="164"/>
      <c r="Q60" s="163">
        <f t="shared" si="2"/>
        <v>880000</v>
      </c>
    </row>
    <row r="61" spans="1:18" ht="62.1" customHeight="1">
      <c r="B61" s="16" t="s">
        <v>312</v>
      </c>
      <c r="C61" s="16" t="s">
        <v>313</v>
      </c>
      <c r="D61" s="17" t="s">
        <v>9</v>
      </c>
      <c r="E61" s="17" t="s">
        <v>246</v>
      </c>
      <c r="F61" s="164">
        <v>3685006</v>
      </c>
      <c r="G61" s="164">
        <v>3685006</v>
      </c>
      <c r="H61" s="164">
        <v>2999828</v>
      </c>
      <c r="I61" s="164">
        <v>35410</v>
      </c>
      <c r="J61" s="164"/>
      <c r="K61" s="164">
        <v>37200</v>
      </c>
      <c r="L61" s="164"/>
      <c r="M61" s="164">
        <v>37200</v>
      </c>
      <c r="N61" s="164"/>
      <c r="O61" s="164"/>
      <c r="P61" s="164"/>
      <c r="Q61" s="163">
        <f t="shared" si="2"/>
        <v>3722206</v>
      </c>
    </row>
    <row r="62" spans="1:18" ht="50.45" customHeight="1">
      <c r="B62" s="16" t="s">
        <v>164</v>
      </c>
      <c r="C62" s="16" t="s">
        <v>165</v>
      </c>
      <c r="D62" s="17" t="s">
        <v>15</v>
      </c>
      <c r="E62" s="17" t="s">
        <v>95</v>
      </c>
      <c r="F62" s="164">
        <v>3838000</v>
      </c>
      <c r="G62" s="164">
        <v>3838000</v>
      </c>
      <c r="H62" s="164">
        <v>2999025</v>
      </c>
      <c r="I62" s="164">
        <v>58263</v>
      </c>
      <c r="J62" s="164"/>
      <c r="K62" s="164">
        <v>1200</v>
      </c>
      <c r="L62" s="164"/>
      <c r="M62" s="164">
        <v>1200</v>
      </c>
      <c r="N62" s="164"/>
      <c r="O62" s="164"/>
      <c r="P62" s="164"/>
      <c r="Q62" s="163">
        <f t="shared" si="2"/>
        <v>3839200</v>
      </c>
    </row>
    <row r="63" spans="1:18" ht="54" customHeight="1">
      <c r="B63" s="16" t="s">
        <v>166</v>
      </c>
      <c r="C63" s="16" t="s">
        <v>96</v>
      </c>
      <c r="D63" s="17" t="s">
        <v>15</v>
      </c>
      <c r="E63" s="17" t="s">
        <v>97</v>
      </c>
      <c r="F63" s="164">
        <v>386000</v>
      </c>
      <c r="G63" s="164">
        <v>386000</v>
      </c>
      <c r="H63" s="164">
        <v>253445</v>
      </c>
      <c r="I63" s="164">
        <v>63543</v>
      </c>
      <c r="J63" s="164"/>
      <c r="K63" s="164">
        <v>2000</v>
      </c>
      <c r="L63" s="164"/>
      <c r="M63" s="164">
        <v>2000</v>
      </c>
      <c r="N63" s="164"/>
      <c r="O63" s="164"/>
      <c r="P63" s="164"/>
      <c r="Q63" s="163">
        <f t="shared" si="2"/>
        <v>388000</v>
      </c>
    </row>
    <row r="64" spans="1:18" ht="99.6" customHeight="1">
      <c r="B64" s="16" t="s">
        <v>102</v>
      </c>
      <c r="C64" s="16" t="s">
        <v>167</v>
      </c>
      <c r="D64" s="17" t="s">
        <v>16</v>
      </c>
      <c r="E64" s="17" t="s">
        <v>98</v>
      </c>
      <c r="F64" s="164">
        <v>7214000</v>
      </c>
      <c r="G64" s="164">
        <v>7214000</v>
      </c>
      <c r="H64" s="164">
        <v>5102751</v>
      </c>
      <c r="I64" s="164">
        <v>659086</v>
      </c>
      <c r="J64" s="164"/>
      <c r="K64" s="164">
        <v>74200</v>
      </c>
      <c r="L64" s="164"/>
      <c r="M64" s="164">
        <v>74200</v>
      </c>
      <c r="N64" s="164"/>
      <c r="O64" s="164"/>
      <c r="P64" s="164"/>
      <c r="Q64" s="163">
        <f t="shared" si="2"/>
        <v>7288200</v>
      </c>
    </row>
    <row r="65" spans="2:17" ht="79.5" customHeight="1">
      <c r="B65" s="16" t="s">
        <v>103</v>
      </c>
      <c r="C65" s="16" t="s">
        <v>168</v>
      </c>
      <c r="D65" s="17" t="s">
        <v>17</v>
      </c>
      <c r="E65" s="17" t="s">
        <v>169</v>
      </c>
      <c r="F65" s="164">
        <v>977000</v>
      </c>
      <c r="G65" s="164">
        <v>977000</v>
      </c>
      <c r="H65" s="164">
        <v>767641</v>
      </c>
      <c r="I65" s="164">
        <v>8802</v>
      </c>
      <c r="J65" s="164"/>
      <c r="K65" s="164"/>
      <c r="L65" s="164"/>
      <c r="M65" s="164"/>
      <c r="N65" s="164"/>
      <c r="O65" s="164"/>
      <c r="P65" s="164"/>
      <c r="Q65" s="163">
        <f t="shared" si="2"/>
        <v>977000</v>
      </c>
    </row>
    <row r="66" spans="2:17" ht="60" customHeight="1">
      <c r="B66" s="16" t="s">
        <v>104</v>
      </c>
      <c r="C66" s="16" t="s">
        <v>137</v>
      </c>
      <c r="D66" s="17" t="s">
        <v>17</v>
      </c>
      <c r="E66" s="17" t="s">
        <v>92</v>
      </c>
      <c r="F66" s="164">
        <v>6000</v>
      </c>
      <c r="G66" s="164">
        <v>6000</v>
      </c>
      <c r="H66" s="164"/>
      <c r="I66" s="164"/>
      <c r="J66" s="164"/>
      <c r="K66" s="164"/>
      <c r="L66" s="164"/>
      <c r="M66" s="164"/>
      <c r="N66" s="164"/>
      <c r="O66" s="164"/>
      <c r="P66" s="164"/>
      <c r="Q66" s="163">
        <f t="shared" si="2"/>
        <v>6000</v>
      </c>
    </row>
    <row r="67" spans="2:17" ht="55.5" customHeight="1">
      <c r="B67" s="14">
        <v>3700000</v>
      </c>
      <c r="C67" s="110"/>
      <c r="D67" s="111"/>
      <c r="E67" s="111" t="s">
        <v>316</v>
      </c>
      <c r="F67" s="163">
        <f>F68</f>
        <v>2492780</v>
      </c>
      <c r="G67" s="163">
        <f t="shared" ref="G67:P67" si="8">G68</f>
        <v>2292780</v>
      </c>
      <c r="H67" s="163">
        <f t="shared" si="8"/>
        <v>1521700</v>
      </c>
      <c r="I67" s="163">
        <f t="shared" si="8"/>
        <v>21700</v>
      </c>
      <c r="J67" s="163">
        <f t="shared" si="8"/>
        <v>0</v>
      </c>
      <c r="K67" s="163">
        <f t="shared" si="8"/>
        <v>0</v>
      </c>
      <c r="L67" s="163">
        <f t="shared" si="8"/>
        <v>0</v>
      </c>
      <c r="M67" s="163">
        <f t="shared" si="8"/>
        <v>0</v>
      </c>
      <c r="N67" s="163">
        <f t="shared" si="8"/>
        <v>0</v>
      </c>
      <c r="O67" s="163">
        <f t="shared" si="8"/>
        <v>0</v>
      </c>
      <c r="P67" s="163">
        <f t="shared" si="8"/>
        <v>0</v>
      </c>
      <c r="Q67" s="163">
        <f t="shared" si="2"/>
        <v>2492780</v>
      </c>
    </row>
    <row r="68" spans="2:17" ht="55.5" customHeight="1">
      <c r="B68" s="14" t="s">
        <v>317</v>
      </c>
      <c r="C68" s="110"/>
      <c r="D68" s="111"/>
      <c r="E68" s="111" t="s">
        <v>316</v>
      </c>
      <c r="F68" s="163">
        <f>F69+F70+F71</f>
        <v>2492780</v>
      </c>
      <c r="G68" s="163">
        <f t="shared" ref="G68:P68" si="9">G69+G70+G71</f>
        <v>2292780</v>
      </c>
      <c r="H68" s="163">
        <f t="shared" si="9"/>
        <v>1521700</v>
      </c>
      <c r="I68" s="163">
        <f t="shared" si="9"/>
        <v>21700</v>
      </c>
      <c r="J68" s="163">
        <f t="shared" si="9"/>
        <v>0</v>
      </c>
      <c r="K68" s="163">
        <f t="shared" si="9"/>
        <v>0</v>
      </c>
      <c r="L68" s="163">
        <f t="shared" si="9"/>
        <v>0</v>
      </c>
      <c r="M68" s="163">
        <f t="shared" si="9"/>
        <v>0</v>
      </c>
      <c r="N68" s="163">
        <f t="shared" si="9"/>
        <v>0</v>
      </c>
      <c r="O68" s="163">
        <f t="shared" si="9"/>
        <v>0</v>
      </c>
      <c r="P68" s="163">
        <f t="shared" si="9"/>
        <v>0</v>
      </c>
      <c r="Q68" s="163">
        <f t="shared" si="2"/>
        <v>2492780</v>
      </c>
    </row>
    <row r="69" spans="2:17" ht="94.5" customHeight="1">
      <c r="B69" s="16">
        <v>3710160</v>
      </c>
      <c r="C69" s="128" t="s">
        <v>128</v>
      </c>
      <c r="D69" s="128" t="s">
        <v>2</v>
      </c>
      <c r="E69" s="17" t="s">
        <v>327</v>
      </c>
      <c r="F69" s="164">
        <v>2053700</v>
      </c>
      <c r="G69" s="164">
        <v>2053700</v>
      </c>
      <c r="H69" s="164">
        <v>1521700</v>
      </c>
      <c r="I69" s="164">
        <v>21700</v>
      </c>
      <c r="J69" s="164"/>
      <c r="K69" s="164"/>
      <c r="L69" s="164"/>
      <c r="M69" s="164"/>
      <c r="N69" s="164"/>
      <c r="O69" s="164"/>
      <c r="P69" s="164"/>
      <c r="Q69" s="163">
        <f t="shared" si="2"/>
        <v>2053700</v>
      </c>
    </row>
    <row r="70" spans="2:17" ht="50.45" customHeight="1">
      <c r="B70" s="16">
        <v>3718710</v>
      </c>
      <c r="C70" s="128" t="s">
        <v>245</v>
      </c>
      <c r="D70" s="128" t="s">
        <v>21</v>
      </c>
      <c r="E70" s="17" t="s">
        <v>301</v>
      </c>
      <c r="F70" s="164">
        <v>200000</v>
      </c>
      <c r="G70" s="164"/>
      <c r="H70" s="164"/>
      <c r="I70" s="164"/>
      <c r="J70" s="164"/>
      <c r="K70" s="164"/>
      <c r="L70" s="164"/>
      <c r="M70" s="164"/>
      <c r="N70" s="164"/>
      <c r="O70" s="164"/>
      <c r="P70" s="164"/>
      <c r="Q70" s="163">
        <f t="shared" si="2"/>
        <v>200000</v>
      </c>
    </row>
    <row r="71" spans="2:17" ht="47.25" customHeight="1">
      <c r="B71" s="240" t="s">
        <v>345</v>
      </c>
      <c r="C71" s="240" t="s">
        <v>350</v>
      </c>
      <c r="D71" s="240" t="s">
        <v>22</v>
      </c>
      <c r="E71" s="240" t="s">
        <v>259</v>
      </c>
      <c r="F71" s="164">
        <v>239080</v>
      </c>
      <c r="G71" s="164">
        <v>239080</v>
      </c>
      <c r="H71" s="164"/>
      <c r="I71" s="164"/>
      <c r="J71" s="164"/>
      <c r="K71" s="164"/>
      <c r="L71" s="164"/>
      <c r="M71" s="164"/>
      <c r="N71" s="164"/>
      <c r="O71" s="164"/>
      <c r="P71" s="164"/>
      <c r="Q71" s="163">
        <f t="shared" si="2"/>
        <v>239080</v>
      </c>
    </row>
    <row r="72" spans="2:17" ht="33.6" customHeight="1">
      <c r="B72" s="23" t="s">
        <v>200</v>
      </c>
      <c r="C72" s="23" t="s">
        <v>200</v>
      </c>
      <c r="D72" s="24" t="s">
        <v>200</v>
      </c>
      <c r="E72" s="24" t="s">
        <v>211</v>
      </c>
      <c r="F72" s="163">
        <f>F67+F58+F55+F40+F13</f>
        <v>343878128</v>
      </c>
      <c r="G72" s="163">
        <f t="shared" ref="G72:P72" si="10">G67+G58+G55+G40+G13</f>
        <v>343678128</v>
      </c>
      <c r="H72" s="163">
        <f t="shared" si="10"/>
        <v>251004907</v>
      </c>
      <c r="I72" s="163">
        <f t="shared" si="10"/>
        <v>14520404</v>
      </c>
      <c r="J72" s="163">
        <f t="shared" si="10"/>
        <v>240000</v>
      </c>
      <c r="K72" s="163">
        <f t="shared" si="10"/>
        <v>7654855</v>
      </c>
      <c r="L72" s="163">
        <f t="shared" si="10"/>
        <v>5077755</v>
      </c>
      <c r="M72" s="163">
        <f t="shared" si="10"/>
        <v>2577100</v>
      </c>
      <c r="N72" s="163">
        <f t="shared" si="10"/>
        <v>87100</v>
      </c>
      <c r="O72" s="163">
        <f t="shared" si="10"/>
        <v>5000</v>
      </c>
      <c r="P72" s="163">
        <f t="shared" si="10"/>
        <v>5077755</v>
      </c>
      <c r="Q72" s="163">
        <f t="shared" si="2"/>
        <v>351532983</v>
      </c>
    </row>
    <row r="75" spans="2:17">
      <c r="E75" s="117" t="s">
        <v>323</v>
      </c>
      <c r="F75" s="118"/>
      <c r="G75" s="118"/>
      <c r="N75" s="118" t="s">
        <v>322</v>
      </c>
    </row>
    <row r="76" spans="2:17">
      <c r="F76" s="202"/>
    </row>
    <row r="77" spans="2:17">
      <c r="E77" s="243"/>
      <c r="F77" s="244"/>
      <c r="G77" s="244"/>
      <c r="H77" s="244"/>
      <c r="I77" s="244"/>
      <c r="J77" s="244"/>
      <c r="K77" s="244"/>
      <c r="L77" s="244"/>
      <c r="M77" s="244"/>
      <c r="N77" s="244"/>
      <c r="O77" s="244"/>
      <c r="P77" s="244"/>
      <c r="Q77" s="244"/>
    </row>
    <row r="80" spans="2:17">
      <c r="F80" s="202"/>
      <c r="Q80" s="202"/>
    </row>
    <row r="81" spans="6:17">
      <c r="F81" s="202"/>
      <c r="Q81" s="202"/>
    </row>
    <row r="83" spans="6:17">
      <c r="Q83" s="202"/>
    </row>
    <row r="85" spans="6:17">
      <c r="F85" s="202"/>
      <c r="G85" s="202"/>
    </row>
  </sheetData>
  <mergeCells count="25">
    <mergeCell ref="B8:B11"/>
    <mergeCell ref="C8:C11"/>
    <mergeCell ref="F8:J8"/>
    <mergeCell ref="I10:I11"/>
    <mergeCell ref="D8:D11"/>
    <mergeCell ref="E8:E11"/>
    <mergeCell ref="H9:I9"/>
    <mergeCell ref="L9:L11"/>
    <mergeCell ref="N9:O9"/>
    <mergeCell ref="H10:H11"/>
    <mergeCell ref="K8:P8"/>
    <mergeCell ref="N10:N11"/>
    <mergeCell ref="M9:M11"/>
    <mergeCell ref="J9:J11"/>
    <mergeCell ref="K9:K11"/>
    <mergeCell ref="Q8:Q11"/>
    <mergeCell ref="O2:Q2"/>
    <mergeCell ref="O3:Q3"/>
    <mergeCell ref="B4:Q4"/>
    <mergeCell ref="B5:C5"/>
    <mergeCell ref="P9:P11"/>
    <mergeCell ref="B6:C6"/>
    <mergeCell ref="F9:F11"/>
    <mergeCell ref="G9:G11"/>
    <mergeCell ref="O10:O11"/>
  </mergeCells>
  <phoneticPr fontId="2" type="noConversion"/>
  <printOptions horizontalCentered="1"/>
  <pageMargins left="0.19685039370078741" right="0.19685039370078741" top="0.19685039370078741" bottom="0.19685039370078741" header="0.51181102362204722" footer="0.31496062992125984"/>
  <pageSetup paperSize="9" scale="37" fitToHeight="0" orientation="landscape" horizontalDpi="300" verticalDpi="30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indexed="10"/>
  </sheetPr>
  <dimension ref="A1:L60"/>
  <sheetViews>
    <sheetView topLeftCell="A52" workbookViewId="0">
      <selection activeCell="F42" sqref="F42"/>
    </sheetView>
  </sheetViews>
  <sheetFormatPr defaultRowHeight="15.75"/>
  <cols>
    <col min="1" max="1" width="17" style="139" customWidth="1"/>
    <col min="2" max="2" width="19.6640625" style="139" customWidth="1"/>
    <col min="3" max="3" width="24.1640625" style="139" customWidth="1"/>
    <col min="4" max="4" width="25" style="139" customWidth="1"/>
    <col min="5" max="5" width="18.1640625" style="139" customWidth="1"/>
    <col min="6" max="7" width="15.33203125" style="139" customWidth="1"/>
    <col min="8" max="8" width="14.1640625" style="139" hidden="1" customWidth="1"/>
    <col min="9" max="9" width="15.6640625" style="139" customWidth="1"/>
    <col min="10" max="10" width="13.1640625" style="139" customWidth="1"/>
    <col min="11" max="11" width="0.1640625" style="139" customWidth="1"/>
    <col min="12" max="12" width="10.33203125" style="139" hidden="1" customWidth="1"/>
    <col min="13" max="16384" width="9.33203125" style="139"/>
  </cols>
  <sheetData>
    <row r="1" spans="1:12" ht="7.5" customHeight="1"/>
    <row r="2" spans="1:12">
      <c r="A2" s="137"/>
      <c r="B2" s="138"/>
      <c r="C2" s="138"/>
      <c r="E2" s="380" t="s">
        <v>292</v>
      </c>
      <c r="F2" s="381"/>
      <c r="G2" s="381"/>
      <c r="H2" s="381"/>
      <c r="I2" s="381"/>
      <c r="J2" s="381"/>
      <c r="K2" s="185"/>
    </row>
    <row r="3" spans="1:12" ht="35.25" customHeight="1">
      <c r="A3" s="137"/>
      <c r="B3" s="140"/>
      <c r="C3" s="140"/>
      <c r="E3" s="383" t="s">
        <v>373</v>
      </c>
      <c r="F3" s="381"/>
      <c r="G3" s="381"/>
      <c r="H3" s="381"/>
      <c r="I3" s="381"/>
      <c r="J3" s="381"/>
      <c r="K3" s="185"/>
    </row>
    <row r="4" spans="1:12" ht="34.5" customHeight="1">
      <c r="A4" s="137"/>
      <c r="B4" s="140"/>
      <c r="C4" s="140"/>
      <c r="E4" s="383" t="s">
        <v>334</v>
      </c>
      <c r="F4" s="381"/>
      <c r="G4" s="381"/>
      <c r="H4" s="381"/>
      <c r="I4" s="381"/>
      <c r="J4" s="381"/>
      <c r="K4" s="185"/>
    </row>
    <row r="5" spans="1:12">
      <c r="A5" s="137"/>
      <c r="B5" s="141"/>
      <c r="C5" s="141"/>
    </row>
    <row r="6" spans="1:12" ht="6.75" customHeight="1">
      <c r="A6" s="142"/>
      <c r="B6" s="143"/>
      <c r="C6" s="143"/>
    </row>
    <row r="7" spans="1:12" ht="18.75">
      <c r="A7" s="339" t="s">
        <v>335</v>
      </c>
      <c r="B7" s="339"/>
      <c r="C7" s="339"/>
      <c r="D7" s="339"/>
      <c r="E7" s="339"/>
      <c r="F7" s="339"/>
      <c r="G7" s="339"/>
      <c r="H7" s="339"/>
      <c r="I7" s="339"/>
    </row>
    <row r="8" spans="1:12" ht="19.5" thickBot="1">
      <c r="A8" s="341" t="s">
        <v>142</v>
      </c>
      <c r="B8" s="341"/>
    </row>
    <row r="9" spans="1:12" ht="15.75" customHeight="1">
      <c r="A9" s="366" t="s">
        <v>178</v>
      </c>
      <c r="B9" s="366"/>
    </row>
    <row r="10" spans="1:12">
      <c r="A10" s="144"/>
    </row>
    <row r="11" spans="1:12" ht="18.75">
      <c r="A11" s="155" t="s">
        <v>296</v>
      </c>
    </row>
    <row r="12" spans="1:12">
      <c r="A12" s="145"/>
      <c r="E12" s="146" t="s">
        <v>209</v>
      </c>
    </row>
    <row r="13" spans="1:12" ht="63">
      <c r="A13" s="156" t="s">
        <v>280</v>
      </c>
      <c r="B13" s="338" t="s">
        <v>281</v>
      </c>
      <c r="C13" s="338"/>
      <c r="D13" s="338"/>
      <c r="E13" s="338" t="s">
        <v>211</v>
      </c>
      <c r="F13" s="340" t="s">
        <v>298</v>
      </c>
      <c r="G13" s="340"/>
      <c r="H13" s="340"/>
      <c r="I13" s="340"/>
      <c r="J13" s="340"/>
      <c r="K13" s="340"/>
      <c r="L13" s="340"/>
    </row>
    <row r="14" spans="1:12" ht="44.25" customHeight="1">
      <c r="A14" s="156" t="s">
        <v>262</v>
      </c>
      <c r="B14" s="338" t="s">
        <v>282</v>
      </c>
      <c r="C14" s="338"/>
      <c r="D14" s="338"/>
      <c r="E14" s="338"/>
      <c r="F14" s="340"/>
      <c r="G14" s="340"/>
      <c r="H14" s="340"/>
      <c r="I14" s="340"/>
      <c r="J14" s="340"/>
      <c r="K14" s="340"/>
      <c r="L14" s="340"/>
    </row>
    <row r="15" spans="1:12">
      <c r="A15" s="156">
        <v>1</v>
      </c>
      <c r="B15" s="338">
        <v>2</v>
      </c>
      <c r="C15" s="338"/>
      <c r="D15" s="338"/>
      <c r="E15" s="156">
        <v>3</v>
      </c>
      <c r="F15" s="377"/>
      <c r="G15" s="377"/>
      <c r="H15" s="377"/>
      <c r="I15" s="377"/>
      <c r="J15" s="377"/>
      <c r="K15" s="377"/>
      <c r="L15" s="377"/>
    </row>
    <row r="16" spans="1:12" ht="19.5" customHeight="1">
      <c r="A16" s="394" t="s">
        <v>283</v>
      </c>
      <c r="B16" s="394"/>
      <c r="C16" s="394"/>
      <c r="D16" s="394"/>
      <c r="E16" s="394"/>
      <c r="F16" s="394"/>
      <c r="G16" s="394"/>
      <c r="H16" s="394"/>
      <c r="I16" s="394"/>
      <c r="J16" s="394"/>
      <c r="K16" s="394"/>
      <c r="L16" s="394"/>
    </row>
    <row r="17" spans="1:12" ht="27" customHeight="1">
      <c r="A17" s="249">
        <v>41020100</v>
      </c>
      <c r="B17" s="362" t="s">
        <v>65</v>
      </c>
      <c r="C17" s="363"/>
      <c r="D17" s="363"/>
      <c r="E17" s="250">
        <f>E18</f>
        <v>38406400</v>
      </c>
      <c r="F17" s="395"/>
      <c r="G17" s="395"/>
      <c r="H17" s="395"/>
      <c r="I17" s="395"/>
      <c r="J17" s="395"/>
      <c r="K17" s="395"/>
      <c r="L17" s="395"/>
    </row>
    <row r="18" spans="1:12" ht="26.25" customHeight="1">
      <c r="A18" s="249">
        <v>99000000000</v>
      </c>
      <c r="B18" s="364" t="s">
        <v>297</v>
      </c>
      <c r="C18" s="365"/>
      <c r="D18" s="365"/>
      <c r="E18" s="250">
        <v>38406400</v>
      </c>
      <c r="F18" s="395"/>
      <c r="G18" s="395"/>
      <c r="H18" s="395"/>
      <c r="I18" s="395"/>
      <c r="J18" s="395"/>
      <c r="K18" s="395"/>
      <c r="L18" s="395"/>
    </row>
    <row r="19" spans="1:12" ht="39.75" customHeight="1">
      <c r="A19" s="249">
        <v>41033900</v>
      </c>
      <c r="B19" s="362" t="s">
        <v>66</v>
      </c>
      <c r="C19" s="363"/>
      <c r="D19" s="363"/>
      <c r="E19" s="250">
        <f>E20</f>
        <v>160555400</v>
      </c>
      <c r="F19" s="395"/>
      <c r="G19" s="395"/>
      <c r="H19" s="395"/>
      <c r="I19" s="395"/>
      <c r="J19" s="395"/>
      <c r="K19" s="395"/>
      <c r="L19" s="395"/>
    </row>
    <row r="20" spans="1:12" ht="26.25" customHeight="1">
      <c r="A20" s="249">
        <v>99000000000</v>
      </c>
      <c r="B20" s="364" t="s">
        <v>297</v>
      </c>
      <c r="C20" s="365"/>
      <c r="D20" s="365"/>
      <c r="E20" s="250">
        <v>160555400</v>
      </c>
      <c r="F20" s="395"/>
      <c r="G20" s="395"/>
      <c r="H20" s="395"/>
      <c r="I20" s="395"/>
      <c r="J20" s="395"/>
      <c r="K20" s="395"/>
      <c r="L20" s="395"/>
    </row>
    <row r="21" spans="1:12" ht="94.5" hidden="1" customHeight="1">
      <c r="A21" s="382" t="s">
        <v>256</v>
      </c>
      <c r="B21" s="324" t="s">
        <v>257</v>
      </c>
      <c r="C21" s="324"/>
      <c r="D21" s="324"/>
      <c r="E21" s="396">
        <f>E23</f>
        <v>0</v>
      </c>
      <c r="F21" s="347" t="s">
        <v>263</v>
      </c>
      <c r="G21" s="347"/>
      <c r="H21" s="347"/>
      <c r="I21" s="344" t="s">
        <v>264</v>
      </c>
      <c r="J21" s="345"/>
      <c r="K21" s="345"/>
      <c r="L21" s="346"/>
    </row>
    <row r="22" spans="1:12" ht="28.5" hidden="1" customHeight="1">
      <c r="A22" s="382"/>
      <c r="B22" s="373"/>
      <c r="C22" s="373"/>
      <c r="D22" s="373"/>
      <c r="E22" s="396"/>
      <c r="F22" s="248" t="s">
        <v>225</v>
      </c>
      <c r="G22" s="248"/>
      <c r="H22" s="248" t="s">
        <v>227</v>
      </c>
      <c r="I22" s="347" t="s">
        <v>225</v>
      </c>
      <c r="J22" s="347"/>
      <c r="K22" s="347" t="s">
        <v>227</v>
      </c>
      <c r="L22" s="347"/>
    </row>
    <row r="23" spans="1:12" ht="26.25" hidden="1" customHeight="1">
      <c r="A23" s="252" t="s">
        <v>265</v>
      </c>
      <c r="B23" s="325" t="s">
        <v>151</v>
      </c>
      <c r="C23" s="325"/>
      <c r="D23" s="325"/>
      <c r="E23" s="253"/>
      <c r="F23" s="161"/>
      <c r="G23" s="161"/>
      <c r="H23" s="161"/>
      <c r="I23" s="376"/>
      <c r="J23" s="376"/>
      <c r="K23" s="376"/>
      <c r="L23" s="376"/>
    </row>
    <row r="24" spans="1:12" ht="58.5" customHeight="1">
      <c r="A24" s="251" t="s">
        <v>254</v>
      </c>
      <c r="B24" s="324" t="s">
        <v>255</v>
      </c>
      <c r="C24" s="324"/>
      <c r="D24" s="324"/>
      <c r="E24" s="250">
        <f>E25</f>
        <v>378414</v>
      </c>
      <c r="F24" s="370" t="s">
        <v>299</v>
      </c>
      <c r="G24" s="371"/>
      <c r="H24" s="371"/>
      <c r="I24" s="371"/>
      <c r="J24" s="371"/>
      <c r="K24" s="371"/>
      <c r="L24" s="372"/>
    </row>
    <row r="25" spans="1:12" ht="28.5" customHeight="1">
      <c r="A25" s="252" t="s">
        <v>265</v>
      </c>
      <c r="B25" s="325" t="s">
        <v>151</v>
      </c>
      <c r="C25" s="325"/>
      <c r="D25" s="325"/>
      <c r="E25" s="253">
        <v>378414</v>
      </c>
      <c r="F25" s="335"/>
      <c r="G25" s="336"/>
      <c r="H25" s="336"/>
      <c r="I25" s="336"/>
      <c r="J25" s="336"/>
      <c r="K25" s="336"/>
      <c r="L25" s="337"/>
    </row>
    <row r="26" spans="1:12" s="170" customFormat="1" ht="94.5" customHeight="1">
      <c r="A26" s="326" t="s">
        <v>256</v>
      </c>
      <c r="B26" s="328" t="s">
        <v>257</v>
      </c>
      <c r="C26" s="329"/>
      <c r="D26" s="330"/>
      <c r="E26" s="342">
        <f>E28</f>
        <v>968444</v>
      </c>
      <c r="F26" s="344" t="s">
        <v>263</v>
      </c>
      <c r="G26" s="345"/>
      <c r="H26" s="346"/>
      <c r="I26" s="347" t="s">
        <v>264</v>
      </c>
      <c r="J26" s="347"/>
      <c r="K26" s="347"/>
      <c r="L26" s="347"/>
    </row>
    <row r="27" spans="1:12" s="170" customFormat="1" ht="28.5" customHeight="1">
      <c r="A27" s="327"/>
      <c r="B27" s="331"/>
      <c r="C27" s="332"/>
      <c r="D27" s="333"/>
      <c r="E27" s="343"/>
      <c r="F27" s="248" t="s">
        <v>225</v>
      </c>
      <c r="G27" s="344" t="s">
        <v>227</v>
      </c>
      <c r="H27" s="346"/>
      <c r="I27" s="248" t="s">
        <v>225</v>
      </c>
      <c r="J27" s="347" t="s">
        <v>227</v>
      </c>
      <c r="K27" s="347"/>
      <c r="L27" s="347"/>
    </row>
    <row r="28" spans="1:12" s="170" customFormat="1">
      <c r="A28" s="252" t="s">
        <v>265</v>
      </c>
      <c r="B28" s="325" t="s">
        <v>151</v>
      </c>
      <c r="C28" s="325"/>
      <c r="D28" s="325"/>
      <c r="E28" s="253">
        <v>968444</v>
      </c>
      <c r="F28" s="161">
        <v>564395</v>
      </c>
      <c r="G28" s="378">
        <v>194025</v>
      </c>
      <c r="H28" s="379"/>
      <c r="I28" s="161">
        <v>156294</v>
      </c>
      <c r="J28" s="376">
        <v>53730</v>
      </c>
      <c r="K28" s="376"/>
      <c r="L28" s="376"/>
    </row>
    <row r="29" spans="1:12">
      <c r="A29" s="251" t="s">
        <v>258</v>
      </c>
      <c r="B29" s="324" t="s">
        <v>259</v>
      </c>
      <c r="C29" s="324"/>
      <c r="D29" s="324"/>
      <c r="E29" s="250">
        <f>E30+E31</f>
        <v>1865051</v>
      </c>
      <c r="F29" s="384"/>
      <c r="G29" s="385"/>
      <c r="H29" s="385"/>
      <c r="I29" s="385"/>
      <c r="J29" s="385"/>
      <c r="K29" s="385"/>
      <c r="L29" s="385"/>
    </row>
    <row r="30" spans="1:12" ht="21.75" customHeight="1">
      <c r="A30" s="252" t="s">
        <v>265</v>
      </c>
      <c r="B30" s="325" t="s">
        <v>151</v>
      </c>
      <c r="C30" s="325"/>
      <c r="D30" s="325"/>
      <c r="E30" s="253">
        <v>1163725</v>
      </c>
      <c r="F30" s="385"/>
      <c r="G30" s="385"/>
      <c r="H30" s="385"/>
      <c r="I30" s="385"/>
      <c r="J30" s="385"/>
      <c r="K30" s="385"/>
      <c r="L30" s="385"/>
    </row>
    <row r="31" spans="1:12" ht="15" customHeight="1">
      <c r="A31" s="252" t="s">
        <v>266</v>
      </c>
      <c r="B31" s="325" t="s">
        <v>295</v>
      </c>
      <c r="C31" s="325"/>
      <c r="D31" s="325"/>
      <c r="E31" s="253">
        <v>701326</v>
      </c>
      <c r="F31" s="385"/>
      <c r="G31" s="385"/>
      <c r="H31" s="385"/>
      <c r="I31" s="385"/>
      <c r="J31" s="385"/>
      <c r="K31" s="385"/>
      <c r="L31" s="385"/>
    </row>
    <row r="32" spans="1:12" hidden="1">
      <c r="A32" s="251" t="s">
        <v>260</v>
      </c>
      <c r="B32" s="324" t="s">
        <v>261</v>
      </c>
      <c r="C32" s="324"/>
      <c r="D32" s="324"/>
      <c r="E32" s="250">
        <f>E33</f>
        <v>0</v>
      </c>
      <c r="F32" s="303" t="s">
        <v>300</v>
      </c>
      <c r="G32" s="374"/>
      <c r="H32" s="374"/>
      <c r="I32" s="374"/>
      <c r="J32" s="374"/>
      <c r="K32" s="374"/>
      <c r="L32" s="375"/>
    </row>
    <row r="33" spans="1:12" hidden="1">
      <c r="A33" s="252" t="s">
        <v>265</v>
      </c>
      <c r="B33" s="325" t="s">
        <v>151</v>
      </c>
      <c r="C33" s="325"/>
      <c r="D33" s="325"/>
      <c r="E33" s="253"/>
      <c r="F33" s="335"/>
      <c r="G33" s="336"/>
      <c r="H33" s="336"/>
      <c r="I33" s="336"/>
      <c r="J33" s="336"/>
      <c r="K33" s="336"/>
      <c r="L33" s="337"/>
    </row>
    <row r="34" spans="1:12">
      <c r="A34" s="334" t="s">
        <v>284</v>
      </c>
      <c r="B34" s="334"/>
      <c r="C34" s="334"/>
      <c r="D34" s="334"/>
      <c r="E34" s="334"/>
      <c r="F34" s="334"/>
      <c r="G34" s="334"/>
      <c r="H34" s="334"/>
      <c r="I34" s="334"/>
      <c r="J34" s="334"/>
      <c r="K34" s="334"/>
      <c r="L34" s="334"/>
    </row>
    <row r="35" spans="1:12" ht="19.5" customHeight="1">
      <c r="A35" s="254" t="s">
        <v>285</v>
      </c>
      <c r="B35" s="323" t="s">
        <v>24</v>
      </c>
      <c r="C35" s="323"/>
      <c r="D35" s="323"/>
      <c r="E35" s="254"/>
      <c r="F35" s="386"/>
      <c r="G35" s="387"/>
      <c r="H35" s="387"/>
      <c r="I35" s="387"/>
      <c r="J35" s="388"/>
      <c r="K35" s="79"/>
      <c r="L35" s="79"/>
    </row>
    <row r="36" spans="1:12" s="170" customFormat="1" ht="19.5" customHeight="1">
      <c r="A36" s="213" t="s">
        <v>285</v>
      </c>
      <c r="B36" s="369" t="s">
        <v>286</v>
      </c>
      <c r="C36" s="369"/>
      <c r="D36" s="369"/>
      <c r="E36" s="255">
        <f>E37+E38</f>
        <v>202173709</v>
      </c>
      <c r="F36" s="389"/>
      <c r="G36" s="381"/>
      <c r="H36" s="381"/>
      <c r="I36" s="381"/>
      <c r="J36" s="390"/>
      <c r="K36" s="171"/>
      <c r="L36" s="256"/>
    </row>
    <row r="37" spans="1:12" s="170" customFormat="1" ht="19.5" customHeight="1">
      <c r="A37" s="254" t="s">
        <v>285</v>
      </c>
      <c r="B37" s="323" t="s">
        <v>147</v>
      </c>
      <c r="C37" s="323"/>
      <c r="D37" s="323"/>
      <c r="E37" s="255">
        <f>E32+E29+E24+E21+E26+E19+E17</f>
        <v>202173709</v>
      </c>
      <c r="F37" s="389"/>
      <c r="G37" s="381"/>
      <c r="H37" s="381"/>
      <c r="I37" s="381"/>
      <c r="J37" s="390"/>
      <c r="K37" s="171"/>
      <c r="L37" s="256"/>
    </row>
    <row r="38" spans="1:12" s="170" customFormat="1" ht="19.5" customHeight="1">
      <c r="A38" s="254" t="s">
        <v>285</v>
      </c>
      <c r="B38" s="323" t="s">
        <v>24</v>
      </c>
      <c r="C38" s="323"/>
      <c r="D38" s="323"/>
      <c r="E38" s="255"/>
      <c r="F38" s="391"/>
      <c r="G38" s="392"/>
      <c r="H38" s="392"/>
      <c r="I38" s="392"/>
      <c r="J38" s="393"/>
      <c r="K38" s="171"/>
      <c r="L38" s="256"/>
    </row>
    <row r="39" spans="1:12">
      <c r="A39" s="150"/>
    </row>
    <row r="40" spans="1:12">
      <c r="A40" s="150"/>
    </row>
    <row r="41" spans="1:12">
      <c r="A41" s="150"/>
    </row>
    <row r="42" spans="1:12">
      <c r="A42" s="150"/>
    </row>
    <row r="43" spans="1:12">
      <c r="A43" s="150"/>
    </row>
    <row r="44" spans="1:12">
      <c r="A44" s="151" t="s">
        <v>287</v>
      </c>
    </row>
    <row r="45" spans="1:12">
      <c r="A45" s="151"/>
    </row>
    <row r="46" spans="1:12" ht="16.5" thickBot="1">
      <c r="A46" s="145" t="s">
        <v>293</v>
      </c>
      <c r="E46" s="146" t="s">
        <v>294</v>
      </c>
    </row>
    <row r="47" spans="1:12" ht="110.25">
      <c r="A47" s="147" t="s">
        <v>288</v>
      </c>
      <c r="B47" s="354" t="s">
        <v>176</v>
      </c>
      <c r="C47" s="351" t="s">
        <v>281</v>
      </c>
      <c r="D47" s="352"/>
      <c r="E47" s="354" t="s">
        <v>211</v>
      </c>
    </row>
    <row r="48" spans="1:12" ht="39.75" customHeight="1" thickBot="1">
      <c r="A48" s="148" t="s">
        <v>262</v>
      </c>
      <c r="B48" s="355"/>
      <c r="C48" s="348" t="s">
        <v>289</v>
      </c>
      <c r="D48" s="353"/>
      <c r="E48" s="355"/>
    </row>
    <row r="49" spans="1:5" ht="16.5" thickBot="1">
      <c r="A49" s="148">
        <v>1</v>
      </c>
      <c r="B49" s="149">
        <v>2</v>
      </c>
      <c r="C49" s="356">
        <v>3</v>
      </c>
      <c r="D49" s="350"/>
      <c r="E49" s="149">
        <v>4</v>
      </c>
    </row>
    <row r="50" spans="1:5" ht="26.25" customHeight="1" thickBot="1">
      <c r="A50" s="351" t="s">
        <v>290</v>
      </c>
      <c r="B50" s="357"/>
      <c r="C50" s="357"/>
      <c r="D50" s="357"/>
      <c r="E50" s="352"/>
    </row>
    <row r="51" spans="1:5" ht="26.25" customHeight="1" thickBot="1">
      <c r="A51" s="187" t="s">
        <v>345</v>
      </c>
      <c r="B51" s="188">
        <v>9770</v>
      </c>
      <c r="C51" s="358" t="s">
        <v>259</v>
      </c>
      <c r="D51" s="359"/>
      <c r="E51" s="189">
        <v>239080</v>
      </c>
    </row>
    <row r="52" spans="1:5" ht="24" customHeight="1" thickBot="1">
      <c r="A52" s="360">
        <v>6100000000</v>
      </c>
      <c r="B52" s="360"/>
      <c r="C52" s="360" t="s">
        <v>151</v>
      </c>
      <c r="D52" s="360"/>
      <c r="E52" s="186">
        <v>239080</v>
      </c>
    </row>
    <row r="53" spans="1:5" ht="27.75" customHeight="1" thickBot="1">
      <c r="A53" s="348" t="s">
        <v>291</v>
      </c>
      <c r="B53" s="349"/>
      <c r="C53" s="349"/>
      <c r="D53" s="349"/>
      <c r="E53" s="350"/>
    </row>
    <row r="54" spans="1:5" ht="22.5" customHeight="1" thickBot="1">
      <c r="A54" s="148" t="s">
        <v>285</v>
      </c>
      <c r="B54" s="149" t="s">
        <v>285</v>
      </c>
      <c r="C54" s="356" t="s">
        <v>286</v>
      </c>
      <c r="D54" s="350"/>
      <c r="E54" s="149"/>
    </row>
    <row r="55" spans="1:5" ht="21.75" customHeight="1" thickBot="1">
      <c r="A55" s="148" t="s">
        <v>285</v>
      </c>
      <c r="B55" s="149" t="s">
        <v>285</v>
      </c>
      <c r="C55" s="367" t="s">
        <v>147</v>
      </c>
      <c r="D55" s="368"/>
      <c r="E55" s="186">
        <f>E51</f>
        <v>239080</v>
      </c>
    </row>
    <row r="56" spans="1:5" ht="20.25" customHeight="1" thickBot="1">
      <c r="A56" s="148" t="s">
        <v>285</v>
      </c>
      <c r="B56" s="149" t="s">
        <v>285</v>
      </c>
      <c r="C56" s="367" t="s">
        <v>24</v>
      </c>
      <c r="D56" s="368"/>
      <c r="E56" s="149">
        <v>0</v>
      </c>
    </row>
    <row r="57" spans="1:5">
      <c r="A57" s="152"/>
    </row>
    <row r="58" spans="1:5">
      <c r="A58" s="153"/>
      <c r="B58" s="153"/>
      <c r="C58" s="153"/>
      <c r="D58" s="153"/>
      <c r="E58" s="153"/>
    </row>
    <row r="59" spans="1:5">
      <c r="A59" s="361" t="s">
        <v>323</v>
      </c>
      <c r="B59" s="361"/>
      <c r="D59" s="157" t="s">
        <v>322</v>
      </c>
    </row>
    <row r="60" spans="1:5">
      <c r="A60" s="154"/>
    </row>
  </sheetData>
  <mergeCells count="70">
    <mergeCell ref="F29:L31"/>
    <mergeCell ref="F35:J38"/>
    <mergeCell ref="A16:L16"/>
    <mergeCell ref="F17:L20"/>
    <mergeCell ref="K23:L23"/>
    <mergeCell ref="I21:L21"/>
    <mergeCell ref="B17:D17"/>
    <mergeCell ref="F21:H21"/>
    <mergeCell ref="I23:J23"/>
    <mergeCell ref="E21:E22"/>
    <mergeCell ref="F15:L15"/>
    <mergeCell ref="G28:H28"/>
    <mergeCell ref="E2:J2"/>
    <mergeCell ref="I22:J22"/>
    <mergeCell ref="A21:A22"/>
    <mergeCell ref="E3:J3"/>
    <mergeCell ref="E4:J4"/>
    <mergeCell ref="B18:D18"/>
    <mergeCell ref="B15:D15"/>
    <mergeCell ref="B23:D23"/>
    <mergeCell ref="F24:L24"/>
    <mergeCell ref="F25:L25"/>
    <mergeCell ref="B21:D22"/>
    <mergeCell ref="F32:L32"/>
    <mergeCell ref="J28:L28"/>
    <mergeCell ref="G27:H27"/>
    <mergeCell ref="K22:L22"/>
    <mergeCell ref="B32:D32"/>
    <mergeCell ref="B29:D29"/>
    <mergeCell ref="B30:D30"/>
    <mergeCell ref="A59:B59"/>
    <mergeCell ref="B13:D13"/>
    <mergeCell ref="B19:D19"/>
    <mergeCell ref="B20:D20"/>
    <mergeCell ref="A9:B9"/>
    <mergeCell ref="C54:D54"/>
    <mergeCell ref="C55:D55"/>
    <mergeCell ref="C56:D56"/>
    <mergeCell ref="B36:D36"/>
    <mergeCell ref="B33:D33"/>
    <mergeCell ref="A53:E53"/>
    <mergeCell ref="C47:D47"/>
    <mergeCell ref="C48:D48"/>
    <mergeCell ref="E47:E48"/>
    <mergeCell ref="C49:D49"/>
    <mergeCell ref="A50:E50"/>
    <mergeCell ref="B47:B48"/>
    <mergeCell ref="C51:D51"/>
    <mergeCell ref="C52:D52"/>
    <mergeCell ref="A52:B52"/>
    <mergeCell ref="B14:D14"/>
    <mergeCell ref="A7:I7"/>
    <mergeCell ref="E13:E14"/>
    <mergeCell ref="F13:L14"/>
    <mergeCell ref="A8:B8"/>
    <mergeCell ref="B35:D35"/>
    <mergeCell ref="E26:E27"/>
    <mergeCell ref="F26:H26"/>
    <mergeCell ref="I26:L26"/>
    <mergeCell ref="J27:L27"/>
    <mergeCell ref="B37:D37"/>
    <mergeCell ref="B38:D38"/>
    <mergeCell ref="B24:D24"/>
    <mergeCell ref="B25:D25"/>
    <mergeCell ref="A26:A27"/>
    <mergeCell ref="B26:D27"/>
    <mergeCell ref="B31:D31"/>
    <mergeCell ref="B28:D28"/>
    <mergeCell ref="A34:L34"/>
    <mergeCell ref="F33:L33"/>
  </mergeCells>
  <phoneticPr fontId="0" type="noConversion"/>
  <pageMargins left="0.39370078740157483" right="0.19685039370078741" top="0.59055118110236227" bottom="0.59055118110236227"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theme="5" tint="-0.249977111117893"/>
  </sheetPr>
  <dimension ref="A1:G14"/>
  <sheetViews>
    <sheetView topLeftCell="A7" workbookViewId="0">
      <selection activeCell="E5" sqref="E5"/>
    </sheetView>
  </sheetViews>
  <sheetFormatPr defaultRowHeight="12.75"/>
  <cols>
    <col min="2" max="2" width="29.5" customWidth="1"/>
    <col min="3" max="3" width="18.1640625" customWidth="1"/>
    <col min="4" max="4" width="17.6640625" customWidth="1"/>
    <col min="5" max="5" width="17.83203125" customWidth="1"/>
  </cols>
  <sheetData>
    <row r="1" spans="1:7" ht="15.75">
      <c r="D1" s="397" t="s">
        <v>348</v>
      </c>
      <c r="E1" s="398"/>
    </row>
    <row r="2" spans="1:7" ht="45.75" customHeight="1">
      <c r="C2" s="383" t="s">
        <v>373</v>
      </c>
      <c r="D2" s="383"/>
      <c r="E2" s="383"/>
      <c r="F2" s="383"/>
      <c r="G2" s="383"/>
    </row>
    <row r="3" spans="1:7" ht="36" customHeight="1">
      <c r="C3" s="383" t="s">
        <v>334</v>
      </c>
      <c r="D3" s="383"/>
      <c r="E3" s="383"/>
      <c r="F3" s="383"/>
      <c r="G3" s="383"/>
    </row>
    <row r="4" spans="1:7" ht="34.5" customHeight="1">
      <c r="A4" s="399" t="s">
        <v>346</v>
      </c>
      <c r="B4" s="399"/>
      <c r="C4" s="399"/>
      <c r="D4" s="399"/>
      <c r="E4" s="399"/>
    </row>
    <row r="5" spans="1:7" ht="18.75">
      <c r="A5" s="36"/>
      <c r="B5" s="190" t="s">
        <v>142</v>
      </c>
      <c r="C5" s="36"/>
      <c r="D5" s="36"/>
      <c r="E5" s="36"/>
    </row>
    <row r="6" spans="1:7" ht="18.75">
      <c r="A6" s="36"/>
      <c r="B6" s="191" t="s">
        <v>178</v>
      </c>
      <c r="C6" s="36"/>
      <c r="D6" s="36"/>
      <c r="E6" s="36"/>
    </row>
    <row r="7" spans="1:7" ht="18.75">
      <c r="A7" s="192"/>
      <c r="B7" s="192"/>
      <c r="C7" s="192"/>
      <c r="D7" s="192"/>
      <c r="E7" s="192" t="s">
        <v>23</v>
      </c>
    </row>
    <row r="8" spans="1:7" ht="37.5">
      <c r="A8" s="167" t="s">
        <v>347</v>
      </c>
      <c r="B8" s="167" t="s">
        <v>146</v>
      </c>
      <c r="C8" s="167" t="s">
        <v>224</v>
      </c>
      <c r="D8" s="167" t="s">
        <v>147</v>
      </c>
      <c r="E8" s="167" t="s">
        <v>24</v>
      </c>
    </row>
    <row r="9" spans="1:7" ht="75">
      <c r="A9" s="167"/>
      <c r="B9" s="193" t="s">
        <v>316</v>
      </c>
      <c r="C9" s="194">
        <f>C10</f>
        <v>239080</v>
      </c>
      <c r="D9" s="194">
        <f>D10</f>
        <v>239080</v>
      </c>
      <c r="E9" s="194">
        <f>E10</f>
        <v>0</v>
      </c>
    </row>
    <row r="10" spans="1:7" ht="127.5" customHeight="1">
      <c r="A10" s="195" t="s">
        <v>194</v>
      </c>
      <c r="B10" s="167" t="s">
        <v>349</v>
      </c>
      <c r="C10" s="196">
        <f>D10+E10</f>
        <v>239080</v>
      </c>
      <c r="D10" s="196">
        <v>239080</v>
      </c>
      <c r="E10" s="196"/>
    </row>
    <row r="11" spans="1:7" ht="18.75">
      <c r="A11" s="195"/>
      <c r="B11" s="193" t="s">
        <v>150</v>
      </c>
      <c r="C11" s="194">
        <f>C9</f>
        <v>239080</v>
      </c>
      <c r="D11" s="194">
        <f>D9</f>
        <v>239080</v>
      </c>
      <c r="E11" s="194">
        <f>E9</f>
        <v>0</v>
      </c>
    </row>
    <row r="12" spans="1:7">
      <c r="A12" s="126"/>
      <c r="B12" s="126"/>
      <c r="C12" s="126"/>
      <c r="D12" s="126"/>
      <c r="E12" s="126"/>
    </row>
    <row r="14" spans="1:7" ht="18.75">
      <c r="B14" s="13" t="s">
        <v>323</v>
      </c>
      <c r="C14" s="13"/>
      <c r="D14" s="13" t="s">
        <v>322</v>
      </c>
      <c r="E14" s="13"/>
    </row>
  </sheetData>
  <mergeCells count="4">
    <mergeCell ref="D1:E1"/>
    <mergeCell ref="A4:E4"/>
    <mergeCell ref="C2:G2"/>
    <mergeCell ref="C3:G3"/>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sheetPr>
    <tabColor indexed="45"/>
  </sheetPr>
  <dimension ref="A1:K17"/>
  <sheetViews>
    <sheetView topLeftCell="A4" zoomScale="75" workbookViewId="0">
      <selection activeCell="D13" sqref="D13"/>
    </sheetView>
  </sheetViews>
  <sheetFormatPr defaultRowHeight="12.75"/>
  <cols>
    <col min="1" max="1" width="15" customWidth="1"/>
    <col min="2" max="2" width="14.1640625" customWidth="1"/>
    <col min="3" max="3" width="12.1640625" customWidth="1"/>
    <col min="4" max="4" width="31.33203125" customWidth="1"/>
    <col min="5" max="5" width="45.6640625" customWidth="1"/>
    <col min="6" max="6" width="21.83203125" customWidth="1"/>
    <col min="7" max="7" width="25.33203125" customWidth="1"/>
    <col min="8" max="8" width="22.5" customWidth="1"/>
    <col min="9" max="9" width="22.1640625" customWidth="1"/>
    <col min="10" max="10" width="17.83203125" customWidth="1"/>
    <col min="11" max="11" width="11.6640625" bestFit="1" customWidth="1"/>
  </cols>
  <sheetData>
    <row r="1" spans="1:11" ht="12.75" customHeight="1">
      <c r="G1" s="37" t="s">
        <v>153</v>
      </c>
      <c r="H1" s="37"/>
      <c r="I1" s="37"/>
      <c r="J1" s="37"/>
    </row>
    <row r="2" spans="1:11" ht="66.75" customHeight="1">
      <c r="G2" s="289" t="s">
        <v>374</v>
      </c>
      <c r="H2" s="289"/>
      <c r="I2" s="289"/>
      <c r="J2" s="38"/>
    </row>
    <row r="3" spans="1:11" ht="40.5" customHeight="1">
      <c r="D3" s="130"/>
      <c r="G3" s="288" t="s">
        <v>329</v>
      </c>
      <c r="H3" s="288"/>
      <c r="I3" s="288"/>
      <c r="J3" s="38"/>
    </row>
    <row r="4" spans="1:11" ht="13.5" customHeight="1">
      <c r="G4" s="34"/>
      <c r="H4" s="34"/>
      <c r="I4" s="34"/>
      <c r="J4" s="38"/>
    </row>
    <row r="5" spans="1:11" ht="52.5" customHeight="1">
      <c r="A5" s="399" t="s">
        <v>403</v>
      </c>
      <c r="B5" s="399"/>
      <c r="C5" s="399"/>
      <c r="D5" s="399"/>
      <c r="E5" s="399"/>
      <c r="F5" s="399"/>
      <c r="G5" s="399"/>
      <c r="H5" s="399"/>
      <c r="I5" s="399"/>
      <c r="J5" s="399"/>
    </row>
    <row r="6" spans="1:11" ht="24.75" customHeight="1" thickBot="1">
      <c r="A6" s="406" t="s">
        <v>142</v>
      </c>
      <c r="B6" s="407"/>
      <c r="C6" s="407"/>
      <c r="D6" s="36"/>
      <c r="E6" s="36"/>
      <c r="F6" s="83"/>
      <c r="G6" s="36"/>
      <c r="H6" s="36"/>
      <c r="I6" s="36"/>
      <c r="J6" s="36"/>
    </row>
    <row r="7" spans="1:11" ht="27.75" customHeight="1">
      <c r="A7" s="53" t="s">
        <v>178</v>
      </c>
      <c r="B7" s="53"/>
      <c r="C7" s="53"/>
      <c r="D7" s="18"/>
      <c r="E7" s="18"/>
      <c r="F7" s="18"/>
      <c r="G7" s="18"/>
      <c r="H7" s="18"/>
      <c r="I7" s="18"/>
      <c r="J7" s="19" t="s">
        <v>26</v>
      </c>
    </row>
    <row r="8" spans="1:11" ht="12.75" customHeight="1">
      <c r="A8" s="402" t="s">
        <v>175</v>
      </c>
      <c r="B8" s="402" t="s">
        <v>176</v>
      </c>
      <c r="C8" s="402" t="s">
        <v>191</v>
      </c>
      <c r="D8" s="404" t="s">
        <v>177</v>
      </c>
      <c r="E8" s="400" t="s">
        <v>339</v>
      </c>
      <c r="F8" s="400" t="s">
        <v>340</v>
      </c>
      <c r="G8" s="400" t="s">
        <v>341</v>
      </c>
      <c r="H8" s="400" t="s">
        <v>342</v>
      </c>
      <c r="I8" s="400" t="s">
        <v>343</v>
      </c>
      <c r="J8" s="400" t="s">
        <v>344</v>
      </c>
    </row>
    <row r="9" spans="1:11" ht="174" customHeight="1">
      <c r="A9" s="403"/>
      <c r="B9" s="403"/>
      <c r="C9" s="403"/>
      <c r="D9" s="405"/>
      <c r="E9" s="401"/>
      <c r="F9" s="401"/>
      <c r="G9" s="401"/>
      <c r="H9" s="401"/>
      <c r="I9" s="401"/>
      <c r="J9" s="401"/>
    </row>
    <row r="10" spans="1:11" ht="16.5" customHeight="1">
      <c r="A10" s="28" t="s">
        <v>194</v>
      </c>
      <c r="B10" s="28" t="s">
        <v>195</v>
      </c>
      <c r="C10" s="28" t="s">
        <v>196</v>
      </c>
      <c r="D10" s="22">
        <v>4</v>
      </c>
      <c r="E10" s="29">
        <v>5</v>
      </c>
      <c r="F10" s="29">
        <v>6</v>
      </c>
      <c r="G10" s="29">
        <v>7</v>
      </c>
      <c r="H10" s="29">
        <v>8</v>
      </c>
      <c r="I10" s="29">
        <v>9</v>
      </c>
      <c r="J10" s="29">
        <v>10</v>
      </c>
    </row>
    <row r="11" spans="1:11" ht="45.75" customHeight="1">
      <c r="A11" s="261" t="s">
        <v>3</v>
      </c>
      <c r="B11" s="261"/>
      <c r="C11" s="261"/>
      <c r="D11" s="193" t="s">
        <v>69</v>
      </c>
      <c r="E11" s="262"/>
      <c r="F11" s="263"/>
      <c r="G11" s="264">
        <f t="shared" ref="G11:J12" si="0">G12</f>
        <v>2500000</v>
      </c>
      <c r="H11" s="264">
        <f t="shared" si="0"/>
        <v>2500000</v>
      </c>
      <c r="I11" s="264">
        <f t="shared" si="0"/>
        <v>500000</v>
      </c>
      <c r="J11" s="264">
        <f t="shared" si="0"/>
        <v>60</v>
      </c>
    </row>
    <row r="12" spans="1:11" ht="45.75" customHeight="1">
      <c r="A12" s="261" t="s">
        <v>1</v>
      </c>
      <c r="B12" s="261"/>
      <c r="C12" s="261"/>
      <c r="D12" s="193" t="s">
        <v>237</v>
      </c>
      <c r="E12" s="262"/>
      <c r="F12" s="263"/>
      <c r="G12" s="264">
        <f t="shared" si="0"/>
        <v>2500000</v>
      </c>
      <c r="H12" s="264">
        <f t="shared" si="0"/>
        <v>2500000</v>
      </c>
      <c r="I12" s="264">
        <f t="shared" si="0"/>
        <v>500000</v>
      </c>
      <c r="J12" s="264">
        <f t="shared" si="0"/>
        <v>60</v>
      </c>
      <c r="K12" s="86"/>
    </row>
    <row r="13" spans="1:11" ht="201" customHeight="1">
      <c r="A13" s="128" t="s">
        <v>336</v>
      </c>
      <c r="B13" s="265" t="s">
        <v>337</v>
      </c>
      <c r="C13" s="265" t="s">
        <v>114</v>
      </c>
      <c r="D13" s="266" t="s">
        <v>338</v>
      </c>
      <c r="E13" s="267" t="s">
        <v>391</v>
      </c>
      <c r="F13" s="268" t="s">
        <v>389</v>
      </c>
      <c r="G13" s="269">
        <v>2500000</v>
      </c>
      <c r="H13" s="269">
        <v>2500000</v>
      </c>
      <c r="I13" s="269">
        <v>500000</v>
      </c>
      <c r="J13" s="269">
        <v>60</v>
      </c>
    </row>
    <row r="14" spans="1:11" ht="31.5" customHeight="1">
      <c r="A14" s="270"/>
      <c r="B14" s="270"/>
      <c r="C14" s="270"/>
      <c r="D14" s="270" t="s">
        <v>224</v>
      </c>
      <c r="E14" s="270"/>
      <c r="F14" s="261"/>
      <c r="G14" s="194">
        <f>G12</f>
        <v>2500000</v>
      </c>
      <c r="H14" s="194"/>
      <c r="I14" s="194">
        <f>I12</f>
        <v>500000</v>
      </c>
      <c r="J14" s="194"/>
    </row>
    <row r="15" spans="1:11">
      <c r="D15" s="126"/>
      <c r="E15" s="126"/>
      <c r="F15" s="126"/>
      <c r="G15" s="126"/>
      <c r="H15" s="126"/>
      <c r="I15" s="126"/>
      <c r="J15" s="126"/>
    </row>
    <row r="16" spans="1:11" ht="18.75">
      <c r="D16" s="127" t="s">
        <v>323</v>
      </c>
      <c r="E16" s="127"/>
      <c r="F16" s="127"/>
      <c r="G16" s="127"/>
      <c r="H16" s="127"/>
      <c r="I16" s="127" t="s">
        <v>322</v>
      </c>
      <c r="J16" s="126"/>
    </row>
    <row r="17" spans="4:9" ht="18.75">
      <c r="D17" s="13"/>
      <c r="E17" s="13"/>
      <c r="F17" s="13"/>
      <c r="G17" s="13"/>
      <c r="H17" s="13"/>
      <c r="I17" s="13"/>
    </row>
  </sheetData>
  <mergeCells count="14">
    <mergeCell ref="G2:I2"/>
    <mergeCell ref="G3:I3"/>
    <mergeCell ref="I8:I9"/>
    <mergeCell ref="A6:C6"/>
    <mergeCell ref="H8:H9"/>
    <mergeCell ref="A5:J5"/>
    <mergeCell ref="J8:J9"/>
    <mergeCell ref="A8:A9"/>
    <mergeCell ref="B8:B9"/>
    <mergeCell ref="G8:G9"/>
    <mergeCell ref="C8:C9"/>
    <mergeCell ref="D8:D9"/>
    <mergeCell ref="E8:E9"/>
    <mergeCell ref="F8:F9"/>
  </mergeCells>
  <phoneticPr fontId="0" type="noConversion"/>
  <pageMargins left="0.31496062992125984" right="0.31496062992125984" top="0.15748031496062992" bottom="0.15748031496062992"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sheetPr>
    <tabColor indexed="45"/>
  </sheetPr>
  <dimension ref="A1:Q47"/>
  <sheetViews>
    <sheetView tabSelected="1" view="pageBreakPreview" topLeftCell="B1" zoomScale="76" zoomScaleNormal="75" zoomScaleSheetLayoutView="76" workbookViewId="0">
      <selection activeCell="L22" sqref="L22"/>
    </sheetView>
  </sheetViews>
  <sheetFormatPr defaultColWidth="9.1640625" defaultRowHeight="12.75"/>
  <cols>
    <col min="1" max="1" width="3.83203125" style="1" hidden="1" customWidth="1"/>
    <col min="2" max="2" width="19.5" style="1" customWidth="1"/>
    <col min="3" max="3" width="17.33203125" style="1" customWidth="1"/>
    <col min="4" max="4" width="17.83203125" style="1" customWidth="1"/>
    <col min="5" max="5" width="54" style="1" customWidth="1"/>
    <col min="6" max="6" width="47.1640625" style="1" customWidth="1"/>
    <col min="7" max="7" width="26.33203125" style="1" customWidth="1"/>
    <col min="8" max="8" width="23.83203125" style="1" customWidth="1"/>
    <col min="9" max="9" width="23.1640625" style="1" customWidth="1"/>
    <col min="10" max="10" width="21" style="41" customWidth="1"/>
    <col min="11" max="11" width="22.5" style="41" customWidth="1"/>
    <col min="12" max="12" width="12.1640625" style="41" customWidth="1"/>
    <col min="13" max="13" width="7.5" style="41" customWidth="1"/>
    <col min="14" max="15" width="9.1640625" style="41"/>
    <col min="16" max="16" width="18.5" style="41" customWidth="1"/>
    <col min="17" max="16384" width="9.1640625" style="41"/>
  </cols>
  <sheetData>
    <row r="1" spans="1:11" s="40" customFormat="1" ht="28.5" customHeight="1">
      <c r="A1" s="39"/>
      <c r="B1" s="205"/>
      <c r="C1" s="205"/>
      <c r="D1" s="205"/>
      <c r="E1" s="205"/>
      <c r="F1" s="205"/>
      <c r="G1" s="205"/>
      <c r="H1" s="205"/>
      <c r="I1" s="205"/>
      <c r="J1" s="40" t="s">
        <v>154</v>
      </c>
    </row>
    <row r="2" spans="1:11" s="40" customFormat="1" ht="52.5" customHeight="1">
      <c r="A2" s="39"/>
      <c r="B2" s="205"/>
      <c r="C2" s="205"/>
      <c r="D2" s="205"/>
      <c r="E2" s="205"/>
      <c r="F2" s="205"/>
      <c r="G2" s="205"/>
      <c r="H2" s="205"/>
      <c r="I2" s="289" t="s">
        <v>375</v>
      </c>
      <c r="J2" s="289"/>
      <c r="K2" s="289"/>
    </row>
    <row r="3" spans="1:11" s="40" customFormat="1" ht="38.25" customHeight="1">
      <c r="A3" s="39"/>
      <c r="B3" s="205"/>
      <c r="C3" s="205"/>
      <c r="D3" s="205"/>
      <c r="E3" s="205"/>
      <c r="F3" s="205"/>
      <c r="G3" s="205"/>
      <c r="H3" s="205"/>
      <c r="I3" s="289" t="s">
        <v>329</v>
      </c>
      <c r="J3" s="289"/>
      <c r="K3" s="289"/>
    </row>
    <row r="4" spans="1:11" ht="18" customHeight="1">
      <c r="G4" s="206"/>
      <c r="H4" s="206"/>
      <c r="I4" s="206"/>
    </row>
    <row r="5" spans="1:11" ht="33.75" customHeight="1">
      <c r="B5" s="414" t="s">
        <v>369</v>
      </c>
      <c r="C5" s="415"/>
      <c r="D5" s="415"/>
      <c r="E5" s="415"/>
      <c r="F5" s="415"/>
      <c r="G5" s="415"/>
      <c r="H5" s="415"/>
      <c r="I5" s="415"/>
    </row>
    <row r="6" spans="1:11" ht="19.5" thickBot="1">
      <c r="B6" s="410" t="s">
        <v>142</v>
      </c>
      <c r="C6" s="411"/>
      <c r="D6" s="411"/>
      <c r="E6" s="207"/>
      <c r="F6" s="207"/>
      <c r="G6" s="207"/>
      <c r="H6" s="207"/>
      <c r="I6" s="207"/>
    </row>
    <row r="7" spans="1:11" ht="18.75">
      <c r="B7" s="412" t="s">
        <v>178</v>
      </c>
      <c r="C7" s="412"/>
      <c r="D7" s="412"/>
      <c r="E7" s="207"/>
      <c r="F7" s="207"/>
      <c r="G7" s="207"/>
      <c r="H7" s="207"/>
      <c r="I7" s="207"/>
    </row>
    <row r="8" spans="1:11" ht="18.75">
      <c r="B8" s="208"/>
      <c r="C8" s="209"/>
      <c r="D8" s="209"/>
      <c r="E8" s="209"/>
      <c r="F8" s="210"/>
      <c r="G8" s="210"/>
      <c r="H8" s="211"/>
      <c r="I8" s="212" t="s">
        <v>23</v>
      </c>
    </row>
    <row r="9" spans="1:11" ht="51.75" customHeight="1">
      <c r="A9" s="42"/>
      <c r="B9" s="402" t="s">
        <v>175</v>
      </c>
      <c r="C9" s="402" t="s">
        <v>176</v>
      </c>
      <c r="D9" s="402" t="s">
        <v>191</v>
      </c>
      <c r="E9" s="404" t="s">
        <v>177</v>
      </c>
      <c r="F9" s="416" t="s">
        <v>192</v>
      </c>
      <c r="G9" s="417" t="s">
        <v>187</v>
      </c>
      <c r="H9" s="416" t="s">
        <v>211</v>
      </c>
      <c r="I9" s="413" t="s">
        <v>221</v>
      </c>
      <c r="J9" s="416" t="s">
        <v>222</v>
      </c>
      <c r="K9" s="416"/>
    </row>
    <row r="10" spans="1:11" s="44" customFormat="1" ht="58.5" customHeight="1">
      <c r="A10" s="43"/>
      <c r="B10" s="403"/>
      <c r="C10" s="403"/>
      <c r="D10" s="403"/>
      <c r="E10" s="405"/>
      <c r="F10" s="416"/>
      <c r="G10" s="418"/>
      <c r="H10" s="416"/>
      <c r="I10" s="413"/>
      <c r="J10" s="213" t="s">
        <v>212</v>
      </c>
      <c r="K10" s="213" t="s">
        <v>193</v>
      </c>
    </row>
    <row r="11" spans="1:11" ht="28.5" customHeight="1">
      <c r="B11" s="215" t="s">
        <v>194</v>
      </c>
      <c r="C11" s="215" t="s">
        <v>195</v>
      </c>
      <c r="D11" s="215" t="s">
        <v>196</v>
      </c>
      <c r="E11" s="216">
        <v>4</v>
      </c>
      <c r="F11" s="213">
        <v>5</v>
      </c>
      <c r="G11" s="214">
        <v>6</v>
      </c>
      <c r="H11" s="213">
        <v>7</v>
      </c>
      <c r="I11" s="214">
        <v>8</v>
      </c>
      <c r="J11" s="213">
        <v>9</v>
      </c>
      <c r="K11" s="213">
        <v>10</v>
      </c>
    </row>
    <row r="12" spans="1:11" ht="51" customHeight="1">
      <c r="B12" s="217" t="s">
        <v>3</v>
      </c>
      <c r="C12" s="23"/>
      <c r="D12" s="24"/>
      <c r="E12" s="24" t="s">
        <v>69</v>
      </c>
      <c r="F12" s="213"/>
      <c r="G12" s="214"/>
      <c r="H12" s="194">
        <f>I12+J12</f>
        <v>13077400</v>
      </c>
      <c r="I12" s="194">
        <f>I13</f>
        <v>8789000</v>
      </c>
      <c r="J12" s="194">
        <f>J13</f>
        <v>4288400</v>
      </c>
      <c r="K12" s="194">
        <f>K13</f>
        <v>4230000</v>
      </c>
    </row>
    <row r="13" spans="1:11" ht="54" customHeight="1">
      <c r="B13" s="217" t="s">
        <v>1</v>
      </c>
      <c r="C13" s="23"/>
      <c r="D13" s="24"/>
      <c r="E13" s="24" t="s">
        <v>69</v>
      </c>
      <c r="F13" s="213"/>
      <c r="G13" s="214"/>
      <c r="H13" s="194">
        <f>I13+J13</f>
        <v>13077400</v>
      </c>
      <c r="I13" s="194">
        <f>SUM(I14:I25)</f>
        <v>8789000</v>
      </c>
      <c r="J13" s="194">
        <f>SUM(J14:J25)</f>
        <v>4288400</v>
      </c>
      <c r="K13" s="194">
        <f>SUM(K14:K25)</f>
        <v>4230000</v>
      </c>
    </row>
    <row r="14" spans="1:11" ht="162" customHeight="1">
      <c r="B14" s="271" t="s">
        <v>85</v>
      </c>
      <c r="C14" s="271" t="s">
        <v>86</v>
      </c>
      <c r="D14" s="272" t="s">
        <v>87</v>
      </c>
      <c r="E14" s="272" t="s">
        <v>88</v>
      </c>
      <c r="F14" s="203" t="s">
        <v>370</v>
      </c>
      <c r="G14" s="204" t="s">
        <v>390</v>
      </c>
      <c r="H14" s="196">
        <v>3415000</v>
      </c>
      <c r="I14" s="218">
        <v>3415000</v>
      </c>
      <c r="J14" s="196"/>
      <c r="K14" s="196"/>
    </row>
    <row r="15" spans="1:11" ht="132" customHeight="1">
      <c r="B15" s="235" t="s">
        <v>101</v>
      </c>
      <c r="C15" s="236">
        <v>2111</v>
      </c>
      <c r="D15" s="222" t="s">
        <v>127</v>
      </c>
      <c r="E15" s="222" t="s">
        <v>100</v>
      </c>
      <c r="F15" s="223" t="s">
        <v>247</v>
      </c>
      <c r="G15" s="204" t="s">
        <v>362</v>
      </c>
      <c r="H15" s="196">
        <f t="shared" ref="H15:H25" si="0">I15+J15</f>
        <v>3000000</v>
      </c>
      <c r="I15" s="220">
        <v>3000000</v>
      </c>
      <c r="J15" s="221"/>
      <c r="K15" s="221"/>
    </row>
    <row r="16" spans="1:11" ht="150" customHeight="1">
      <c r="B16" s="16" t="s">
        <v>112</v>
      </c>
      <c r="C16" s="16" t="s">
        <v>130</v>
      </c>
      <c r="D16" s="17" t="s">
        <v>89</v>
      </c>
      <c r="E16" s="17" t="s">
        <v>131</v>
      </c>
      <c r="F16" s="224" t="s">
        <v>248</v>
      </c>
      <c r="G16" s="204" t="s">
        <v>249</v>
      </c>
      <c r="H16" s="196">
        <f t="shared" si="0"/>
        <v>500000</v>
      </c>
      <c r="I16" s="220">
        <v>500000</v>
      </c>
      <c r="J16" s="221"/>
      <c r="K16" s="221"/>
    </row>
    <row r="17" spans="2:12" ht="121.9" customHeight="1">
      <c r="B17" s="113" t="s">
        <v>242</v>
      </c>
      <c r="C17" s="113" t="s">
        <v>243</v>
      </c>
      <c r="D17" s="113" t="s">
        <v>181</v>
      </c>
      <c r="E17" s="17" t="s">
        <v>244</v>
      </c>
      <c r="F17" s="224" t="s">
        <v>270</v>
      </c>
      <c r="G17" s="204" t="s">
        <v>251</v>
      </c>
      <c r="H17" s="196">
        <f t="shared" si="0"/>
        <v>460000</v>
      </c>
      <c r="I17" s="220">
        <v>460000</v>
      </c>
      <c r="J17" s="221"/>
      <c r="K17" s="221"/>
    </row>
    <row r="18" spans="2:12" ht="130.15" customHeight="1">
      <c r="B18" s="16" t="s">
        <v>179</v>
      </c>
      <c r="C18" s="16" t="s">
        <v>180</v>
      </c>
      <c r="D18" s="17" t="s">
        <v>181</v>
      </c>
      <c r="E18" s="17" t="s">
        <v>182</v>
      </c>
      <c r="F18" s="224" t="s">
        <v>250</v>
      </c>
      <c r="G18" s="204" t="s">
        <v>251</v>
      </c>
      <c r="H18" s="196">
        <f t="shared" si="0"/>
        <v>74000</v>
      </c>
      <c r="I18" s="220">
        <v>74000</v>
      </c>
      <c r="J18" s="221"/>
      <c r="K18" s="221"/>
    </row>
    <row r="19" spans="2:12" ht="90" customHeight="1">
      <c r="B19" s="16" t="s">
        <v>113</v>
      </c>
      <c r="C19" s="16" t="s">
        <v>136</v>
      </c>
      <c r="D19" s="17" t="s">
        <v>10</v>
      </c>
      <c r="E19" s="17" t="s">
        <v>94</v>
      </c>
      <c r="F19" s="203" t="s">
        <v>271</v>
      </c>
      <c r="G19" s="204" t="s">
        <v>319</v>
      </c>
      <c r="H19" s="196">
        <v>400000</v>
      </c>
      <c r="I19" s="220">
        <v>400000</v>
      </c>
      <c r="J19" s="221"/>
      <c r="K19" s="221"/>
      <c r="L19" s="239" t="s">
        <v>379</v>
      </c>
    </row>
    <row r="20" spans="2:12" ht="353.1" customHeight="1">
      <c r="B20" s="16" t="s">
        <v>113</v>
      </c>
      <c r="C20" s="16" t="s">
        <v>136</v>
      </c>
      <c r="D20" s="17" t="s">
        <v>10</v>
      </c>
      <c r="E20" s="17" t="s">
        <v>94</v>
      </c>
      <c r="F20" s="241" t="s">
        <v>383</v>
      </c>
      <c r="G20" s="204" t="s">
        <v>384</v>
      </c>
      <c r="H20" s="196">
        <v>100000</v>
      </c>
      <c r="I20" s="220">
        <v>100000</v>
      </c>
      <c r="J20" s="221"/>
      <c r="K20" s="221"/>
      <c r="L20" s="239"/>
    </row>
    <row r="21" spans="2:12" ht="70.150000000000006" customHeight="1">
      <c r="B21" s="16" t="s">
        <v>99</v>
      </c>
      <c r="C21" s="16" t="s">
        <v>137</v>
      </c>
      <c r="D21" s="17" t="s">
        <v>17</v>
      </c>
      <c r="E21" s="17" t="s">
        <v>92</v>
      </c>
      <c r="F21" s="203" t="s">
        <v>272</v>
      </c>
      <c r="G21" s="204" t="s">
        <v>321</v>
      </c>
      <c r="H21" s="196">
        <f t="shared" si="0"/>
        <v>600000</v>
      </c>
      <c r="I21" s="220">
        <v>600000</v>
      </c>
      <c r="J21" s="221"/>
      <c r="K21" s="221"/>
    </row>
    <row r="22" spans="2:12" ht="142.5" customHeight="1">
      <c r="B22" s="16" t="s">
        <v>110</v>
      </c>
      <c r="C22" s="240">
        <v>6030</v>
      </c>
      <c r="D22" s="17" t="s">
        <v>20</v>
      </c>
      <c r="E22" s="273" t="s">
        <v>109</v>
      </c>
      <c r="F22" s="176" t="s">
        <v>386</v>
      </c>
      <c r="G22" s="204" t="s">
        <v>390</v>
      </c>
      <c r="H22" s="196">
        <v>3370000</v>
      </c>
      <c r="I22" s="196"/>
      <c r="J22" s="196">
        <v>4000000</v>
      </c>
      <c r="K22" s="196">
        <v>4000000</v>
      </c>
    </row>
    <row r="23" spans="2:12" ht="171.75" customHeight="1">
      <c r="B23" s="16" t="s">
        <v>382</v>
      </c>
      <c r="C23" s="240">
        <v>6083</v>
      </c>
      <c r="D23" s="17" t="s">
        <v>355</v>
      </c>
      <c r="E23" s="234" t="s">
        <v>356</v>
      </c>
      <c r="F23" s="176" t="s">
        <v>385</v>
      </c>
      <c r="G23" s="204" t="s">
        <v>387</v>
      </c>
      <c r="H23" s="196">
        <f>I23+J23</f>
        <v>230000</v>
      </c>
      <c r="I23" s="218"/>
      <c r="J23" s="196">
        <v>230000</v>
      </c>
      <c r="K23" s="196">
        <v>230000</v>
      </c>
    </row>
    <row r="24" spans="2:12" ht="120.75" customHeight="1">
      <c r="B24" s="234" t="s">
        <v>363</v>
      </c>
      <c r="C24" s="234" t="s">
        <v>364</v>
      </c>
      <c r="D24" s="234" t="s">
        <v>365</v>
      </c>
      <c r="E24" s="234" t="s">
        <v>366</v>
      </c>
      <c r="F24" s="203" t="s">
        <v>367</v>
      </c>
      <c r="G24" s="204" t="s">
        <v>368</v>
      </c>
      <c r="H24" s="196">
        <f t="shared" si="0"/>
        <v>240000</v>
      </c>
      <c r="I24" s="220">
        <v>240000</v>
      </c>
      <c r="J24" s="221"/>
      <c r="K24" s="221"/>
    </row>
    <row r="25" spans="2:12" ht="135" customHeight="1">
      <c r="B25" s="16" t="s">
        <v>273</v>
      </c>
      <c r="C25" s="236">
        <v>8313</v>
      </c>
      <c r="D25" s="17" t="s">
        <v>274</v>
      </c>
      <c r="E25" s="17" t="s">
        <v>155</v>
      </c>
      <c r="F25" s="274" t="s">
        <v>371</v>
      </c>
      <c r="G25" s="204" t="s">
        <v>390</v>
      </c>
      <c r="H25" s="196">
        <f t="shared" si="0"/>
        <v>58400</v>
      </c>
      <c r="I25" s="220"/>
      <c r="J25" s="221">
        <v>58400</v>
      </c>
      <c r="K25" s="221"/>
    </row>
    <row r="26" spans="2:12" ht="70.150000000000006" customHeight="1">
      <c r="B26" s="14" t="s">
        <v>105</v>
      </c>
      <c r="C26" s="110"/>
      <c r="D26" s="111"/>
      <c r="E26" s="15" t="s">
        <v>72</v>
      </c>
      <c r="F26" s="203"/>
      <c r="G26" s="204"/>
      <c r="H26" s="225">
        <f>H27</f>
        <v>360000</v>
      </c>
      <c r="I26" s="225">
        <f>I27</f>
        <v>360000</v>
      </c>
      <c r="J26" s="225">
        <f>J27</f>
        <v>0</v>
      </c>
      <c r="K26" s="225">
        <f>K27</f>
        <v>0</v>
      </c>
    </row>
    <row r="27" spans="2:12" ht="70.150000000000006" customHeight="1">
      <c r="B27" s="14" t="s">
        <v>106</v>
      </c>
      <c r="C27" s="110"/>
      <c r="D27" s="111"/>
      <c r="E27" s="15" t="s">
        <v>72</v>
      </c>
      <c r="F27" s="203"/>
      <c r="G27" s="204"/>
      <c r="H27" s="225">
        <f>H28+H29</f>
        <v>360000</v>
      </c>
      <c r="I27" s="225">
        <f>I28+I29</f>
        <v>360000</v>
      </c>
      <c r="J27" s="225">
        <f>J28+J29</f>
        <v>0</v>
      </c>
      <c r="K27" s="225">
        <f>K28+K29</f>
        <v>0</v>
      </c>
    </row>
    <row r="28" spans="2:12" ht="121.9" customHeight="1">
      <c r="B28" s="275" t="s">
        <v>107</v>
      </c>
      <c r="C28" s="275">
        <v>5011</v>
      </c>
      <c r="D28" s="276" t="s">
        <v>19</v>
      </c>
      <c r="E28" s="277" t="s">
        <v>18</v>
      </c>
      <c r="F28" s="203" t="s">
        <v>372</v>
      </c>
      <c r="G28" s="204" t="s">
        <v>390</v>
      </c>
      <c r="H28" s="219">
        <v>60000</v>
      </c>
      <c r="I28" s="220">
        <v>60000</v>
      </c>
      <c r="J28" s="221"/>
      <c r="K28" s="221"/>
    </row>
    <row r="29" spans="2:12" ht="121.9" customHeight="1">
      <c r="B29" s="16" t="s">
        <v>158</v>
      </c>
      <c r="C29" s="236">
        <v>5053</v>
      </c>
      <c r="D29" s="17" t="s">
        <v>19</v>
      </c>
      <c r="E29" s="278" t="s">
        <v>381</v>
      </c>
      <c r="F29" s="203" t="s">
        <v>372</v>
      </c>
      <c r="G29" s="204" t="s">
        <v>390</v>
      </c>
      <c r="H29" s="219">
        <v>300000</v>
      </c>
      <c r="I29" s="220">
        <v>300000</v>
      </c>
      <c r="J29" s="221"/>
      <c r="K29" s="221"/>
    </row>
    <row r="30" spans="2:12" ht="81" customHeight="1">
      <c r="B30" s="14" t="s">
        <v>161</v>
      </c>
      <c r="C30" s="110"/>
      <c r="D30" s="111"/>
      <c r="E30" s="15" t="s">
        <v>380</v>
      </c>
      <c r="F30" s="203"/>
      <c r="G30" s="204"/>
      <c r="H30" s="226">
        <f t="shared" ref="H30:K31" si="1">H31</f>
        <v>6000</v>
      </c>
      <c r="I30" s="226">
        <f t="shared" si="1"/>
        <v>6000</v>
      </c>
      <c r="J30" s="226">
        <f t="shared" si="1"/>
        <v>0</v>
      </c>
      <c r="K30" s="226">
        <f t="shared" si="1"/>
        <v>0</v>
      </c>
    </row>
    <row r="31" spans="2:12" ht="69.75" customHeight="1">
      <c r="B31" s="14" t="s">
        <v>162</v>
      </c>
      <c r="C31" s="110"/>
      <c r="D31" s="111"/>
      <c r="E31" s="15" t="s">
        <v>380</v>
      </c>
      <c r="F31" s="203"/>
      <c r="G31" s="204"/>
      <c r="H31" s="225">
        <f t="shared" si="1"/>
        <v>6000</v>
      </c>
      <c r="I31" s="225">
        <f t="shared" si="1"/>
        <v>6000</v>
      </c>
      <c r="J31" s="225">
        <f t="shared" si="1"/>
        <v>0</v>
      </c>
      <c r="K31" s="225">
        <f t="shared" si="1"/>
        <v>0</v>
      </c>
    </row>
    <row r="32" spans="2:12" ht="111.75" customHeight="1">
      <c r="B32" s="16" t="s">
        <v>104</v>
      </c>
      <c r="C32" s="16" t="s">
        <v>137</v>
      </c>
      <c r="D32" s="17" t="s">
        <v>17</v>
      </c>
      <c r="E32" s="17" t="s">
        <v>92</v>
      </c>
      <c r="F32" s="203" t="s">
        <v>272</v>
      </c>
      <c r="G32" s="204" t="s">
        <v>320</v>
      </c>
      <c r="H32" s="219">
        <v>6000</v>
      </c>
      <c r="I32" s="220">
        <v>6000</v>
      </c>
      <c r="J32" s="221"/>
      <c r="K32" s="221"/>
    </row>
    <row r="33" spans="2:17" ht="61.9" customHeight="1">
      <c r="B33" s="237"/>
      <c r="C33" s="237"/>
      <c r="D33" s="237"/>
      <c r="E33" s="166" t="s">
        <v>224</v>
      </c>
      <c r="F33" s="227"/>
      <c r="G33" s="225"/>
      <c r="H33" s="228">
        <f>H31+H27+H13</f>
        <v>13443400</v>
      </c>
      <c r="I33" s="228">
        <f>I31+I27+I13</f>
        <v>9155000</v>
      </c>
      <c r="J33" s="228">
        <f>J31+J27+J13</f>
        <v>4288400</v>
      </c>
      <c r="K33" s="228">
        <f>K31+K27+K13</f>
        <v>4230000</v>
      </c>
    </row>
    <row r="34" spans="2:17" ht="45" customHeight="1">
      <c r="B34" s="408" t="s">
        <v>323</v>
      </c>
      <c r="C34" s="409"/>
      <c r="D34" s="409"/>
      <c r="E34" s="229"/>
      <c r="F34" s="197"/>
      <c r="G34" s="230"/>
      <c r="H34" s="230"/>
      <c r="I34" s="231" t="s">
        <v>322</v>
      </c>
      <c r="J34" s="232"/>
      <c r="K34" s="233"/>
    </row>
    <row r="35" spans="2:17" ht="52.5" customHeight="1">
      <c r="B35" s="2"/>
      <c r="C35" s="82"/>
      <c r="D35" s="3"/>
      <c r="E35" s="4"/>
      <c r="F35" s="5"/>
      <c r="G35" s="5"/>
      <c r="H35" s="46"/>
      <c r="I35" s="5"/>
    </row>
    <row r="36" spans="2:17" ht="123.75" customHeight="1">
      <c r="C36" s="2"/>
    </row>
    <row r="37" spans="2:17" ht="98.25" customHeight="1">
      <c r="B37" s="47"/>
      <c r="D37" s="47"/>
      <c r="E37" s="47"/>
      <c r="F37" s="47"/>
      <c r="G37" s="47"/>
      <c r="H37" s="47"/>
      <c r="I37" s="47"/>
    </row>
    <row r="38" spans="2:17" ht="98.25" customHeight="1">
      <c r="B38" s="48"/>
      <c r="C38" s="47"/>
      <c r="D38" s="48"/>
      <c r="E38" s="48"/>
      <c r="F38" s="48"/>
      <c r="G38" s="48"/>
      <c r="H38" s="48"/>
      <c r="I38" s="48"/>
    </row>
    <row r="39" spans="2:17" ht="33.75" customHeight="1">
      <c r="B39" s="49"/>
      <c r="C39" s="48"/>
      <c r="D39" s="49"/>
      <c r="E39" s="49"/>
      <c r="F39" s="49"/>
      <c r="G39" s="49"/>
      <c r="H39" s="49"/>
      <c r="I39" s="49"/>
    </row>
    <row r="40" spans="2:17" ht="39.75" customHeight="1">
      <c r="B40" s="48"/>
      <c r="C40" s="49"/>
      <c r="D40" s="48"/>
      <c r="E40" s="48"/>
      <c r="F40" s="48"/>
      <c r="G40" s="48"/>
      <c r="H40" s="48"/>
      <c r="I40" s="48"/>
    </row>
    <row r="41" spans="2:17" ht="33.75" customHeight="1">
      <c r="B41" s="49"/>
      <c r="C41" s="48"/>
      <c r="D41" s="49"/>
      <c r="E41" s="49"/>
      <c r="F41" s="49"/>
      <c r="G41" s="49"/>
      <c r="H41" s="49"/>
      <c r="I41" s="49"/>
    </row>
    <row r="42" spans="2:17">
      <c r="C42" s="49"/>
    </row>
    <row r="43" spans="2:17" ht="23.25" customHeight="1">
      <c r="J43" s="50"/>
    </row>
    <row r="44" spans="2:17" ht="20.25" customHeight="1">
      <c r="J44" s="49"/>
      <c r="K44" s="50"/>
      <c r="L44" s="50"/>
      <c r="M44" s="50"/>
      <c r="N44" s="50"/>
      <c r="O44" s="50"/>
      <c r="P44" s="50"/>
      <c r="Q44" s="50"/>
    </row>
    <row r="45" spans="2:17" ht="20.25" customHeight="1">
      <c r="J45" s="50"/>
      <c r="K45" s="49"/>
      <c r="L45" s="49"/>
      <c r="M45" s="49"/>
      <c r="N45" s="49"/>
      <c r="O45" s="49"/>
      <c r="P45" s="49"/>
      <c r="Q45" s="49"/>
    </row>
    <row r="46" spans="2:17" ht="30.75" customHeight="1">
      <c r="J46" s="49"/>
      <c r="K46" s="50"/>
      <c r="L46" s="50"/>
      <c r="M46" s="50"/>
      <c r="N46" s="50"/>
      <c r="O46" s="50"/>
      <c r="P46" s="50"/>
      <c r="Q46" s="50"/>
    </row>
    <row r="47" spans="2:17" ht="21" customHeight="1">
      <c r="K47" s="49"/>
      <c r="L47" s="49"/>
      <c r="M47" s="49"/>
      <c r="N47" s="49"/>
      <c r="O47" s="49"/>
      <c r="P47" s="49"/>
      <c r="Q47" s="49"/>
    </row>
  </sheetData>
  <mergeCells count="15">
    <mergeCell ref="I2:K2"/>
    <mergeCell ref="I3:K3"/>
    <mergeCell ref="I9:I10"/>
    <mergeCell ref="B5:I5"/>
    <mergeCell ref="B9:B10"/>
    <mergeCell ref="J9:K9"/>
    <mergeCell ref="F9:F10"/>
    <mergeCell ref="G9:G10"/>
    <mergeCell ref="H9:H10"/>
    <mergeCell ref="B34:D34"/>
    <mergeCell ref="D9:D10"/>
    <mergeCell ref="E9:E10"/>
    <mergeCell ref="B6:D6"/>
    <mergeCell ref="B7:D7"/>
    <mergeCell ref="C9:C10"/>
  </mergeCells>
  <phoneticPr fontId="37" type="noConversion"/>
  <pageMargins left="0.74803149606299213" right="0.74803149606299213" top="0.98425196850393704" bottom="0.98425196850393704" header="0.51181102362204722" footer="0.51181102362204722"/>
  <pageSetup paperSize="9" scale="50"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Дод1</vt:lpstr>
      <vt:lpstr>Дод 1.1</vt:lpstr>
      <vt:lpstr>дод2 </vt:lpstr>
      <vt:lpstr>дод.3</vt:lpstr>
      <vt:lpstr>дод 4</vt:lpstr>
      <vt:lpstr>дод 4.1</vt:lpstr>
      <vt:lpstr>дод 5</vt:lpstr>
      <vt:lpstr>дод 6</vt:lpstr>
      <vt:lpstr>дод.3!Заголовки_для_печати</vt:lpstr>
      <vt:lpstr>'дод 6'!Область_печати</vt:lpstr>
      <vt:lpstr>Дод1!Область_печати</vt:lpstr>
      <vt:lpstr>'дод2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2021-12-03T10:15:48Z</cp:lastPrinted>
  <dcterms:created xsi:type="dcterms:W3CDTF">2014-01-17T10:52:16Z</dcterms:created>
  <dcterms:modified xsi:type="dcterms:W3CDTF">2021-12-28T10:41:57Z</dcterms:modified>
</cp:coreProperties>
</file>