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ІКТОР\Downloads\"/>
    </mc:Choice>
  </mc:AlternateContent>
  <bookViews>
    <workbookView xWindow="0" yWindow="465" windowWidth="15480" windowHeight="10380" tabRatio="878" activeTab="3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30" r:id="rId5"/>
    <sheet name="дод 4.1" sheetId="31" r:id="rId6"/>
    <sheet name="дод 5" sheetId="21" r:id="rId7"/>
    <sheet name="дод 6" sheetId="26" r:id="rId8"/>
  </sheets>
  <definedNames>
    <definedName name="_xlnm.Print_Titles" localSheetId="3">дод.3!$8:$11</definedName>
    <definedName name="_xlnm.Print_Area" localSheetId="7">'дод 6'!$A$1:$K$42</definedName>
    <definedName name="_xlnm.Print_Area" localSheetId="0">Дод1!$A$1:$G$94</definedName>
    <definedName name="_xlnm.Print_Area" localSheetId="2">'дод2 '!$A$1:$F$36</definedName>
  </definedNames>
  <calcPr calcId="162913" fullCalcOnLoad="1"/>
</workbook>
</file>

<file path=xl/calcChain.xml><?xml version="1.0" encoding="utf-8"?>
<calcChain xmlns="http://schemas.openxmlformats.org/spreadsheetml/2006/main">
  <c r="F85" i="18" l="1"/>
  <c r="G85" i="18"/>
  <c r="F89" i="18"/>
  <c r="D89" i="18" s="1"/>
  <c r="G89" i="18"/>
  <c r="E89" i="18"/>
  <c r="Q71" i="1"/>
  <c r="Q70" i="1"/>
  <c r="Q69" i="1"/>
  <c r="P68" i="1"/>
  <c r="O68" i="1"/>
  <c r="N68" i="1"/>
  <c r="M68" i="1"/>
  <c r="L68" i="1"/>
  <c r="K68" i="1"/>
  <c r="J68" i="1"/>
  <c r="J67" i="1" s="1"/>
  <c r="I68" i="1"/>
  <c r="I67" i="1" s="1"/>
  <c r="H68" i="1"/>
  <c r="G68" i="1"/>
  <c r="F68" i="1"/>
  <c r="N67" i="1"/>
  <c r="G67" i="1"/>
  <c r="Q66" i="1"/>
  <c r="Q65" i="1"/>
  <c r="Q64" i="1"/>
  <c r="Q63" i="1"/>
  <c r="Q62" i="1"/>
  <c r="Q61" i="1"/>
  <c r="Q60" i="1"/>
  <c r="P59" i="1"/>
  <c r="O59" i="1"/>
  <c r="O58" i="1" s="1"/>
  <c r="N59" i="1"/>
  <c r="N58" i="1" s="1"/>
  <c r="M59" i="1"/>
  <c r="M58" i="1"/>
  <c r="L59" i="1"/>
  <c r="L58" i="1" s="1"/>
  <c r="K59" i="1"/>
  <c r="K58" i="1"/>
  <c r="J59" i="1"/>
  <c r="J58" i="1"/>
  <c r="I59" i="1"/>
  <c r="I58" i="1"/>
  <c r="H59" i="1"/>
  <c r="H58" i="1" s="1"/>
  <c r="G59" i="1"/>
  <c r="F59" i="1"/>
  <c r="Q59" i="1"/>
  <c r="P58" i="1"/>
  <c r="Q57" i="1"/>
  <c r="P56" i="1"/>
  <c r="O56" i="1"/>
  <c r="O55" i="1"/>
  <c r="N56" i="1"/>
  <c r="N55" i="1" s="1"/>
  <c r="M56" i="1"/>
  <c r="M55" i="1"/>
  <c r="L56" i="1"/>
  <c r="L55" i="1" s="1"/>
  <c r="K56" i="1"/>
  <c r="Q56" i="1" s="1"/>
  <c r="J56" i="1"/>
  <c r="J55" i="1"/>
  <c r="I56" i="1"/>
  <c r="I72" i="1" s="1"/>
  <c r="H56" i="1"/>
  <c r="H55" i="1" s="1"/>
  <c r="G56" i="1"/>
  <c r="F56" i="1"/>
  <c r="F55" i="1"/>
  <c r="Q55" i="1" s="1"/>
  <c r="P55" i="1"/>
  <c r="K55" i="1"/>
  <c r="I55" i="1"/>
  <c r="Q54" i="1"/>
  <c r="Q53" i="1"/>
  <c r="Q52" i="1"/>
  <c r="Q51" i="1"/>
  <c r="Q50" i="1"/>
  <c r="Q49" i="1"/>
  <c r="Q48" i="1"/>
  <c r="Q47" i="1"/>
  <c r="Q46" i="1"/>
  <c r="Q45" i="1"/>
  <c r="P44" i="1"/>
  <c r="P43" i="1" s="1"/>
  <c r="O44" i="1"/>
  <c r="N44" i="1"/>
  <c r="N43" i="1"/>
  <c r="M44" i="1"/>
  <c r="M43" i="1" s="1"/>
  <c r="L44" i="1"/>
  <c r="K44" i="1"/>
  <c r="J44" i="1"/>
  <c r="J43" i="1" s="1"/>
  <c r="I44" i="1"/>
  <c r="I43" i="1"/>
  <c r="H44" i="1"/>
  <c r="H43" i="1" s="1"/>
  <c r="G44" i="1"/>
  <c r="G43" i="1"/>
  <c r="F44" i="1"/>
  <c r="Q44" i="1" s="1"/>
  <c r="O43" i="1"/>
  <c r="L43" i="1"/>
  <c r="K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P14" i="1"/>
  <c r="O14" i="1"/>
  <c r="O13" i="1"/>
  <c r="N14" i="1"/>
  <c r="N13" i="1"/>
  <c r="M14" i="1"/>
  <c r="M13" i="1"/>
  <c r="L14" i="1"/>
  <c r="L13" i="1"/>
  <c r="K14" i="1"/>
  <c r="K13" i="1" s="1"/>
  <c r="J14" i="1"/>
  <c r="I14" i="1"/>
  <c r="I13" i="1"/>
  <c r="H14" i="1"/>
  <c r="H13" i="1"/>
  <c r="G14" i="1"/>
  <c r="F14" i="1"/>
  <c r="F13" i="1" s="1"/>
  <c r="Q14" i="1"/>
  <c r="P13" i="1"/>
  <c r="J13" i="1"/>
  <c r="G13" i="1"/>
  <c r="D15" i="29"/>
  <c r="C14" i="29"/>
  <c r="E15" i="18"/>
  <c r="D15" i="18" s="1"/>
  <c r="F15" i="18"/>
  <c r="G15" i="18"/>
  <c r="D16" i="18"/>
  <c r="D17" i="18"/>
  <c r="D18" i="18"/>
  <c r="D19" i="18"/>
  <c r="E20" i="18"/>
  <c r="D20" i="18" s="1"/>
  <c r="F20" i="18"/>
  <c r="G20" i="18"/>
  <c r="D21" i="18"/>
  <c r="E23" i="18"/>
  <c r="F23" i="18"/>
  <c r="G23" i="18"/>
  <c r="D24" i="18"/>
  <c r="D25" i="18"/>
  <c r="E26" i="18"/>
  <c r="F26" i="18"/>
  <c r="F22" i="18" s="1"/>
  <c r="D26" i="18"/>
  <c r="G26" i="18"/>
  <c r="D27" i="18"/>
  <c r="D28" i="18"/>
  <c r="E30" i="18"/>
  <c r="D30" i="18" s="1"/>
  <c r="F30" i="18"/>
  <c r="F29" i="18"/>
  <c r="G30" i="18"/>
  <c r="D31" i="18"/>
  <c r="E32" i="18"/>
  <c r="F32" i="18"/>
  <c r="G32" i="18"/>
  <c r="D33" i="18"/>
  <c r="E34" i="18"/>
  <c r="D34" i="18" s="1"/>
  <c r="F34" i="18"/>
  <c r="G34" i="18"/>
  <c r="D35" i="18"/>
  <c r="D36" i="18"/>
  <c r="E38" i="18"/>
  <c r="F38" i="18"/>
  <c r="D38" i="18" s="1"/>
  <c r="G38" i="18"/>
  <c r="D39" i="18"/>
  <c r="D40" i="18"/>
  <c r="D41" i="18"/>
  <c r="D42" i="18"/>
  <c r="D43" i="18"/>
  <c r="D44" i="18"/>
  <c r="D45" i="18"/>
  <c r="D46" i="18"/>
  <c r="D47" i="18"/>
  <c r="E48" i="18"/>
  <c r="D48" i="18"/>
  <c r="F48" i="18"/>
  <c r="G48" i="18"/>
  <c r="D49" i="18"/>
  <c r="D50" i="18"/>
  <c r="E51" i="18"/>
  <c r="F51" i="18"/>
  <c r="G51" i="18"/>
  <c r="G37" i="18" s="1"/>
  <c r="D52" i="18"/>
  <c r="D53" i="18"/>
  <c r="D54" i="18"/>
  <c r="E56" i="18"/>
  <c r="F56" i="18"/>
  <c r="F55" i="18"/>
  <c r="G56" i="18"/>
  <c r="G55" i="18" s="1"/>
  <c r="D57" i="18"/>
  <c r="D58" i="18"/>
  <c r="D59" i="18"/>
  <c r="E62" i="18"/>
  <c r="F62" i="18"/>
  <c r="G62" i="18"/>
  <c r="G61" i="18" s="1"/>
  <c r="G60" i="18" s="1"/>
  <c r="D63" i="18"/>
  <c r="D64" i="18"/>
  <c r="D65" i="18"/>
  <c r="E66" i="18"/>
  <c r="F66" i="18"/>
  <c r="G66" i="18"/>
  <c r="D67" i="18"/>
  <c r="E68" i="18"/>
  <c r="D68" i="18" s="1"/>
  <c r="F68" i="18"/>
  <c r="G68" i="18"/>
  <c r="D69" i="18"/>
  <c r="D70" i="18"/>
  <c r="E72" i="18"/>
  <c r="E71" i="18"/>
  <c r="F72" i="18"/>
  <c r="F71" i="18" s="1"/>
  <c r="G72" i="18"/>
  <c r="G71" i="18"/>
  <c r="D73" i="18"/>
  <c r="E75" i="18"/>
  <c r="F75" i="18"/>
  <c r="D75" i="18" s="1"/>
  <c r="G75" i="18"/>
  <c r="G74" i="18"/>
  <c r="D76" i="18"/>
  <c r="D77" i="18"/>
  <c r="E80" i="18"/>
  <c r="E79" i="18"/>
  <c r="F80" i="18"/>
  <c r="D80" i="18" s="1"/>
  <c r="G80" i="18"/>
  <c r="G79" i="18"/>
  <c r="G78" i="18"/>
  <c r="D81" i="18"/>
  <c r="E85" i="18"/>
  <c r="E84" i="18" s="1"/>
  <c r="D85" i="18"/>
  <c r="D86" i="18"/>
  <c r="E87" i="18"/>
  <c r="F87" i="18"/>
  <c r="D87" i="18" s="1"/>
  <c r="G87" i="18"/>
  <c r="D88" i="18"/>
  <c r="D90" i="18"/>
  <c r="C31" i="24"/>
  <c r="C30" i="24"/>
  <c r="C15" i="24"/>
  <c r="C14" i="24"/>
  <c r="H25" i="26"/>
  <c r="H26" i="26"/>
  <c r="H22" i="26"/>
  <c r="H27" i="26"/>
  <c r="H17" i="26"/>
  <c r="I39" i="26"/>
  <c r="I38" i="26" s="1"/>
  <c r="J39" i="26"/>
  <c r="J41" i="26" s="1"/>
  <c r="K39" i="26"/>
  <c r="K41" i="26" s="1"/>
  <c r="H39" i="26"/>
  <c r="H41" i="26" s="1"/>
  <c r="H32" i="26"/>
  <c r="H30" i="26"/>
  <c r="H31" i="26"/>
  <c r="H29" i="26"/>
  <c r="H24" i="26"/>
  <c r="H23" i="26"/>
  <c r="H20" i="26"/>
  <c r="H19" i="26"/>
  <c r="H15" i="26"/>
  <c r="C32" i="24"/>
  <c r="D28" i="24"/>
  <c r="F24" i="24"/>
  <c r="F34" i="24" s="1"/>
  <c r="E24" i="24"/>
  <c r="E34" i="24"/>
  <c r="D24" i="24"/>
  <c r="D34" i="24" s="1"/>
  <c r="C24" i="24"/>
  <c r="F19" i="24"/>
  <c r="E19" i="24"/>
  <c r="C19" i="24"/>
  <c r="F18" i="24"/>
  <c r="F22" i="24"/>
  <c r="E18" i="24"/>
  <c r="E22" i="24"/>
  <c r="D18" i="24"/>
  <c r="D22" i="24"/>
  <c r="C18" i="24"/>
  <c r="C16" i="24"/>
  <c r="F12" i="24"/>
  <c r="E12" i="24"/>
  <c r="D12" i="24"/>
  <c r="D17" i="29"/>
  <c r="C17" i="29"/>
  <c r="C12" i="29"/>
  <c r="C13" i="29"/>
  <c r="C16" i="29"/>
  <c r="C10" i="29"/>
  <c r="C11" i="29"/>
  <c r="C9" i="29"/>
  <c r="I13" i="26"/>
  <c r="H13" i="26"/>
  <c r="J13" i="26"/>
  <c r="J12" i="26"/>
  <c r="K13" i="26"/>
  <c r="K12" i="26" s="1"/>
  <c r="H14" i="26"/>
  <c r="H28" i="26"/>
  <c r="I34" i="26"/>
  <c r="I41" i="26" s="1"/>
  <c r="I33" i="26"/>
  <c r="J34" i="26"/>
  <c r="J33" i="26" s="1"/>
  <c r="K34" i="26"/>
  <c r="K33" i="26"/>
  <c r="H35" i="26"/>
  <c r="H34" i="26" s="1"/>
  <c r="H33" i="26" s="1"/>
  <c r="H36" i="26"/>
  <c r="H37" i="26"/>
  <c r="H40" i="26"/>
  <c r="G12" i="21"/>
  <c r="H12" i="21"/>
  <c r="H15" i="21" s="1"/>
  <c r="I12" i="21"/>
  <c r="C9" i="31"/>
  <c r="D9" i="31"/>
  <c r="D11" i="31"/>
  <c r="E9" i="31"/>
  <c r="E11" i="31"/>
  <c r="C11" i="31"/>
  <c r="E17" i="30"/>
  <c r="E19" i="30"/>
  <c r="E22" i="30"/>
  <c r="E37" i="30"/>
  <c r="E41" i="30"/>
  <c r="F10" i="29"/>
  <c r="G10" i="29"/>
  <c r="D18" i="29"/>
  <c r="E15" i="29"/>
  <c r="E17" i="29"/>
  <c r="H20" i="18"/>
  <c r="I20" i="18"/>
  <c r="H32" i="18"/>
  <c r="I32" i="18"/>
  <c r="H71" i="18"/>
  <c r="I71" i="18"/>
  <c r="H72" i="18"/>
  <c r="I72" i="18"/>
  <c r="H91" i="18"/>
  <c r="I91" i="18"/>
  <c r="G15" i="21"/>
  <c r="G11" i="21"/>
  <c r="C12" i="24"/>
  <c r="I12" i="26"/>
  <c r="H12" i="26"/>
  <c r="E74" i="18"/>
  <c r="N72" i="1"/>
  <c r="F58" i="1"/>
  <c r="Q58" i="1" s="1"/>
  <c r="J72" i="1"/>
  <c r="F67" i="1"/>
  <c r="M67" i="1"/>
  <c r="Q68" i="1"/>
  <c r="G55" i="1"/>
  <c r="P67" i="1"/>
  <c r="G22" i="18"/>
  <c r="G14" i="18"/>
  <c r="D71" i="18"/>
  <c r="D72" i="18"/>
  <c r="D32" i="18"/>
  <c r="F14" i="18"/>
  <c r="E78" i="18"/>
  <c r="D51" i="18"/>
  <c r="Q72" i="1" l="1"/>
  <c r="E18" i="29"/>
  <c r="C18" i="29" s="1"/>
  <c r="C15" i="29"/>
  <c r="H38" i="26"/>
  <c r="E61" i="18"/>
  <c r="E29" i="18"/>
  <c r="D29" i="18" s="1"/>
  <c r="G58" i="1"/>
  <c r="G72" i="1"/>
  <c r="D66" i="18"/>
  <c r="G13" i="18"/>
  <c r="G82" i="18" s="1"/>
  <c r="G91" i="18" s="1"/>
  <c r="C22" i="24"/>
  <c r="C28" i="24"/>
  <c r="C34" i="24" s="1"/>
  <c r="K38" i="26"/>
  <c r="G84" i="18"/>
  <c r="G83" i="18" s="1"/>
  <c r="D62" i="18"/>
  <c r="F61" i="18"/>
  <c r="D56" i="18"/>
  <c r="E55" i="18"/>
  <c r="D55" i="18" s="1"/>
  <c r="E22" i="18"/>
  <c r="D22" i="18" s="1"/>
  <c r="D23" i="18"/>
  <c r="K67" i="1"/>
  <c r="Q67" i="1" s="1"/>
  <c r="K72" i="1"/>
  <c r="O72" i="1"/>
  <c r="E14" i="18"/>
  <c r="F72" i="1"/>
  <c r="F43" i="1"/>
  <c r="Q43" i="1" s="1"/>
  <c r="E27" i="30"/>
  <c r="E26" i="30" s="1"/>
  <c r="H11" i="21"/>
  <c r="D84" i="18"/>
  <c r="E83" i="18"/>
  <c r="F37" i="18"/>
  <c r="H72" i="1"/>
  <c r="H67" i="1"/>
  <c r="L72" i="1"/>
  <c r="L67" i="1"/>
  <c r="P72" i="1"/>
  <c r="F13" i="18"/>
  <c r="I11" i="21"/>
  <c r="I15" i="21"/>
  <c r="F79" i="18"/>
  <c r="F74" i="18"/>
  <c r="D74" i="18" s="1"/>
  <c r="E37" i="18"/>
  <c r="G29" i="18"/>
  <c r="Q13" i="1"/>
  <c r="O67" i="1"/>
  <c r="M72" i="1"/>
  <c r="F84" i="18"/>
  <c r="F83" i="18" s="1"/>
  <c r="J38" i="26"/>
  <c r="F60" i="18" l="1"/>
  <c r="F78" i="18"/>
  <c r="D79" i="18"/>
  <c r="D14" i="18"/>
  <c r="E13" i="18"/>
  <c r="E60" i="18"/>
  <c r="D60" i="18" s="1"/>
  <c r="D61" i="18"/>
  <c r="D37" i="18"/>
  <c r="D83" i="18"/>
  <c r="F82" i="18" l="1"/>
  <c r="F91" i="18" s="1"/>
  <c r="D78" i="18"/>
  <c r="E82" i="18"/>
  <c r="D13" i="18"/>
  <c r="D82" i="18" l="1"/>
  <c r="E91" i="18"/>
  <c r="D91" i="18" s="1"/>
</calcChain>
</file>

<file path=xl/sharedStrings.xml><?xml version="1.0" encoding="utf-8"?>
<sst xmlns="http://schemas.openxmlformats.org/spreadsheetml/2006/main" count="773" uniqueCount="504">
  <si>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</si>
  <si>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</si>
  <si>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</si>
  <si>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</si>
  <si>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</si>
  <si>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</si>
  <si>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</si>
  <si>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</si>
  <si>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</si>
  <si>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</si>
  <si>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</si>
  <si>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</si>
  <si>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</si>
  <si>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</si>
  <si>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</si>
  <si>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</si>
  <si>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</si>
  <si>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</si>
  <si>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</si>
  <si>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</si>
  <si>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</si>
  <si>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</si>
  <si>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</si>
  <si>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</si>
  <si>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</si>
  <si>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</si>
  <si>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</si>
  <si>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</si>
  <si>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</si>
  <si>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</si>
  <si>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</si>
  <si>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</si>
  <si>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</si>
  <si>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</si>
  <si>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</si>
  <si>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</si>
  <si>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</si>
  <si>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</si>
  <si>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</si>
  <si>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</si>
  <si>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</si>
  <si>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</si>
  <si>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</si>
  <si>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</si>
  <si>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</si>
  <si>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</si>
  <si>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</si>
  <si>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</si>
  <si>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</si>
  <si>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</si>
  <si>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</si>
  <si>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</si>
  <si>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</si>
  <si>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</si>
  <si>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</si>
  <si>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</si>
  <si>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</si>
  <si>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</si>
  <si>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</si>
  <si>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</si>
  <si>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</si>
  <si>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</si>
  <si>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</si>
  <si>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</si>
  <si>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</si>
  <si>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</si>
  <si>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</si>
  <si>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</si>
  <si>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</si>
  <si>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</si>
  <si>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</si>
  <si>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</si>
  <si>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</si>
  <si>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</si>
  <si>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</si>
  <si>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</si>
  <si>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</si>
  <si>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</si>
  <si>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</si>
  <si>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</si>
  <si>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</si>
  <si>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</si>
  <si>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</si>
  <si>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</si>
  <si>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</si>
  <si>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</si>
  <si>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</si>
  <si>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</si>
  <si>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</si>
  <si>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</si>
  <si>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</si>
  <si>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</si>
  <si>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</si>
  <si>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</si>
  <si>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</si>
  <si>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</si>
  <si>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</si>
  <si>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</si>
  <si>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</si>
  <si>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</si>
  <si>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</si>
  <si>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</si>
  <si>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</si>
  <si>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</si>
  <si>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</si>
  <si>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</si>
  <si>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</si>
  <si>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</si>
  <si>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</si>
  <si>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</si>
  <si>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</si>
  <si>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</si>
  <si>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</si>
  <si>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</si>
  <si>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</si>
  <si>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</si>
  <si>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</si>
  <si>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</si>
  <si>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</si>
  <si>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</si>
  <si>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</si>
  <si>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</si>
  <si>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</si>
  <si>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</si>
  <si>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0490</t>
  </si>
  <si>
    <t>7461</t>
  </si>
  <si>
    <t>8130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</si>
  <si>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</si>
  <si>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</si>
  <si>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</si>
  <si>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</si>
  <si>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</si>
  <si>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</si>
  <si>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</si>
  <si>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</si>
  <si>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</si>
  <si>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 xml:space="preserve">Додаток №5
до рішення </t>
  </si>
  <si>
    <t>Додаток №6</t>
  </si>
  <si>
    <t>Ліквідація іншого забруднення навколишнього природного середовища</t>
  </si>
  <si>
    <t>0610160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</si>
  <si>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</si>
  <si>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</si>
  <si>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</si>
  <si>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</si>
  <si>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</si>
  <si>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</si>
  <si>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</si>
  <si>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</si>
  <si>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</si>
  <si>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</si>
  <si>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</si>
  <si>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</si>
  <si>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</si>
  <si>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</si>
  <si>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</si>
  <si>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</si>
  <si>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</si>
  <si>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</si>
  <si>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</si>
  <si>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</si>
  <si>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</si>
  <si>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</si>
  <si>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</si>
  <si>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</si>
  <si>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</si>
  <si>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8600</t>
  </si>
  <si>
    <t>0170</t>
  </si>
  <si>
    <t>Обслуговування місцевого боргу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</si>
  <si>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</si>
  <si>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</si>
  <si>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</si>
  <si>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</si>
  <si>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</si>
  <si>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</si>
  <si>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</si>
  <si>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</si>
  <si>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</si>
  <si>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</si>
  <si>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</si>
  <si>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</si>
  <si>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Разом доходів</t>
  </si>
  <si>
    <t>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</si>
  <si>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</si>
  <si>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</si>
  <si>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</si>
  <si>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</si>
  <si>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</si>
  <si>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</si>
  <si>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</si>
  <si>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</si>
  <si>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</si>
  <si>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</si>
  <si>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</si>
  <si>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</si>
  <si>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</si>
  <si>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</si>
  <si>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</si>
  <si>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</si>
  <si>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</si>
  <si>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</si>
  <si>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</si>
  <si>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</si>
  <si>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</si>
  <si>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</si>
  <si>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</si>
  <si>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</si>
  <si>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</si>
  <si>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</si>
  <si>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</si>
  <si>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</si>
  <si>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</si>
  <si>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</si>
  <si>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</si>
  <si>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</si>
  <si>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Довгострокові зобов'язання</t>
  </si>
  <si>
    <t>Погашення</t>
  </si>
  <si>
    <t>Зовнішні зобов"язання</t>
  </si>
  <si>
    <t xml:space="preserve"> Олевська міська рада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</si>
  <si>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</si>
  <si>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</si>
  <si>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</si>
  <si>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</si>
  <si>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</si>
  <si>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</si>
  <si>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</si>
  <si>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</si>
  <si>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</si>
  <si>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</si>
  <si>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</si>
  <si>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Код бюджету</t>
  </si>
  <si>
    <t>06100000000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</si>
  <si>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</si>
  <si>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</si>
  <si>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</si>
  <si>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</si>
  <si>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</si>
  <si>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</si>
  <si>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</si>
  <si>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>Бюджет Білокоровицької сільської  територіальної громади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</si>
  <si>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</si>
  <si>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</si>
  <si>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</si>
  <si>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</si>
  <si>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</si>
  <si>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</si>
  <si>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</si>
  <si>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</si>
  <si>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</si>
  <si>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</si>
  <si>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</si>
  <si>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</si>
  <si>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</si>
  <si>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</si>
  <si>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№   4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</si>
  <si>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</si>
  <si>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</si>
  <si>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</si>
  <si>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</si>
  <si>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Державний бюджет</t>
  </si>
  <si>
    <t>Резервний фонд місцевого бюджету</t>
  </si>
  <si>
    <t>0611021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</si>
  <si>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</si>
  <si>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</si>
  <si>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</si>
  <si>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</si>
  <si>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1011080</t>
  </si>
  <si>
    <t>1080</t>
  </si>
  <si>
    <t>0611141</t>
  </si>
  <si>
    <t>0611142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</si>
  <si>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</si>
  <si>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</si>
  <si>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</si>
  <si>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</si>
  <si>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</si>
  <si>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</si>
  <si>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</si>
  <si>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</si>
  <si>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Керівництво і управління у відповідній сфері у містах (місті Києві), селищах, селах,  територіальних громадах</t>
  </si>
  <si>
    <t>0117310</t>
  </si>
  <si>
    <t>7310</t>
  </si>
  <si>
    <t xml:space="preserve">Будівництво об'єктів житлово-комунального господарства
</t>
  </si>
  <si>
    <t>Найменування інвестиційного проекту</t>
  </si>
  <si>
    <t>Загальний період реалізація проекту,(рік початку і завершення)</t>
  </si>
  <si>
    <t>Загальна вартість проекту,гривень</t>
  </si>
  <si>
    <t>Обсяг капітальних вкладень місцевого бюджету всього, гривень</t>
  </si>
  <si>
    <t>3719770</t>
  </si>
  <si>
    <t>№ з/п</t>
  </si>
  <si>
    <t>Додаток №4.1</t>
  </si>
  <si>
    <t>На підвищення кваліфікації педагогічних працівників відповідно до регіонального замовлення</t>
  </si>
  <si>
    <t>9770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</si>
  <si>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</si>
  <si>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</si>
  <si>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</si>
  <si>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</si>
  <si>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</si>
  <si>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</si>
  <si>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об'єктів житлово-комунального господарства</t>
  </si>
  <si>
    <t>Служба у справах дітей Олевської міської ради</t>
  </si>
  <si>
    <t>0910000</t>
  </si>
  <si>
    <t>0910160</t>
  </si>
  <si>
    <t>Відділ культури та туризму Олевської міської ради</t>
  </si>
  <si>
    <t>0116083</t>
  </si>
  <si>
    <t>2021-2024</t>
  </si>
  <si>
    <t>Коригування проектно-кошторисної документації. Реконструкція станції 2-го підйому (І-черга)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м.Олевськ Олевського району Житомирської області</t>
  </si>
  <si>
    <t>на пільгове медичне обслуговування осіб, які постраждали внаслідок Чорнобильської катастрофи</t>
  </si>
  <si>
    <t>5011</t>
  </si>
  <si>
    <t>"Про  бюджет Олевської міської  територіальної громади на 2023 рік"</t>
  </si>
  <si>
    <t>"Про бюджет Олевської міської  територіальної громади на 2023 рік"</t>
  </si>
  <si>
    <t>Міжбюджетні трансферти на 2023 рік</t>
  </si>
  <si>
    <t xml:space="preserve">                 Інші субвенції з  бюджету міської територіальної громади  на 2023 рік</t>
  </si>
  <si>
    <t>Обсяги капітальних вкладень бюджету у розрізі інвестиційних проектів у 2023 році</t>
  </si>
  <si>
    <t>Додаток №1</t>
  </si>
  <si>
    <t>Найменування згідно
 з Класифікацією доходів бюджету</t>
  </si>
  <si>
    <t>Загальний
фонд</t>
  </si>
  <si>
    <t>у тому числі
бюджет
розвитку</t>
  </si>
  <si>
    <t>4</t>
  </si>
  <si>
    <t>5</t>
  </si>
  <si>
    <t>6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</si>
  <si>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</si>
  <si>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</si>
  <si>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</si>
  <si>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</si>
  <si>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</si>
  <si>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</si>
  <si>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</si>
  <si>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</si>
  <si>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</si>
  <si>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</si>
  <si>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</si>
  <si>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</si>
  <si>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</si>
  <si>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</si>
  <si>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</si>
  <si>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</si>
  <si>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</si>
  <si>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13031000</t>
  </si>
  <si>
    <t>Рентна плата за користування надрами для видобування бурштину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</si>
  <si>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</si>
  <si>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</si>
  <si>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</si>
  <si>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</si>
  <si>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</si>
  <si>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</si>
  <si>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</si>
  <si>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</si>
  <si>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</si>
  <si>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</si>
  <si>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</si>
  <si>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</si>
  <si>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</si>
  <si>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</si>
  <si>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</si>
  <si>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</si>
  <si>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</si>
  <si>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</si>
  <si>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</si>
  <si>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</si>
  <si>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</si>
  <si>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</si>
  <si>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</si>
  <si>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</si>
  <si>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</si>
  <si>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</si>
  <si>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</si>
  <si>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</si>
  <si>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</si>
  <si>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</si>
  <si>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</si>
  <si>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</si>
  <si>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</si>
  <si>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</si>
  <si>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</si>
  <si>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</si>
  <si>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</si>
  <si>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</si>
  <si>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</si>
  <si>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</si>
  <si>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</si>
  <si>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</si>
  <si>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</si>
  <si>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</si>
  <si>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</si>
  <si>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</si>
  <si>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</si>
  <si>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</si>
  <si>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</si>
  <si>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</si>
  <si>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</si>
  <si>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</si>
  <si>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</si>
  <si>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</si>
  <si>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</si>
  <si>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</si>
  <si>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</si>
  <si>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</si>
  <si>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</si>
  <si>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</si>
  <si>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</si>
  <si>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</si>
  <si>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</si>
  <si>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30000000</t>
  </si>
  <si>
    <t>33000000</t>
  </si>
  <si>
    <t>33010000</t>
  </si>
  <si>
    <t>33010100</t>
  </si>
  <si>
    <t/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</si>
  <si>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</si>
  <si>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</si>
  <si>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</si>
  <si>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</si>
  <si>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</si>
  <si>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41040000</t>
  </si>
  <si>
    <t>Дотації з місцевих бюджетів іншим місцевим бюджетам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</si>
  <si>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</si>
  <si>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</si>
  <si>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"Про  бюджет Олевської міської територіальної громади на 2023 рік"</t>
  </si>
  <si>
    <t>КНП "Олевська ЦЛ ОМР" на утримання лаборанта</t>
  </si>
  <si>
    <t xml:space="preserve">На утримання КУ "Інклюзивно- ресурсний центр" </t>
  </si>
  <si>
    <t>0117330</t>
  </si>
  <si>
    <t>Будівництво інших об`єктів комунальної власності</t>
  </si>
  <si>
    <t>0611026</t>
  </si>
  <si>
    <t>1026</t>
  </si>
  <si>
    <t>7330</t>
  </si>
  <si>
    <t>Нове будівництво кладовища в м. Олевськ (за межами населеного пункту) Коростенського району Житомирської області (коригування)</t>
  </si>
  <si>
    <t>2022-2023</t>
  </si>
  <si>
    <t xml:space="preserve">Утримання та забезпечення діяльності центрів соціальних служб </t>
  </si>
  <si>
    <t>Обсяг капітальних вкладень місцевого бюджету  у 2023 році, гривень</t>
  </si>
  <si>
    <t xml:space="preserve"> Очікуваний рівень готовності проекту на кінець 2023 року, %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</si>
  <si>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</si>
  <si>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</si>
  <si>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</si>
  <si>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</si>
  <si>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</si>
  <si>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</si>
  <si>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</si>
  <si>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</si>
  <si>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</si>
  <si>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</si>
  <si>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</si>
  <si>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</si>
  <si>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</si>
  <si>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</si>
  <si>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</t>
  </si>
  <si>
    <t xml:space="preserve">
Програма підтримки медичних
пунктів тимчасового базування Олевської
міської ТГ на 2022-2025  роки
</t>
  </si>
  <si>
    <t>Програма забезпечення мобілізаційної підготовки та оборонної роботи в Олевській громаді на 2022 – 2025 роки</t>
  </si>
  <si>
    <t>Рішення міської ради від  18.08.2022 №948</t>
  </si>
  <si>
    <t>Програма територіальної оборони Олевської  міської територіальної громади на 2022-2025 роки</t>
  </si>
  <si>
    <t>Рішення міської ради від  17.02.2022 №841</t>
  </si>
  <si>
    <t>Програма надання одноразової допомоги дітям-сиротам і дітям, позбавлених батьківського піклування, яким у 2022-2025 роках виповнюється 18 років</t>
  </si>
  <si>
    <t>Рішення міської ради від 03.02.2022 № 838</t>
  </si>
  <si>
    <t>Програма розвитку  фізичної культури і спорту та національно-патріотичного виховання дітей та молоді Олевської міської ради на 2022-2026 роки</t>
  </si>
  <si>
    <t>Рішення міської ради від 07.12.2021 № 693</t>
  </si>
  <si>
    <t xml:space="preserve">Надання спеціалізованої освіти мистецькими школами </t>
  </si>
  <si>
    <t>Забезпечення діяльності місцевої та добровільної пожежної охорони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</si>
  <si>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</si>
  <si>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Секретар ради</t>
  </si>
  <si>
    <t>Сергій МЕЛЬНИК</t>
  </si>
  <si>
    <t xml:space="preserve">  Інші субвенції з місцевих бюджетів до  бюджету міської територіальної громадина 2023 рік</t>
  </si>
  <si>
    <t>Доходи  бюджету міської територіальної громади на 2023 рік</t>
  </si>
  <si>
    <t>Фінансування  бюджету міської територіальної громади на 2023 рік</t>
  </si>
  <si>
    <t>РОЗПОДІЛ
видатків  бюджету  міської територіальної громади на 2023 рік</t>
  </si>
  <si>
    <t>Розподіл витрат  бюджету  міської територіальної громади на реалізацію місцевих/регіональних програм у 2023 році</t>
  </si>
  <si>
    <t>Рішення міської ради  від  10.11.2022   №1017</t>
  </si>
  <si>
    <t>Програми економічного 
і соціального розвитку Олевської міської 
територіальної громади  на 2023 рік</t>
  </si>
  <si>
    <t>Рішення міської ради  від 21 12.2021  №763</t>
  </si>
  <si>
    <t xml:space="preserve">Програми забезпечення громадян 
Олевської міської  територіальної громади життєво необхідними медичними препаратами та виробами 
медичного призначення на 2023-2025 роки
</t>
  </si>
  <si>
    <t>Програма транспортування хворих з хронічною нирковою недостатністю, які проживають на території Олевської міської територіальної громади та отримують програмний гемодіаліз на 2023-2025 роки</t>
  </si>
  <si>
    <t>Програма компенсаційних виплат та надання пільг окремим категоріям громадян Олевської міської  територіальної громади на 2023-2025 роки</t>
  </si>
  <si>
    <t xml:space="preserve">Програма
організації безоплатного поховання
померлих (загиблих) військовослужбовців,
учасників бойових дій внаслідок російської
агресії та війни в Україні  Олевської міської територіальної громади на 2023 рік
</t>
  </si>
  <si>
    <t xml:space="preserve"> Програма надання соціальних гарантій фізичним особам, які надають соціальні послуги з догляду на непрофесійній основі 
на 2023 рік</t>
  </si>
  <si>
    <t>Міська (комплексна) цільова соціальна Програма забезпечення житлом дітей-сиріт, дітей, позбавлених батьківського піклування, та осіб з їх числа на 2023-2025 роки</t>
  </si>
  <si>
    <t xml:space="preserve">Програма охорони навколишнього природного
середовища та раціональне використання
природних ресурсів на 2022 - 2025 роки
</t>
  </si>
  <si>
    <t>Рішення міської ради від 23.12.2021 № 762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</si>
  <si>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</si>
  <si>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</si>
  <si>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</si>
  <si>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0651300000</t>
  </si>
  <si>
    <t>0610000000</t>
  </si>
  <si>
    <t>0652400000</t>
  </si>
  <si>
    <t xml:space="preserve">до рішення ХХVІ сесії Олевської міської ради </t>
  </si>
  <si>
    <t>КНП "Олевська ЦЛ" ОМР на оплату комунальних послуг та енергоносіїв</t>
  </si>
  <si>
    <t xml:space="preserve">Програма фінансової підтримки комунального некомерційного підприємства «Олевська центральна лікарня» Олевської міської ради на 2022-2025 роки </t>
  </si>
  <si>
    <t>Програма фінансової підтримки комунального некомерційного підприємства «Олевський центр первинної медичної допомоги» Олевської міської ради на 2023-2025 роки</t>
  </si>
  <si>
    <t>Рішення міської ради  від 08.12.2022  №1037</t>
  </si>
  <si>
    <t>Рішення міської ради  від 08.12.2022  №1036</t>
  </si>
  <si>
    <t>Рішення міської ради  від 08.12.2022  №1031</t>
  </si>
  <si>
    <t>Рішення міської ради  від 08.12.2022  №1033</t>
  </si>
  <si>
    <t>Рішення міської ради  від 08.12.2022  №1034</t>
  </si>
  <si>
    <t>Рішення міської ради  від 08.12.2022  №1035</t>
  </si>
  <si>
    <t>Програми відшкодування
безоплатного забезпечення лікарськими засобами
за рецептами лікарів, у разі амбулаторного лікування
та послуг безоплатного зубопротезування осіб, постраждалих
внаслідок Чорнобильської катастрофи на 2023-2025 роки</t>
  </si>
  <si>
    <t>Рішення міської ради  від 08.12.2022  №1032</t>
  </si>
  <si>
    <t>Програма соціальної підтримки  військовослужбовців, працівників Збройних Сил України, Національної гвардії України, Служби безпеки України, інших силових структур громади на 2023-2025 роки</t>
  </si>
  <si>
    <t>Рішення міської ради від 10.05.2022 № 879</t>
  </si>
  <si>
    <t>VІІІ скликання  від 22.12.2022 року № 1061</t>
  </si>
  <si>
    <t>до рішення ХХVІ сесії Олевської міської ради VІІІ скликання  від  22.12.2022 року № 1061</t>
  </si>
  <si>
    <t>до рішення ХХVІ  сесії Олевської міської ради VІІІ скликання  від 22.12.2022 року № 1061</t>
  </si>
  <si>
    <t>до рішення ХХVІ сесії Олевської міської ради VІІІ скликання  від 22.12.2022 року № 1061</t>
  </si>
  <si>
    <t>до рішення ХХVІ сесії Олевської міської ради VІІІ скликання Олевської міської ради від 22.12.2022 року № 1061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</si>
  <si>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</si>
  <si>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міжшкільними ресурсними центрами за рахунок коштів місцевого бюджету</t>
  </si>
  <si>
    <t>Рішення міської ради  від 22.12.2022  №1070</t>
  </si>
  <si>
    <t>Рішення міської ради  від 22.12.2022  №1069</t>
  </si>
  <si>
    <t>065130000</t>
  </si>
  <si>
    <t>0118600</t>
  </si>
  <si>
    <t>0900000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</si>
</sst>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-* #,##0.00_р_._-;\-* #,##0.00_р_._-;_-* &quot;-&quot;??_р_._-;_-@_-"/>
    <numFmt numFmtId="200" formatCode="#,##0.0"/>
    <numFmt numFmtId="213" formatCode="#,##0.00_ ;\-#,##0.00\ "/>
  </numFmts>
  <fonts count="5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44" fillId="0" borderId="0"/>
    <xf numFmtId="0" fontId="43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79" fontId="15" fillId="0" borderId="0" applyFont="0" applyFill="0" applyBorder="0" applyAlignment="0" applyProtection="0"/>
    <xf numFmtId="0" fontId="4" fillId="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5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5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55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55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55" fillId="44" borderId="0" applyNumberFormat="0" applyBorder="0" applyAlignment="0" applyProtection="0"/>
  </cellStyleXfs>
  <cellXfs count="363">
    <xf numFmtId="0" fontId="0" fillId="0" borderId="0" xfId="0"/>
    <xf numFmtId="0" fontId="1" fillId="0" borderId="0" xfId="0" applyNumberFormat="1" applyFont="1" applyFill="1" applyAlignment="1" applyProtection="1"/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00" fontId="21" fillId="0" borderId="0" xfId="0" applyNumberFormat="1" applyFont="1" applyBorder="1" applyAlignment="1">
      <alignment vertical="justify"/>
    </xf>
    <xf numFmtId="0" fontId="22" fillId="0" borderId="0" xfId="0" applyFont="1"/>
    <xf numFmtId="0" fontId="32" fillId="0" borderId="5" xfId="0" quotePrefix="1" applyFont="1" applyFill="1" applyBorder="1" applyAlignment="1">
      <alignment horizontal="center" vertical="center" wrapText="1"/>
    </xf>
    <xf numFmtId="2" fontId="32" fillId="0" borderId="5" xfId="0" quotePrefix="1" applyNumberFormat="1" applyFont="1" applyFill="1" applyBorder="1" applyAlignment="1">
      <alignment horizontal="center" vertical="center" wrapText="1"/>
    </xf>
    <xf numFmtId="0" fontId="27" fillId="0" borderId="5" xfId="0" quotePrefix="1" applyFont="1" applyFill="1" applyBorder="1" applyAlignment="1">
      <alignment horizontal="center" vertical="center" wrapText="1"/>
    </xf>
    <xf numFmtId="2" fontId="27" fillId="0" borderId="5" xfId="0" quotePrefix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2" fillId="0" borderId="0" xfId="0" applyFont="1" applyAlignment="1">
      <alignment horizontal="right"/>
    </xf>
    <xf numFmtId="0" fontId="18" fillId="0" borderId="6" xfId="0" applyFont="1" applyFill="1" applyBorder="1" applyAlignment="1">
      <alignment horizontal="center" vertical="center" wrapText="1"/>
    </xf>
    <xf numFmtId="0" fontId="32" fillId="0" borderId="5" xfId="52" applyFont="1" applyFill="1" applyBorder="1" applyAlignment="1">
      <alignment horizontal="center" vertical="center" wrapText="1"/>
    </xf>
    <xf numFmtId="2" fontId="32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22" fillId="0" borderId="0" xfId="55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3" fontId="27" fillId="0" borderId="0" xfId="0" applyNumberFormat="1" applyFont="1" applyFill="1"/>
    <xf numFmtId="200" fontId="38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9" fillId="0" borderId="0" xfId="55" applyNumberFormat="1" applyFont="1" applyBorder="1" applyAlignment="1"/>
    <xf numFmtId="49" fontId="39" fillId="0" borderId="0" xfId="55" applyNumberFormat="1" applyFont="1" applyBorder="1" applyAlignment="1"/>
    <xf numFmtId="0" fontId="37" fillId="0" borderId="7" xfId="0" applyFont="1" applyBorder="1" applyAlignment="1">
      <alignment vertical="center"/>
    </xf>
    <xf numFmtId="0" fontId="22" fillId="0" borderId="0" xfId="56" applyFont="1"/>
    <xf numFmtId="0" fontId="18" fillId="0" borderId="5" xfId="0" applyFont="1" applyFill="1" applyBorder="1"/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5" xfId="0" applyFont="1" applyFill="1" applyBorder="1"/>
    <xf numFmtId="3" fontId="0" fillId="0" borderId="0" xfId="0" applyNumberFormat="1"/>
    <xf numFmtId="0" fontId="27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>
      <alignment vertical="top"/>
    </xf>
    <xf numFmtId="0" fontId="27" fillId="0" borderId="0" xfId="0" applyFont="1" applyFill="1"/>
    <xf numFmtId="0" fontId="27" fillId="0" borderId="0" xfId="0" applyNumberFormat="1" applyFont="1" applyFill="1" applyAlignment="1" applyProtection="1">
      <alignment horizontal="left" vertical="top"/>
    </xf>
    <xf numFmtId="0" fontId="27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/>
    </xf>
    <xf numFmtId="0" fontId="27" fillId="0" borderId="8" xfId="0" applyFont="1" applyFill="1" applyBorder="1" applyAlignment="1">
      <alignment horizontal="center"/>
    </xf>
    <xf numFmtId="0" fontId="19" fillId="0" borderId="8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7" fillId="0" borderId="8" xfId="0" applyNumberFormat="1" applyFont="1" applyFill="1" applyBorder="1" applyAlignment="1" applyProtection="1">
      <alignment horizontal="right" vertical="center"/>
    </xf>
    <xf numFmtId="0" fontId="27" fillId="0" borderId="9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/>
    <xf numFmtId="0" fontId="27" fillId="0" borderId="11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Alignment="1" applyProtection="1">
      <alignment vertical="center"/>
    </xf>
    <xf numFmtId="0" fontId="32" fillId="0" borderId="5" xfId="0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27" fillId="0" borderId="5" xfId="0" quotePrefix="1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/>
    <xf numFmtId="0" fontId="34" fillId="0" borderId="0" xfId="0" applyFont="1" applyFill="1"/>
    <xf numFmtId="0" fontId="22" fillId="0" borderId="0" xfId="55" applyFont="1" applyFill="1"/>
    <xf numFmtId="0" fontId="18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wrapText="1"/>
    </xf>
    <xf numFmtId="0" fontId="0" fillId="0" borderId="0" xfId="0" applyFill="1"/>
    <xf numFmtId="0" fontId="22" fillId="0" borderId="0" xfId="0" applyFont="1" applyFill="1"/>
    <xf numFmtId="49" fontId="27" fillId="0" borderId="5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4" fontId="32" fillId="0" borderId="5" xfId="52" applyNumberFormat="1" applyFont="1" applyFill="1" applyBorder="1" applyAlignment="1">
      <alignment horizontal="center" vertical="center" wrapText="1"/>
    </xf>
    <xf numFmtId="4" fontId="31" fillId="0" borderId="5" xfId="52" applyNumberFormat="1" applyFont="1" applyFill="1" applyBorder="1" applyAlignment="1">
      <alignment horizontal="center" vertical="center" wrapText="1"/>
    </xf>
    <xf numFmtId="4" fontId="38" fillId="0" borderId="5" xfId="52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8" fillId="0" borderId="0" xfId="0" applyFont="1"/>
    <xf numFmtId="49" fontId="26" fillId="0" borderId="8" xfId="0" applyNumberFormat="1" applyFont="1" applyBorder="1" applyAlignment="1"/>
    <xf numFmtId="0" fontId="22" fillId="0" borderId="12" xfId="0" applyFont="1" applyBorder="1" applyAlignment="1"/>
    <xf numFmtId="0" fontId="2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32" fillId="0" borderId="5" xfId="0" quotePrefix="1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49" fontId="33" fillId="0" borderId="5" xfId="0" applyNumberFormat="1" applyFont="1" applyFill="1" applyBorder="1" applyAlignment="1">
      <alignment horizontal="center" vertical="top"/>
    </xf>
    <xf numFmtId="0" fontId="33" fillId="0" borderId="5" xfId="0" applyFont="1" applyFill="1" applyBorder="1" applyAlignment="1">
      <alignment horizontal="center" vertical="top"/>
    </xf>
    <xf numFmtId="0" fontId="32" fillId="0" borderId="5" xfId="52" quotePrefix="1" applyFont="1" applyFill="1" applyBorder="1" applyAlignment="1">
      <alignment horizontal="center" vertical="center" wrapText="1"/>
    </xf>
    <xf numFmtId="4" fontId="31" fillId="0" borderId="5" xfId="48" applyNumberFormat="1" applyFont="1" applyFill="1" applyBorder="1" applyAlignment="1">
      <alignment horizontal="center" vertical="center" wrapText="1"/>
    </xf>
    <xf numFmtId="4" fontId="31" fillId="0" borderId="13" xfId="48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4" fontId="32" fillId="0" borderId="5" xfId="4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200" fontId="32" fillId="0" borderId="5" xfId="48" applyNumberFormat="1" applyFont="1" applyFill="1" applyBorder="1" applyAlignment="1">
      <alignment horizontal="center" vertical="center" wrapText="1"/>
    </xf>
    <xf numFmtId="4" fontId="19" fillId="0" borderId="5" xfId="48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00" fontId="21" fillId="0" borderId="0" xfId="0" applyNumberFormat="1" applyFont="1" applyFill="1" applyBorder="1" applyAlignment="1">
      <alignment vertical="justify"/>
    </xf>
    <xf numFmtId="20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1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27" fillId="0" borderId="0" xfId="0" applyNumberFormat="1" applyFont="1" applyFill="1"/>
    <xf numFmtId="0" fontId="34" fillId="0" borderId="0" xfId="0" applyFont="1" applyFill="1" applyAlignment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45" fillId="0" borderId="0" xfId="0" applyNumberFormat="1" applyFont="1" applyFill="1" applyAlignment="1" applyProtection="1"/>
    <xf numFmtId="4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14" xfId="0" applyNumberFormat="1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46" fillId="0" borderId="0" xfId="56" applyFont="1"/>
    <xf numFmtId="0" fontId="47" fillId="0" borderId="0" xfId="56" applyFont="1" applyAlignment="1">
      <alignment horizontal="center"/>
    </xf>
    <xf numFmtId="0" fontId="48" fillId="0" borderId="0" xfId="56" applyFont="1"/>
    <xf numFmtId="0" fontId="49" fillId="0" borderId="0" xfId="56" applyFont="1"/>
    <xf numFmtId="0" fontId="50" fillId="0" borderId="15" xfId="56" applyFont="1" applyBorder="1" applyAlignment="1">
      <alignment horizontal="center" vertical="top" wrapText="1"/>
    </xf>
    <xf numFmtId="0" fontId="50" fillId="0" borderId="5" xfId="56" applyFont="1" applyBorder="1" applyAlignment="1">
      <alignment horizontal="center" vertical="top" wrapText="1"/>
    </xf>
    <xf numFmtId="0" fontId="50" fillId="0" borderId="0" xfId="56" applyFont="1" applyBorder="1" applyAlignment="1">
      <alignment horizontal="center" vertical="top" wrapText="1"/>
    </xf>
    <xf numFmtId="3" fontId="51" fillId="0" borderId="15" xfId="56" applyNumberFormat="1" applyFont="1" applyBorder="1" applyAlignment="1">
      <alignment wrapText="1"/>
    </xf>
    <xf numFmtId="3" fontId="51" fillId="0" borderId="5" xfId="56" applyNumberFormat="1" applyFont="1" applyBorder="1" applyAlignment="1">
      <alignment wrapText="1"/>
    </xf>
    <xf numFmtId="3" fontId="46" fillId="0" borderId="0" xfId="56" applyNumberFormat="1" applyFont="1" applyFill="1"/>
    <xf numFmtId="0" fontId="52" fillId="0" borderId="0" xfId="56" applyFont="1" applyFill="1"/>
    <xf numFmtId="0" fontId="52" fillId="0" borderId="0" xfId="56" applyFont="1"/>
    <xf numFmtId="3" fontId="51" fillId="0" borderId="0" xfId="56" applyNumberFormat="1" applyFont="1" applyBorder="1" applyAlignment="1">
      <alignment wrapText="1"/>
    </xf>
    <xf numFmtId="1" fontId="46" fillId="0" borderId="0" xfId="56" applyNumberFormat="1" applyFont="1"/>
    <xf numFmtId="3" fontId="46" fillId="0" borderId="0" xfId="56" applyNumberFormat="1" applyFont="1"/>
    <xf numFmtId="0" fontId="46" fillId="0" borderId="0" xfId="56" applyFont="1" applyFill="1"/>
    <xf numFmtId="0" fontId="46" fillId="0" borderId="0" xfId="56" applyFont="1" applyBorder="1" applyAlignment="1">
      <alignment horizontal="center"/>
    </xf>
    <xf numFmtId="3" fontId="52" fillId="0" borderId="5" xfId="56" applyNumberFormat="1" applyFont="1" applyBorder="1" applyAlignment="1">
      <alignment wrapText="1"/>
    </xf>
    <xf numFmtId="3" fontId="52" fillId="0" borderId="0" xfId="56" applyNumberFormat="1" applyFont="1"/>
    <xf numFmtId="0" fontId="50" fillId="0" borderId="0" xfId="0" applyFont="1"/>
    <xf numFmtId="0" fontId="50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18" fillId="0" borderId="0" xfId="0" applyFont="1" applyBorder="1" applyAlignment="1" applyProtection="1">
      <alignment horizontal="left" vertical="top" wrapText="1"/>
    </xf>
    <xf numFmtId="0" fontId="13" fillId="0" borderId="14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14" xfId="0" applyFont="1" applyBorder="1" applyAlignment="1" applyProtection="1">
      <alignment horizontal="left" vertical="top" wrapText="1"/>
    </xf>
    <xf numFmtId="4" fontId="13" fillId="0" borderId="14" xfId="0" applyNumberFormat="1" applyFont="1" applyBorder="1" applyAlignment="1" applyProtection="1">
      <alignment horizontal="right" vertical="top" wrapText="1"/>
    </xf>
    <xf numFmtId="0" fontId="18" fillId="0" borderId="14" xfId="0" applyFont="1" applyBorder="1" applyAlignment="1" applyProtection="1">
      <alignment horizontal="center" vertical="top" wrapText="1"/>
    </xf>
    <xf numFmtId="0" fontId="18" fillId="0" borderId="14" xfId="0" applyFont="1" applyBorder="1" applyAlignment="1" applyProtection="1">
      <alignment horizontal="left" vertical="top" wrapText="1"/>
    </xf>
    <xf numFmtId="4" fontId="18" fillId="0" borderId="14" xfId="0" applyNumberFormat="1" applyFont="1" applyBorder="1" applyAlignment="1" applyProtection="1">
      <alignment horizontal="right" vertical="top" wrapText="1"/>
    </xf>
    <xf numFmtId="0" fontId="13" fillId="0" borderId="14" xfId="0" applyFont="1" applyBorder="1" applyAlignment="1" applyProtection="1">
      <alignment horizontal="left" vertical="center" wrapText="1"/>
    </xf>
    <xf numFmtId="4" fontId="13" fillId="0" borderId="14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4" fontId="13" fillId="0" borderId="0" xfId="0" applyNumberFormat="1" applyFont="1" applyBorder="1" applyAlignment="1" applyProtection="1">
      <alignment horizontal="right" vertical="top" wrapText="1"/>
    </xf>
    <xf numFmtId="0" fontId="18" fillId="24" borderId="0" xfId="0" applyFont="1" applyFill="1" applyBorder="1" applyAlignment="1" applyProtection="1">
      <alignment horizontal="left" vertical="top" wrapText="1"/>
    </xf>
    <xf numFmtId="0" fontId="18" fillId="24" borderId="0" xfId="0" applyFont="1" applyFill="1"/>
    <xf numFmtId="0" fontId="18" fillId="0" borderId="5" xfId="56" applyFont="1" applyFill="1" applyBorder="1" applyAlignment="1">
      <alignment horizontal="left" vertical="center" wrapText="1"/>
    </xf>
    <xf numFmtId="4" fontId="18" fillId="0" borderId="5" xfId="56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8" fillId="0" borderId="5" xfId="58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58" applyNumberFormat="1" applyFont="1" applyFill="1" applyBorder="1" applyAlignment="1">
      <alignment horizontal="center" vertical="center" wrapText="1"/>
    </xf>
    <xf numFmtId="0" fontId="19" fillId="0" borderId="0" xfId="56" applyFont="1" applyFill="1" applyAlignment="1">
      <alignment horizontal="center" wrapText="1"/>
    </xf>
    <xf numFmtId="49" fontId="3" fillId="0" borderId="8" xfId="55" applyNumberFormat="1" applyFont="1" applyBorder="1" applyAlignment="1">
      <alignment horizontal="right"/>
    </xf>
    <xf numFmtId="49" fontId="3" fillId="0" borderId="8" xfId="55" applyNumberFormat="1" applyFont="1" applyBorder="1" applyAlignment="1"/>
    <xf numFmtId="0" fontId="22" fillId="0" borderId="16" xfId="55" applyFont="1" applyBorder="1" applyAlignment="1">
      <alignment horizontal="right" vertical="justify"/>
    </xf>
    <xf numFmtId="0" fontId="22" fillId="0" borderId="16" xfId="55" applyFont="1" applyBorder="1" applyAlignment="1">
      <alignment vertical="justify"/>
    </xf>
    <xf numFmtId="0" fontId="23" fillId="0" borderId="0" xfId="56" applyFont="1" applyBorder="1" applyAlignment="1">
      <alignment horizontal="center"/>
    </xf>
    <xf numFmtId="0" fontId="22" fillId="0" borderId="0" xfId="56" applyFont="1" applyAlignment="1">
      <alignment horizontal="right"/>
    </xf>
    <xf numFmtId="0" fontId="18" fillId="0" borderId="15" xfId="56" applyFont="1" applyBorder="1" applyAlignment="1">
      <alignment horizontal="center" vertical="top" wrapText="1"/>
    </xf>
    <xf numFmtId="0" fontId="18" fillId="0" borderId="5" xfId="56" applyFont="1" applyBorder="1" applyAlignment="1">
      <alignment horizontal="center" vertical="center" wrapText="1"/>
    </xf>
    <xf numFmtId="0" fontId="18" fillId="0" borderId="5" xfId="56" applyFont="1" applyBorder="1" applyAlignment="1">
      <alignment horizontal="center" vertical="top" wrapText="1"/>
    </xf>
    <xf numFmtId="0" fontId="22" fillId="0" borderId="0" xfId="55" applyFont="1" applyAlignment="1"/>
    <xf numFmtId="0" fontId="27" fillId="0" borderId="0" xfId="55" applyFont="1" applyAlignment="1"/>
    <xf numFmtId="1" fontId="22" fillId="0" borderId="0" xfId="56" applyNumberFormat="1" applyFont="1"/>
    <xf numFmtId="4" fontId="18" fillId="0" borderId="5" xfId="0" applyNumberFormat="1" applyFont="1" applyFill="1" applyBorder="1" applyAlignment="1">
      <alignment horizontal="center" vertical="top" wrapText="1"/>
    </xf>
    <xf numFmtId="0" fontId="13" fillId="0" borderId="5" xfId="2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15"/>
    </xf>
    <xf numFmtId="0" fontId="18" fillId="0" borderId="0" xfId="0" applyFont="1" applyFill="1" applyAlignment="1">
      <alignment wrapText="1"/>
    </xf>
    <xf numFmtId="0" fontId="18" fillId="0" borderId="0" xfId="55" applyFont="1" applyFill="1" applyAlignment="1">
      <alignment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0" fontId="18" fillId="0" borderId="5" xfId="0" applyFont="1" applyBorder="1" applyAlignment="1">
      <alignment horizontal="center" vertical="top" wrapText="1"/>
    </xf>
    <xf numFmtId="0" fontId="13" fillId="0" borderId="0" xfId="0" applyFont="1"/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0" xfId="0" applyFont="1" applyAlignment="1">
      <alignment horizontal="right" indent="4"/>
    </xf>
    <xf numFmtId="0" fontId="18" fillId="0" borderId="0" xfId="0" applyFont="1" applyAlignment="1">
      <alignment wrapText="1"/>
    </xf>
    <xf numFmtId="4" fontId="53" fillId="0" borderId="0" xfId="0" applyNumberFormat="1" applyFont="1" applyFill="1" applyAlignment="1" applyProtection="1"/>
    <xf numFmtId="0" fontId="27" fillId="0" borderId="0" xfId="0" applyFont="1" applyFill="1" applyAlignment="1">
      <alignment horizontal="center" vertical="center" wrapText="1"/>
    </xf>
    <xf numFmtId="4" fontId="26" fillId="0" borderId="5" xfId="48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 applyProtection="1">
      <alignment horizontal="center" vertical="center" wrapText="1"/>
    </xf>
    <xf numFmtId="49" fontId="31" fillId="0" borderId="5" xfId="0" applyNumberFormat="1" applyFont="1" applyFill="1" applyBorder="1" applyAlignment="1" applyProtection="1">
      <alignment horizontal="center" vertical="center" wrapText="1"/>
    </xf>
    <xf numFmtId="0" fontId="27" fillId="0" borderId="5" xfId="57" quotePrefix="1" applyFont="1" applyFill="1" applyBorder="1" applyAlignment="1">
      <alignment horizontal="center" vertical="center" wrapText="1"/>
    </xf>
    <xf numFmtId="2" fontId="27" fillId="0" borderId="5" xfId="57" quotePrefix="1" applyNumberFormat="1" applyFont="1" applyFill="1" applyBorder="1" applyAlignment="1">
      <alignment horizontal="center" vertical="center" wrapText="1"/>
    </xf>
    <xf numFmtId="2" fontId="27" fillId="0" borderId="5" xfId="57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/>
    <xf numFmtId="0" fontId="54" fillId="0" borderId="0" xfId="0" applyFont="1" applyBorder="1" applyAlignment="1">
      <alignment horizontal="justify" vertical="center" wrapText="1"/>
    </xf>
    <xf numFmtId="4" fontId="18" fillId="0" borderId="14" xfId="0" applyNumberFormat="1" applyFont="1" applyFill="1" applyBorder="1" applyAlignment="1" applyProtection="1">
      <alignment horizontal="right" vertical="top" wrapText="1"/>
    </xf>
    <xf numFmtId="4" fontId="13" fillId="0" borderId="14" xfId="0" applyNumberFormat="1" applyFont="1" applyFill="1" applyBorder="1" applyAlignment="1" applyProtection="1">
      <alignment horizontal="right" vertical="top" wrapText="1"/>
    </xf>
    <xf numFmtId="0" fontId="22" fillId="0" borderId="5" xfId="0" applyFont="1" applyFill="1" applyBorder="1" applyAlignment="1">
      <alignment horizontal="left" vertical="center" wrapText="1"/>
    </xf>
    <xf numFmtId="4" fontId="18" fillId="0" borderId="5" xfId="59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25" borderId="14" xfId="0" applyFont="1" applyFill="1" applyBorder="1" applyAlignment="1" applyProtection="1">
      <alignment horizontal="center" vertical="top" wrapText="1"/>
    </xf>
    <xf numFmtId="0" fontId="18" fillId="25" borderId="14" xfId="0" applyFont="1" applyFill="1" applyBorder="1" applyAlignment="1" applyProtection="1">
      <alignment horizontal="left" vertical="top" wrapText="1"/>
    </xf>
    <xf numFmtId="0" fontId="13" fillId="25" borderId="14" xfId="0" applyFont="1" applyFill="1" applyBorder="1" applyAlignment="1" applyProtection="1">
      <alignment horizontal="center" vertical="top" wrapText="1"/>
    </xf>
    <xf numFmtId="0" fontId="13" fillId="25" borderId="14" xfId="0" applyFont="1" applyFill="1" applyBorder="1" applyAlignment="1" applyProtection="1">
      <alignment horizontal="left" vertical="top" wrapText="1"/>
    </xf>
    <xf numFmtId="0" fontId="13" fillId="0" borderId="5" xfId="0" applyFont="1" applyBorder="1"/>
    <xf numFmtId="4" fontId="13" fillId="0" borderId="5" xfId="56" applyNumberFormat="1" applyFont="1" applyFill="1" applyBorder="1" applyAlignment="1">
      <alignment horizontal="center" vertical="center" wrapText="1"/>
    </xf>
    <xf numFmtId="0" fontId="13" fillId="0" borderId="13" xfId="56" applyFont="1" applyFill="1" applyBorder="1" applyAlignment="1"/>
    <xf numFmtId="0" fontId="18" fillId="0" borderId="13" xfId="0" applyFont="1" applyFill="1" applyBorder="1" applyAlignment="1">
      <alignment horizontal="center" vertical="center" wrapText="1"/>
    </xf>
    <xf numFmtId="0" fontId="18" fillId="0" borderId="0" xfId="55" applyFont="1" applyFill="1" applyAlignment="1">
      <alignment horizontal="left" wrapText="1"/>
    </xf>
    <xf numFmtId="0" fontId="13" fillId="0" borderId="5" xfId="0" applyFont="1" applyBorder="1" applyAlignment="1"/>
    <xf numFmtId="4" fontId="13" fillId="0" borderId="5" xfId="0" applyNumberFormat="1" applyFont="1" applyFill="1" applyBorder="1" applyAlignment="1"/>
    <xf numFmtId="0" fontId="0" fillId="0" borderId="0" xfId="0" applyAlignment="1"/>
    <xf numFmtId="213" fontId="13" fillId="0" borderId="19" xfId="0" applyNumberFormat="1" applyFont="1" applyBorder="1" applyAlignment="1">
      <alignment horizontal="center" vertical="top" wrapText="1"/>
    </xf>
    <xf numFmtId="213" fontId="18" fillId="0" borderId="5" xfId="0" applyNumberFormat="1" applyFont="1" applyBorder="1" applyAlignment="1">
      <alignment horizontal="center" vertical="top" wrapText="1"/>
    </xf>
    <xf numFmtId="0" fontId="31" fillId="0" borderId="5" xfId="52" quotePrefix="1" applyFont="1" applyFill="1" applyBorder="1" applyAlignment="1">
      <alignment horizontal="center" vertical="center" wrapText="1"/>
    </xf>
    <xf numFmtId="2" fontId="31" fillId="0" borderId="5" xfId="52" quotePrefix="1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9" fontId="31" fillId="0" borderId="5" xfId="0" quotePrefix="1" applyNumberFormat="1" applyFont="1" applyFill="1" applyBorder="1" applyAlignment="1">
      <alignment horizontal="center" vertical="center" wrapText="1"/>
    </xf>
    <xf numFmtId="2" fontId="31" fillId="0" borderId="5" xfId="0" quotePrefix="1" applyNumberFormat="1" applyFont="1" applyFill="1" applyBorder="1" applyAlignment="1">
      <alignment horizontal="center" vertical="center" wrapText="1"/>
    </xf>
    <xf numFmtId="4" fontId="27" fillId="0" borderId="13" xfId="48" applyNumberFormat="1" applyFont="1" applyFill="1" applyBorder="1" applyAlignment="1">
      <alignment horizontal="center" vertical="center" wrapText="1"/>
    </xf>
    <xf numFmtId="200" fontId="27" fillId="0" borderId="5" xfId="48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00" fontId="31" fillId="0" borderId="5" xfId="48" applyNumberFormat="1" applyFont="1" applyFill="1" applyBorder="1" applyAlignment="1">
      <alignment horizontal="center" vertical="center" wrapText="1"/>
    </xf>
    <xf numFmtId="49" fontId="13" fillId="26" borderId="5" xfId="0" applyNumberFormat="1" applyFont="1" applyFill="1" applyBorder="1" applyAlignment="1">
      <alignment horizontal="center" vertical="top" wrapText="1"/>
    </xf>
    <xf numFmtId="4" fontId="13" fillId="26" borderId="5" xfId="0" applyNumberFormat="1" applyFont="1" applyFill="1" applyBorder="1" applyAlignment="1">
      <alignment horizontal="center" vertical="top" wrapText="1"/>
    </xf>
    <xf numFmtId="0" fontId="13" fillId="26" borderId="5" xfId="20" applyFont="1" applyFill="1" applyBorder="1" applyAlignment="1">
      <alignment horizontal="center" vertical="center" wrapText="1"/>
    </xf>
    <xf numFmtId="49" fontId="13" fillId="26" borderId="21" xfId="0" applyNumberFormat="1" applyFont="1" applyFill="1" applyBorder="1" applyAlignment="1">
      <alignment horizontal="center" vertical="top" wrapText="1"/>
    </xf>
    <xf numFmtId="0" fontId="13" fillId="26" borderId="22" xfId="0" applyFont="1" applyFill="1" applyBorder="1" applyAlignment="1">
      <alignment horizontal="center" vertical="top" wrapText="1"/>
    </xf>
    <xf numFmtId="213" fontId="13" fillId="26" borderId="23" xfId="0" applyNumberFormat="1" applyFont="1" applyFill="1" applyBorder="1" applyAlignment="1">
      <alignment horizontal="center" vertical="top" wrapText="1"/>
    </xf>
    <xf numFmtId="0" fontId="26" fillId="0" borderId="5" xfId="0" applyFont="1" applyFill="1" applyBorder="1" applyAlignment="1" applyProtection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 shrinkToFit="1"/>
    </xf>
    <xf numFmtId="4" fontId="26" fillId="0" borderId="13" xfId="48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right" vertical="top" wrapText="1"/>
    </xf>
    <xf numFmtId="0" fontId="40" fillId="0" borderId="5" xfId="0" applyFont="1" applyFill="1" applyBorder="1" applyAlignment="1">
      <alignment vertical="top" wrapText="1"/>
    </xf>
    <xf numFmtId="0" fontId="41" fillId="0" borderId="5" xfId="0" applyFont="1" applyFill="1" applyBorder="1" applyAlignment="1">
      <alignment horizontal="right" vertical="top" wrapText="1"/>
    </xf>
    <xf numFmtId="0" fontId="41" fillId="0" borderId="5" xfId="0" applyFont="1" applyFill="1" applyBorder="1" applyAlignment="1">
      <alignment vertical="top" wrapText="1"/>
    </xf>
    <xf numFmtId="0" fontId="42" fillId="0" borderId="5" xfId="0" applyFont="1" applyFill="1" applyBorder="1" applyAlignment="1">
      <alignment horizontal="right" vertical="top" wrapText="1"/>
    </xf>
    <xf numFmtId="0" fontId="42" fillId="0" borderId="5" xfId="0" applyFont="1" applyFill="1" applyBorder="1" applyAlignment="1">
      <alignment vertical="top" wrapText="1"/>
    </xf>
    <xf numFmtId="0" fontId="18" fillId="0" borderId="14" xfId="0" applyFont="1" applyFill="1" applyBorder="1" applyAlignment="1" applyProtection="1">
      <alignment horizontal="left" vertical="top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Border="1" applyAlignment="1">
      <alignment horizontal="center" vertical="top" wrapText="1"/>
    </xf>
    <xf numFmtId="4" fontId="13" fillId="0" borderId="19" xfId="0" applyNumberFormat="1" applyFont="1" applyBorder="1" applyAlignment="1">
      <alignment horizontal="center" vertical="top" wrapText="1"/>
    </xf>
    <xf numFmtId="0" fontId="13" fillId="0" borderId="1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22" fillId="0" borderId="0" xfId="55" applyFont="1" applyFill="1" applyAlignment="1">
      <alignment horizontal="left" wrapText="1"/>
    </xf>
    <xf numFmtId="0" fontId="19" fillId="0" borderId="0" xfId="56" applyFont="1" applyFill="1" applyAlignment="1">
      <alignment horizontal="center" wrapText="1"/>
    </xf>
    <xf numFmtId="0" fontId="22" fillId="0" borderId="0" xfId="55" applyFont="1" applyAlignment="1">
      <alignment horizontal="left" wrapText="1"/>
    </xf>
    <xf numFmtId="0" fontId="18" fillId="0" borderId="5" xfId="56" applyFont="1" applyFill="1" applyBorder="1" applyAlignment="1">
      <alignment horizontal="center" vertical="center" wrapText="1"/>
    </xf>
    <xf numFmtId="0" fontId="18" fillId="0" borderId="13" xfId="56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5" xfId="56" applyFont="1" applyFill="1" applyBorder="1" applyAlignment="1">
      <alignment horizontal="center" vertical="center" wrapText="1"/>
    </xf>
    <xf numFmtId="0" fontId="18" fillId="0" borderId="6" xfId="56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6" fillId="0" borderId="8" xfId="55" applyFont="1" applyBorder="1" applyAlignment="1">
      <alignment vertical="justify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0" fontId="27" fillId="0" borderId="26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8" xfId="55" applyNumberFormat="1" applyFont="1" applyFill="1" applyBorder="1" applyAlignment="1">
      <alignment horizontal="center"/>
    </xf>
    <xf numFmtId="0" fontId="19" fillId="0" borderId="8" xfId="55" applyFont="1" applyFill="1" applyBorder="1" applyAlignment="1">
      <alignment horizontal="center"/>
    </xf>
    <xf numFmtId="0" fontId="29" fillId="0" borderId="25" xfId="0" applyNumberFormat="1" applyFont="1" applyFill="1" applyBorder="1" applyAlignment="1" applyProtection="1">
      <alignment horizontal="center" vertical="center" wrapText="1"/>
    </xf>
    <xf numFmtId="0" fontId="29" fillId="0" borderId="26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>
      <alignment horizontal="left" vertical="justify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26" borderId="5" xfId="20" applyFont="1" applyFill="1" applyBorder="1" applyAlignment="1">
      <alignment horizontal="left" vertical="center" wrapText="1"/>
    </xf>
    <xf numFmtId="0" fontId="13" fillId="26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left" vertical="top" wrapText="1"/>
    </xf>
    <xf numFmtId="0" fontId="13" fillId="26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8" fillId="0" borderId="32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13" fillId="26" borderId="27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49" fontId="22" fillId="0" borderId="29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0" fillId="0" borderId="0" xfId="0" applyAlignment="1"/>
    <xf numFmtId="0" fontId="18" fillId="0" borderId="0" xfId="55" applyFont="1" applyFill="1" applyAlignment="1">
      <alignment horizontal="left" wrapText="1"/>
    </xf>
    <xf numFmtId="0" fontId="18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18" fillId="0" borderId="25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</cellXfs>
  <cellStyles count="84">
    <cellStyle name="20% - Акцент1" xfId="1"/>
    <cellStyle name="20% — акцент1" xfId="66" builtinId="30" hidden="1"/>
    <cellStyle name="20% - Акцент2" xfId="2"/>
    <cellStyle name="20% — акцент2" xfId="69" builtinId="34" hidden="1"/>
    <cellStyle name="20% - Акцент3" xfId="3"/>
    <cellStyle name="20% — акцент3" xfId="72" builtinId="38" hidden="1"/>
    <cellStyle name="20% - Акцент4" xfId="4"/>
    <cellStyle name="20% — акцент4" xfId="75" builtinId="42" hidden="1"/>
    <cellStyle name="20% - Акцент5" xfId="5"/>
    <cellStyle name="20% — акцент5" xfId="78" builtinId="46" hidden="1"/>
    <cellStyle name="20% - Акцент6" xfId="6"/>
    <cellStyle name="20% — акцент6" xfId="81" builtinId="50" hidden="1"/>
    <cellStyle name="40% - Акцент1" xfId="7"/>
    <cellStyle name="40% — акцент1" xfId="67" builtinId="31" hidden="1"/>
    <cellStyle name="40% - Акцент2" xfId="8"/>
    <cellStyle name="40% — акцент2" xfId="70" builtinId="35" hidden="1"/>
    <cellStyle name="40% - Акцент3" xfId="9"/>
    <cellStyle name="40% — акцент3" xfId="73" builtinId="39" hidden="1"/>
    <cellStyle name="40% - Акцент4" xfId="10"/>
    <cellStyle name="40% — акцент4" xfId="76" builtinId="43" hidden="1"/>
    <cellStyle name="40% - Акцент5" xfId="11"/>
    <cellStyle name="40% — акцент5" xfId="79" builtinId="47" hidden="1"/>
    <cellStyle name="40% - Акцент6" xfId="12"/>
    <cellStyle name="40% — акцент6" xfId="82" builtinId="51" hidden="1"/>
    <cellStyle name="60% - Акцент1" xfId="13"/>
    <cellStyle name="60% — акцент1" xfId="68" builtinId="32" hidden="1"/>
    <cellStyle name="60% - Акцент2" xfId="14"/>
    <cellStyle name="60% — акцент2" xfId="71" builtinId="36" hidden="1"/>
    <cellStyle name="60% - Акцент3" xfId="15"/>
    <cellStyle name="60% — акцент3" xfId="74" builtinId="40" hidden="1"/>
    <cellStyle name="60% - Акцент4" xfId="16"/>
    <cellStyle name="60% — акцент4" xfId="77" builtinId="44" hidden="1"/>
    <cellStyle name="60% - Акцент5" xfId="17"/>
    <cellStyle name="60% — акцент5" xfId="80" builtinId="48" hidden="1"/>
    <cellStyle name="60% - Акцент6" xfId="18"/>
    <cellStyle name="60% — акцент6" xfId="83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Обычный_dodатки_2016березень" xfId="56"/>
    <cellStyle name="Обычный_дод.3" xfId="57"/>
    <cellStyle name="Обычный_Сеся15.08.08" xfId="58"/>
    <cellStyle name="Обычный_Сеся15.08.08 2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93"/>
  <sheetViews>
    <sheetView view="pageBreakPreview" topLeftCell="B89" zoomScale="120" zoomScaleNormal="100" zoomScaleSheetLayoutView="120" workbookViewId="0">
      <selection activeCell="E85" sqref="E85"/>
    </sheetView>
  </sheetViews>
  <sheetFormatPr defaultRowHeight="15.75" x14ac:dyDescent="0.25"/>
  <cols>
    <col min="1" max="1" width="10.33203125" style="86" hidden="1" customWidth="1"/>
    <col min="2" max="2" width="12.6640625" style="86" customWidth="1"/>
    <col min="3" max="3" width="54" style="86" customWidth="1"/>
    <col min="4" max="4" width="19.83203125" style="86" customWidth="1"/>
    <col min="5" max="5" width="20.6640625" style="86" customWidth="1"/>
    <col min="6" max="6" width="17.83203125" style="86" customWidth="1"/>
    <col min="7" max="7" width="15.5" style="86" customWidth="1"/>
    <col min="8" max="9" width="10.33203125" style="86" hidden="1" customWidth="1"/>
    <col min="10" max="16384" width="9.33203125" style="86"/>
  </cols>
  <sheetData>
    <row r="1" spans="1:8" x14ac:dyDescent="0.25">
      <c r="A1" s="155"/>
      <c r="B1" s="155"/>
      <c r="C1" s="155"/>
      <c r="D1" s="277" t="s">
        <v>311</v>
      </c>
      <c r="E1" s="277"/>
      <c r="F1" s="277"/>
      <c r="G1" s="277"/>
      <c r="H1" s="155"/>
    </row>
    <row r="2" spans="1:8" x14ac:dyDescent="0.25">
      <c r="A2" s="155"/>
      <c r="B2" s="155"/>
      <c r="C2" s="155"/>
      <c r="D2" s="278" t="s">
        <v>478</v>
      </c>
      <c r="E2" s="278"/>
      <c r="F2" s="278"/>
      <c r="G2" s="278"/>
      <c r="H2" s="155"/>
    </row>
    <row r="3" spans="1:8" x14ac:dyDescent="0.25">
      <c r="A3" s="155"/>
      <c r="B3" s="155"/>
      <c r="C3" s="155"/>
      <c r="D3" s="278" t="s">
        <v>492</v>
      </c>
      <c r="E3" s="278"/>
      <c r="F3" s="278"/>
      <c r="G3" s="278"/>
      <c r="H3" s="155"/>
    </row>
    <row r="4" spans="1:8" ht="37.5" customHeight="1" x14ac:dyDescent="0.25">
      <c r="A4" s="155"/>
      <c r="B4" s="155"/>
      <c r="C4" s="155"/>
      <c r="D4" s="278" t="s">
        <v>414</v>
      </c>
      <c r="E4" s="278"/>
      <c r="F4" s="278"/>
      <c r="G4" s="278"/>
      <c r="H4" s="155"/>
    </row>
    <row r="5" spans="1:8" x14ac:dyDescent="0.25">
      <c r="A5" s="155"/>
      <c r="B5" s="277" t="s">
        <v>457</v>
      </c>
      <c r="C5" s="277"/>
      <c r="D5" s="277"/>
      <c r="E5" s="277"/>
      <c r="F5" s="277"/>
      <c r="G5" s="277"/>
      <c r="H5" s="155"/>
    </row>
    <row r="6" spans="1:8" x14ac:dyDescent="0.25">
      <c r="A6" s="155"/>
      <c r="B6" s="277"/>
      <c r="C6" s="277"/>
      <c r="D6" s="277"/>
      <c r="E6" s="277"/>
      <c r="F6" s="277"/>
      <c r="G6" s="277"/>
      <c r="H6" s="155"/>
    </row>
    <row r="7" spans="1:8" x14ac:dyDescent="0.25">
      <c r="A7" s="155"/>
      <c r="B7" s="279" t="s">
        <v>501</v>
      </c>
      <c r="C7" s="279"/>
      <c r="D7" s="155"/>
      <c r="E7" s="155"/>
      <c r="F7" s="155"/>
      <c r="G7" s="155"/>
      <c r="H7" s="155"/>
    </row>
    <row r="8" spans="1:8" x14ac:dyDescent="0.25">
      <c r="A8" s="155"/>
      <c r="B8" s="280" t="s">
        <v>160</v>
      </c>
      <c r="C8" s="280"/>
      <c r="D8" s="155"/>
      <c r="E8" s="155"/>
      <c r="F8" s="155"/>
      <c r="G8" s="155"/>
      <c r="H8" s="155"/>
    </row>
    <row r="9" spans="1:8" x14ac:dyDescent="0.25">
      <c r="A9" s="155"/>
      <c r="B9" s="155"/>
      <c r="C9" s="155"/>
      <c r="D9" s="155"/>
      <c r="E9" s="155"/>
      <c r="F9" s="155"/>
      <c r="G9" s="155" t="s">
        <v>25</v>
      </c>
      <c r="H9" s="155"/>
    </row>
    <row r="10" spans="1:8" x14ac:dyDescent="0.25">
      <c r="A10" s="155"/>
      <c r="B10" s="275" t="s">
        <v>198</v>
      </c>
      <c r="C10" s="275" t="s">
        <v>312</v>
      </c>
      <c r="D10" s="275" t="s">
        <v>191</v>
      </c>
      <c r="E10" s="275" t="s">
        <v>313</v>
      </c>
      <c r="F10" s="275" t="s">
        <v>202</v>
      </c>
      <c r="G10" s="275"/>
      <c r="H10" s="155"/>
    </row>
    <row r="11" spans="1:8" ht="63" x14ac:dyDescent="0.25">
      <c r="A11" s="155"/>
      <c r="B11" s="275"/>
      <c r="C11" s="275"/>
      <c r="D11" s="275"/>
      <c r="E11" s="275"/>
      <c r="F11" s="156" t="s">
        <v>192</v>
      </c>
      <c r="G11" s="156" t="s">
        <v>314</v>
      </c>
      <c r="H11" s="155"/>
    </row>
    <row r="12" spans="1:8" x14ac:dyDescent="0.25">
      <c r="A12" s="155"/>
      <c r="B12" s="157" t="s">
        <v>176</v>
      </c>
      <c r="C12" s="157" t="s">
        <v>177</v>
      </c>
      <c r="D12" s="157" t="s">
        <v>178</v>
      </c>
      <c r="E12" s="157" t="s">
        <v>315</v>
      </c>
      <c r="F12" s="157" t="s">
        <v>316</v>
      </c>
      <c r="G12" s="157" t="s">
        <v>317</v>
      </c>
      <c r="H12" s="155"/>
    </row>
    <row r="13" spans="1:8" x14ac:dyDescent="0.25">
      <c r="A13" s="155"/>
      <c r="B13" s="158" t="s">
        <v>318</v>
      </c>
      <c r="C13" s="159" t="s">
        <v>26</v>
      </c>
      <c r="D13" s="160">
        <f>E13+F13</f>
        <v>130080900</v>
      </c>
      <c r="E13" s="160">
        <f>E14+E22+E29+E37+E55</f>
        <v>130017900</v>
      </c>
      <c r="F13" s="160">
        <f>F14+F22+F29+F37+F55</f>
        <v>63000</v>
      </c>
      <c r="G13" s="160">
        <f>G14+G22+G29+G37+G55</f>
        <v>0</v>
      </c>
      <c r="H13" s="155"/>
    </row>
    <row r="14" spans="1:8" ht="31.5" x14ac:dyDescent="0.25">
      <c r="A14" s="155"/>
      <c r="B14" s="158" t="s">
        <v>319</v>
      </c>
      <c r="C14" s="159" t="s">
        <v>27</v>
      </c>
      <c r="D14" s="160">
        <f t="shared" ref="D14:D78" si="0">E14+F14</f>
        <v>81430500</v>
      </c>
      <c r="E14" s="160">
        <f>E15+E20</f>
        <v>81430500</v>
      </c>
      <c r="F14" s="160">
        <f>F15+F20</f>
        <v>0</v>
      </c>
      <c r="G14" s="160">
        <f>G15+G20</f>
        <v>0</v>
      </c>
      <c r="H14" s="155"/>
    </row>
    <row r="15" spans="1:8" x14ac:dyDescent="0.25">
      <c r="A15" s="155"/>
      <c r="B15" s="158" t="s">
        <v>320</v>
      </c>
      <c r="C15" s="159" t="s">
        <v>28</v>
      </c>
      <c r="D15" s="160">
        <f t="shared" si="0"/>
        <v>81430000</v>
      </c>
      <c r="E15" s="160">
        <f>E16+E17+E18+E19</f>
        <v>81430000</v>
      </c>
      <c r="F15" s="160">
        <f>F16+F17+F18+F19</f>
        <v>0</v>
      </c>
      <c r="G15" s="160">
        <f>G16+G17+G18+G19</f>
        <v>0</v>
      </c>
      <c r="H15" s="155"/>
    </row>
    <row r="16" spans="1:8" ht="63" x14ac:dyDescent="0.25">
      <c r="A16" s="155"/>
      <c r="B16" s="161" t="s">
        <v>321</v>
      </c>
      <c r="C16" s="162" t="s">
        <v>29</v>
      </c>
      <c r="D16" s="160">
        <f t="shared" si="0"/>
        <v>73600000</v>
      </c>
      <c r="E16" s="163">
        <v>73600000</v>
      </c>
      <c r="F16" s="163">
        <v>0</v>
      </c>
      <c r="G16" s="163">
        <v>0</v>
      </c>
      <c r="H16" s="155"/>
    </row>
    <row r="17" spans="1:9" ht="78.75" x14ac:dyDescent="0.25">
      <c r="A17" s="155"/>
      <c r="B17" s="161" t="s">
        <v>322</v>
      </c>
      <c r="C17" s="162" t="s">
        <v>30</v>
      </c>
      <c r="D17" s="160">
        <f t="shared" si="0"/>
        <v>5000000</v>
      </c>
      <c r="E17" s="163">
        <v>5000000</v>
      </c>
      <c r="F17" s="163">
        <v>0</v>
      </c>
      <c r="G17" s="163">
        <v>0</v>
      </c>
      <c r="H17" s="155"/>
    </row>
    <row r="18" spans="1:9" ht="50.45" customHeight="1" x14ac:dyDescent="0.25">
      <c r="A18" s="155"/>
      <c r="B18" s="161" t="s">
        <v>323</v>
      </c>
      <c r="C18" s="162" t="s">
        <v>31</v>
      </c>
      <c r="D18" s="160">
        <f t="shared" si="0"/>
        <v>2700000</v>
      </c>
      <c r="E18" s="163">
        <v>2700000</v>
      </c>
      <c r="F18" s="163">
        <v>0</v>
      </c>
      <c r="G18" s="163">
        <v>0</v>
      </c>
      <c r="H18" s="155"/>
    </row>
    <row r="19" spans="1:9" ht="47.25" x14ac:dyDescent="0.25">
      <c r="A19" s="155"/>
      <c r="B19" s="161" t="s">
        <v>324</v>
      </c>
      <c r="C19" s="162" t="s">
        <v>32</v>
      </c>
      <c r="D19" s="160">
        <f t="shared" si="0"/>
        <v>130000</v>
      </c>
      <c r="E19" s="163">
        <v>130000</v>
      </c>
      <c r="F19" s="163">
        <v>0</v>
      </c>
      <c r="G19" s="163">
        <v>0</v>
      </c>
      <c r="H19" s="155"/>
    </row>
    <row r="20" spans="1:9" x14ac:dyDescent="0.25">
      <c r="A20" s="155"/>
      <c r="B20" s="158" t="s">
        <v>325</v>
      </c>
      <c r="C20" s="159" t="s">
        <v>33</v>
      </c>
      <c r="D20" s="160">
        <f t="shared" si="0"/>
        <v>500</v>
      </c>
      <c r="E20" s="160">
        <f>E21</f>
        <v>500</v>
      </c>
      <c r="F20" s="160">
        <f>F21</f>
        <v>0</v>
      </c>
      <c r="G20" s="160">
        <f>G21</f>
        <v>0</v>
      </c>
      <c r="H20" s="160">
        <f>H21</f>
        <v>0</v>
      </c>
      <c r="I20" s="160">
        <f>I21</f>
        <v>0</v>
      </c>
    </row>
    <row r="21" spans="1:9" ht="31.5" x14ac:dyDescent="0.25">
      <c r="A21" s="155"/>
      <c r="B21" s="161" t="s">
        <v>326</v>
      </c>
      <c r="C21" s="162" t="s">
        <v>34</v>
      </c>
      <c r="D21" s="160">
        <f t="shared" si="0"/>
        <v>500</v>
      </c>
      <c r="E21" s="163">
        <v>500</v>
      </c>
      <c r="F21" s="163">
        <v>0</v>
      </c>
      <c r="G21" s="163">
        <v>0</v>
      </c>
      <c r="H21" s="155"/>
    </row>
    <row r="22" spans="1:9" ht="31.5" x14ac:dyDescent="0.25">
      <c r="A22" s="155"/>
      <c r="B22" s="158" t="s">
        <v>327</v>
      </c>
      <c r="C22" s="159" t="s">
        <v>35</v>
      </c>
      <c r="D22" s="160">
        <f t="shared" si="0"/>
        <v>12456300</v>
      </c>
      <c r="E22" s="160">
        <f>E23+E26</f>
        <v>12456300</v>
      </c>
      <c r="F22" s="160">
        <f>F23+F26</f>
        <v>0</v>
      </c>
      <c r="G22" s="160">
        <f>G23+G26</f>
        <v>0</v>
      </c>
      <c r="H22" s="155"/>
    </row>
    <row r="23" spans="1:9" ht="31.5" x14ac:dyDescent="0.25">
      <c r="A23" s="155"/>
      <c r="B23" s="158" t="s">
        <v>328</v>
      </c>
      <c r="C23" s="159" t="s">
        <v>36</v>
      </c>
      <c r="D23" s="160">
        <f t="shared" si="0"/>
        <v>12255000</v>
      </c>
      <c r="E23" s="160">
        <f>E24+E25</f>
        <v>12255000</v>
      </c>
      <c r="F23" s="160">
        <f>F24+F25</f>
        <v>0</v>
      </c>
      <c r="G23" s="160">
        <f>G24+G25</f>
        <v>0</v>
      </c>
      <c r="H23" s="155"/>
    </row>
    <row r="24" spans="1:9" ht="63" x14ac:dyDescent="0.25">
      <c r="A24" s="155"/>
      <c r="B24" s="161" t="s">
        <v>329</v>
      </c>
      <c r="C24" s="162" t="s">
        <v>330</v>
      </c>
      <c r="D24" s="160">
        <f t="shared" si="0"/>
        <v>7000000</v>
      </c>
      <c r="E24" s="163">
        <v>7000000</v>
      </c>
      <c r="F24" s="163">
        <v>0</v>
      </c>
      <c r="G24" s="163">
        <v>0</v>
      </c>
      <c r="H24" s="155"/>
    </row>
    <row r="25" spans="1:9" ht="78.75" x14ac:dyDescent="0.25">
      <c r="A25" s="155"/>
      <c r="B25" s="161" t="s">
        <v>331</v>
      </c>
      <c r="C25" s="162" t="s">
        <v>37</v>
      </c>
      <c r="D25" s="160">
        <f t="shared" si="0"/>
        <v>5255000</v>
      </c>
      <c r="E25" s="163">
        <v>5255000</v>
      </c>
      <c r="F25" s="163">
        <v>0</v>
      </c>
      <c r="G25" s="163">
        <v>0</v>
      </c>
      <c r="H25" s="155"/>
    </row>
    <row r="26" spans="1:9" ht="31.5" x14ac:dyDescent="0.25">
      <c r="A26" s="155"/>
      <c r="B26" s="158" t="s">
        <v>332</v>
      </c>
      <c r="C26" s="159" t="s">
        <v>275</v>
      </c>
      <c r="D26" s="160">
        <f t="shared" si="0"/>
        <v>201300</v>
      </c>
      <c r="E26" s="160">
        <f>E27+E28</f>
        <v>201300</v>
      </c>
      <c r="F26" s="160">
        <f>F27+F28</f>
        <v>0</v>
      </c>
      <c r="G26" s="160">
        <f>G27+G28</f>
        <v>0</v>
      </c>
      <c r="H26" s="155"/>
    </row>
    <row r="27" spans="1:9" ht="47.25" x14ac:dyDescent="0.25">
      <c r="A27" s="155"/>
      <c r="B27" s="161" t="s">
        <v>333</v>
      </c>
      <c r="C27" s="162" t="s">
        <v>334</v>
      </c>
      <c r="D27" s="160">
        <f t="shared" si="0"/>
        <v>1300</v>
      </c>
      <c r="E27" s="163">
        <v>1300</v>
      </c>
      <c r="F27" s="163">
        <v>0</v>
      </c>
      <c r="G27" s="163">
        <v>0</v>
      </c>
      <c r="H27" s="155"/>
    </row>
    <row r="28" spans="1:9" ht="31.5" x14ac:dyDescent="0.25">
      <c r="A28" s="155"/>
      <c r="B28" s="161" t="s">
        <v>335</v>
      </c>
      <c r="C28" s="162" t="s">
        <v>336</v>
      </c>
      <c r="D28" s="160">
        <f t="shared" si="0"/>
        <v>200000</v>
      </c>
      <c r="E28" s="163">
        <v>200000</v>
      </c>
      <c r="F28" s="163">
        <v>0</v>
      </c>
      <c r="G28" s="163">
        <v>0</v>
      </c>
      <c r="H28" s="155"/>
    </row>
    <row r="29" spans="1:9" x14ac:dyDescent="0.25">
      <c r="A29" s="155"/>
      <c r="B29" s="158" t="s">
        <v>337</v>
      </c>
      <c r="C29" s="159" t="s">
        <v>38</v>
      </c>
      <c r="D29" s="160">
        <f t="shared" si="0"/>
        <v>3100000</v>
      </c>
      <c r="E29" s="160">
        <f>E30+E32+E34</f>
        <v>3100000</v>
      </c>
      <c r="F29" s="160">
        <f>F30+F32+F34</f>
        <v>0</v>
      </c>
      <c r="G29" s="160">
        <f>G30+G32+G34</f>
        <v>0</v>
      </c>
      <c r="H29" s="155"/>
    </row>
    <row r="30" spans="1:9" ht="31.5" x14ac:dyDescent="0.25">
      <c r="A30" s="155"/>
      <c r="B30" s="158" t="s">
        <v>338</v>
      </c>
      <c r="C30" s="159" t="s">
        <v>239</v>
      </c>
      <c r="D30" s="160">
        <f t="shared" si="0"/>
        <v>300000</v>
      </c>
      <c r="E30" s="160">
        <f>E31</f>
        <v>300000</v>
      </c>
      <c r="F30" s="160">
        <f>F31</f>
        <v>0</v>
      </c>
      <c r="G30" s="160">
        <f>G31</f>
        <v>0</v>
      </c>
      <c r="H30" s="155"/>
    </row>
    <row r="31" spans="1:9" x14ac:dyDescent="0.25">
      <c r="A31" s="155"/>
      <c r="B31" s="161" t="s">
        <v>339</v>
      </c>
      <c r="C31" s="162" t="s">
        <v>240</v>
      </c>
      <c r="D31" s="160">
        <f t="shared" si="0"/>
        <v>300000</v>
      </c>
      <c r="E31" s="163">
        <v>300000</v>
      </c>
      <c r="F31" s="163">
        <v>0</v>
      </c>
      <c r="G31" s="163">
        <v>0</v>
      </c>
      <c r="H31" s="155"/>
    </row>
    <row r="32" spans="1:9" ht="47.25" x14ac:dyDescent="0.25">
      <c r="A32" s="155"/>
      <c r="B32" s="158" t="s">
        <v>340</v>
      </c>
      <c r="C32" s="159" t="s">
        <v>341</v>
      </c>
      <c r="D32" s="160">
        <f t="shared" si="0"/>
        <v>1350000</v>
      </c>
      <c r="E32" s="160">
        <f>E33</f>
        <v>1350000</v>
      </c>
      <c r="F32" s="160">
        <f>F33</f>
        <v>0</v>
      </c>
      <c r="G32" s="160">
        <f>G33</f>
        <v>0</v>
      </c>
      <c r="H32" s="160">
        <f>H33</f>
        <v>0</v>
      </c>
      <c r="I32" s="160">
        <f>I33</f>
        <v>0</v>
      </c>
    </row>
    <row r="33" spans="1:8" x14ac:dyDescent="0.25">
      <c r="A33" s="155"/>
      <c r="B33" s="161" t="s">
        <v>342</v>
      </c>
      <c r="C33" s="162" t="s">
        <v>240</v>
      </c>
      <c r="D33" s="160">
        <f t="shared" si="0"/>
        <v>1350000</v>
      </c>
      <c r="E33" s="163">
        <v>1350000</v>
      </c>
      <c r="F33" s="163">
        <v>0</v>
      </c>
      <c r="G33" s="163">
        <v>0</v>
      </c>
      <c r="H33" s="155"/>
    </row>
    <row r="34" spans="1:8" ht="47.25" x14ac:dyDescent="0.25">
      <c r="A34" s="155"/>
      <c r="B34" s="158" t="s">
        <v>343</v>
      </c>
      <c r="C34" s="159" t="s">
        <v>344</v>
      </c>
      <c r="D34" s="160">
        <f t="shared" si="0"/>
        <v>1450000</v>
      </c>
      <c r="E34" s="160">
        <f>E35+E36</f>
        <v>1450000</v>
      </c>
      <c r="F34" s="160">
        <f>F35+F36</f>
        <v>0</v>
      </c>
      <c r="G34" s="160">
        <f>G35+G36</f>
        <v>0</v>
      </c>
      <c r="H34" s="155"/>
    </row>
    <row r="35" spans="1:8" ht="126" x14ac:dyDescent="0.25">
      <c r="A35" s="155"/>
      <c r="B35" s="161" t="s">
        <v>345</v>
      </c>
      <c r="C35" s="162" t="s">
        <v>346</v>
      </c>
      <c r="D35" s="160">
        <f t="shared" si="0"/>
        <v>300000</v>
      </c>
      <c r="E35" s="163">
        <v>300000</v>
      </c>
      <c r="F35" s="163">
        <v>0</v>
      </c>
      <c r="G35" s="163">
        <v>0</v>
      </c>
      <c r="H35" s="155"/>
    </row>
    <row r="36" spans="1:8" ht="94.5" x14ac:dyDescent="0.25">
      <c r="A36" s="155"/>
      <c r="B36" s="161" t="s">
        <v>347</v>
      </c>
      <c r="C36" s="162" t="s">
        <v>348</v>
      </c>
      <c r="D36" s="160">
        <f t="shared" si="0"/>
        <v>1150000</v>
      </c>
      <c r="E36" s="163">
        <v>1150000</v>
      </c>
      <c r="F36" s="163">
        <v>0</v>
      </c>
      <c r="G36" s="163">
        <v>0</v>
      </c>
      <c r="H36" s="155"/>
    </row>
    <row r="37" spans="1:8" ht="47.25" x14ac:dyDescent="0.25">
      <c r="A37" s="155"/>
      <c r="B37" s="158" t="s">
        <v>349</v>
      </c>
      <c r="C37" s="159" t="s">
        <v>276</v>
      </c>
      <c r="D37" s="160">
        <f t="shared" si="0"/>
        <v>33031100</v>
      </c>
      <c r="E37" s="160">
        <f>E38+E48+E51</f>
        <v>33031100</v>
      </c>
      <c r="F37" s="160">
        <f>F38+F48+F51</f>
        <v>0</v>
      </c>
      <c r="G37" s="160">
        <f>G38+G48+G51</f>
        <v>0</v>
      </c>
      <c r="H37" s="155"/>
    </row>
    <row r="38" spans="1:8" x14ac:dyDescent="0.25">
      <c r="A38" s="155"/>
      <c r="B38" s="158" t="s">
        <v>350</v>
      </c>
      <c r="C38" s="159" t="s">
        <v>39</v>
      </c>
      <c r="D38" s="160">
        <f t="shared" si="0"/>
        <v>16438000</v>
      </c>
      <c r="E38" s="160">
        <f>SUM(E39:E47)</f>
        <v>16438000</v>
      </c>
      <c r="F38" s="160">
        <f>SUM(F39:F47)</f>
        <v>0</v>
      </c>
      <c r="G38" s="160">
        <f>SUM(G39:G47)</f>
        <v>0</v>
      </c>
      <c r="H38" s="155"/>
    </row>
    <row r="39" spans="1:8" ht="63" x14ac:dyDescent="0.25">
      <c r="A39" s="155"/>
      <c r="B39" s="161" t="s">
        <v>351</v>
      </c>
      <c r="C39" s="162" t="s">
        <v>66</v>
      </c>
      <c r="D39" s="160">
        <f t="shared" si="0"/>
        <v>40000</v>
      </c>
      <c r="E39" s="163">
        <v>40000</v>
      </c>
      <c r="F39" s="163">
        <v>0</v>
      </c>
      <c r="G39" s="163">
        <v>0</v>
      </c>
      <c r="H39" s="155"/>
    </row>
    <row r="40" spans="1:8" ht="63" x14ac:dyDescent="0.25">
      <c r="A40" s="155"/>
      <c r="B40" s="161" t="s">
        <v>352</v>
      </c>
      <c r="C40" s="162" t="s">
        <v>67</v>
      </c>
      <c r="D40" s="160">
        <f t="shared" si="0"/>
        <v>100000</v>
      </c>
      <c r="E40" s="163">
        <v>100000</v>
      </c>
      <c r="F40" s="163">
        <v>0</v>
      </c>
      <c r="G40" s="163">
        <v>0</v>
      </c>
      <c r="H40" s="155"/>
    </row>
    <row r="41" spans="1:8" ht="63" x14ac:dyDescent="0.25">
      <c r="A41" s="155"/>
      <c r="B41" s="161" t="s">
        <v>353</v>
      </c>
      <c r="C41" s="162" t="s">
        <v>182</v>
      </c>
      <c r="D41" s="160">
        <f t="shared" si="0"/>
        <v>150000</v>
      </c>
      <c r="E41" s="163">
        <v>150000</v>
      </c>
      <c r="F41" s="163">
        <v>0</v>
      </c>
      <c r="G41" s="163">
        <v>0</v>
      </c>
      <c r="H41" s="155"/>
    </row>
    <row r="42" spans="1:8" ht="63" x14ac:dyDescent="0.25">
      <c r="A42" s="155"/>
      <c r="B42" s="161" t="s">
        <v>354</v>
      </c>
      <c r="C42" s="162" t="s">
        <v>355</v>
      </c>
      <c r="D42" s="160">
        <f t="shared" si="0"/>
        <v>1000000</v>
      </c>
      <c r="E42" s="163">
        <v>1000000</v>
      </c>
      <c r="F42" s="163">
        <v>0</v>
      </c>
      <c r="G42" s="163">
        <v>0</v>
      </c>
      <c r="H42" s="155"/>
    </row>
    <row r="43" spans="1:8" x14ac:dyDescent="0.25">
      <c r="A43" s="155"/>
      <c r="B43" s="161" t="s">
        <v>356</v>
      </c>
      <c r="C43" s="162" t="s">
        <v>357</v>
      </c>
      <c r="D43" s="160">
        <f t="shared" si="0"/>
        <v>7900000</v>
      </c>
      <c r="E43" s="163">
        <v>7900000</v>
      </c>
      <c r="F43" s="163">
        <v>0</v>
      </c>
      <c r="G43" s="163">
        <v>0</v>
      </c>
      <c r="H43" s="155"/>
    </row>
    <row r="44" spans="1:8" x14ac:dyDescent="0.25">
      <c r="A44" s="155"/>
      <c r="B44" s="161" t="s">
        <v>358</v>
      </c>
      <c r="C44" s="162" t="s">
        <v>359</v>
      </c>
      <c r="D44" s="160">
        <f t="shared" si="0"/>
        <v>6440000</v>
      </c>
      <c r="E44" s="163">
        <v>6440000</v>
      </c>
      <c r="F44" s="163">
        <v>0</v>
      </c>
      <c r="G44" s="163">
        <v>0</v>
      </c>
      <c r="H44" s="155"/>
    </row>
    <row r="45" spans="1:8" x14ac:dyDescent="0.25">
      <c r="A45" s="155"/>
      <c r="B45" s="161" t="s">
        <v>360</v>
      </c>
      <c r="C45" s="162" t="s">
        <v>361</v>
      </c>
      <c r="D45" s="160">
        <f t="shared" si="0"/>
        <v>8000</v>
      </c>
      <c r="E45" s="163">
        <v>8000</v>
      </c>
      <c r="F45" s="163">
        <v>0</v>
      </c>
      <c r="G45" s="163">
        <v>0</v>
      </c>
      <c r="H45" s="155"/>
    </row>
    <row r="46" spans="1:8" x14ac:dyDescent="0.25">
      <c r="A46" s="155"/>
      <c r="B46" s="161" t="s">
        <v>362</v>
      </c>
      <c r="C46" s="162" t="s">
        <v>363</v>
      </c>
      <c r="D46" s="160">
        <f t="shared" si="0"/>
        <v>800000</v>
      </c>
      <c r="E46" s="163">
        <v>800000</v>
      </c>
      <c r="F46" s="163">
        <v>0</v>
      </c>
      <c r="G46" s="163">
        <v>0</v>
      </c>
      <c r="H46" s="155"/>
    </row>
    <row r="47" spans="1:8" hidden="1" x14ac:dyDescent="0.25">
      <c r="A47" s="155"/>
      <c r="B47" s="161" t="s">
        <v>364</v>
      </c>
      <c r="C47" s="162" t="s">
        <v>365</v>
      </c>
      <c r="D47" s="160">
        <f t="shared" si="0"/>
        <v>0</v>
      </c>
      <c r="E47" s="163"/>
      <c r="F47" s="163">
        <v>0</v>
      </c>
      <c r="G47" s="163">
        <v>0</v>
      </c>
      <c r="H47" s="155"/>
    </row>
    <row r="48" spans="1:8" x14ac:dyDescent="0.25">
      <c r="A48" s="155"/>
      <c r="B48" s="158" t="s">
        <v>366</v>
      </c>
      <c r="C48" s="159" t="s">
        <v>68</v>
      </c>
      <c r="D48" s="160">
        <f t="shared" si="0"/>
        <v>6100</v>
      </c>
      <c r="E48" s="160">
        <f>E49+E50</f>
        <v>6100</v>
      </c>
      <c r="F48" s="160">
        <f>F49+F50</f>
        <v>0</v>
      </c>
      <c r="G48" s="160">
        <f>G49+G50</f>
        <v>0</v>
      </c>
      <c r="H48" s="155"/>
    </row>
    <row r="49" spans="1:8" ht="31.5" x14ac:dyDescent="0.25">
      <c r="A49" s="155"/>
      <c r="B49" s="161" t="s">
        <v>367</v>
      </c>
      <c r="C49" s="162" t="s">
        <v>69</v>
      </c>
      <c r="D49" s="160">
        <f t="shared" si="0"/>
        <v>3500</v>
      </c>
      <c r="E49" s="163">
        <v>3500</v>
      </c>
      <c r="F49" s="163">
        <v>0</v>
      </c>
      <c r="G49" s="163">
        <v>0</v>
      </c>
      <c r="H49" s="155"/>
    </row>
    <row r="50" spans="1:8" ht="31.5" x14ac:dyDescent="0.25">
      <c r="A50" s="155"/>
      <c r="B50" s="161" t="s">
        <v>368</v>
      </c>
      <c r="C50" s="162" t="s">
        <v>70</v>
      </c>
      <c r="D50" s="160">
        <f t="shared" si="0"/>
        <v>2600</v>
      </c>
      <c r="E50" s="163">
        <v>2600</v>
      </c>
      <c r="F50" s="163">
        <v>0</v>
      </c>
      <c r="G50" s="163">
        <v>0</v>
      </c>
      <c r="H50" s="155"/>
    </row>
    <row r="51" spans="1:8" x14ac:dyDescent="0.25">
      <c r="A51" s="155"/>
      <c r="B51" s="158" t="s">
        <v>369</v>
      </c>
      <c r="C51" s="159" t="s">
        <v>40</v>
      </c>
      <c r="D51" s="160">
        <f t="shared" si="0"/>
        <v>16587000</v>
      </c>
      <c r="E51" s="160">
        <f>E52+E53+E54</f>
        <v>16587000</v>
      </c>
      <c r="F51" s="160">
        <f>F52+F53+F54</f>
        <v>0</v>
      </c>
      <c r="G51" s="160">
        <f>G52+G53+G54</f>
        <v>0</v>
      </c>
      <c r="H51" s="155"/>
    </row>
    <row r="52" spans="1:8" x14ac:dyDescent="0.25">
      <c r="A52" s="155"/>
      <c r="B52" s="161" t="s">
        <v>370</v>
      </c>
      <c r="C52" s="162" t="s">
        <v>41</v>
      </c>
      <c r="D52" s="160">
        <f t="shared" si="0"/>
        <v>2500000</v>
      </c>
      <c r="E52" s="163">
        <v>2500000</v>
      </c>
      <c r="F52" s="163">
        <v>0</v>
      </c>
      <c r="G52" s="163">
        <v>0</v>
      </c>
      <c r="H52" s="155"/>
    </row>
    <row r="53" spans="1:8" x14ac:dyDescent="0.25">
      <c r="A53" s="155"/>
      <c r="B53" s="161" t="s">
        <v>371</v>
      </c>
      <c r="C53" s="162" t="s">
        <v>42</v>
      </c>
      <c r="D53" s="160">
        <f t="shared" si="0"/>
        <v>13600000</v>
      </c>
      <c r="E53" s="163">
        <v>13600000</v>
      </c>
      <c r="F53" s="163">
        <v>0</v>
      </c>
      <c r="G53" s="163">
        <v>0</v>
      </c>
      <c r="H53" s="155"/>
    </row>
    <row r="54" spans="1:8" ht="78.75" x14ac:dyDescent="0.25">
      <c r="A54" s="155"/>
      <c r="B54" s="161" t="s">
        <v>372</v>
      </c>
      <c r="C54" s="162" t="s">
        <v>373</v>
      </c>
      <c r="D54" s="160">
        <f t="shared" si="0"/>
        <v>487000</v>
      </c>
      <c r="E54" s="163">
        <v>487000</v>
      </c>
      <c r="F54" s="163">
        <v>0</v>
      </c>
      <c r="G54" s="163">
        <v>0</v>
      </c>
      <c r="H54" s="155"/>
    </row>
    <row r="55" spans="1:8" x14ac:dyDescent="0.25">
      <c r="A55" s="155"/>
      <c r="B55" s="158" t="s">
        <v>374</v>
      </c>
      <c r="C55" s="159" t="s">
        <v>184</v>
      </c>
      <c r="D55" s="160">
        <f t="shared" si="0"/>
        <v>63000</v>
      </c>
      <c r="E55" s="160">
        <f>E56</f>
        <v>0</v>
      </c>
      <c r="F55" s="160">
        <f>F56</f>
        <v>63000</v>
      </c>
      <c r="G55" s="160">
        <f>G56</f>
        <v>0</v>
      </c>
      <c r="H55" s="155"/>
    </row>
    <row r="56" spans="1:8" x14ac:dyDescent="0.25">
      <c r="A56" s="155"/>
      <c r="B56" s="158" t="s">
        <v>375</v>
      </c>
      <c r="C56" s="159" t="s">
        <v>183</v>
      </c>
      <c r="D56" s="160">
        <f t="shared" si="0"/>
        <v>63000</v>
      </c>
      <c r="E56" s="160">
        <f>E57+E58+E59</f>
        <v>0</v>
      </c>
      <c r="F56" s="160">
        <f>F57+F58+F59</f>
        <v>63000</v>
      </c>
      <c r="G56" s="160">
        <f>G57+G58+G59</f>
        <v>0</v>
      </c>
      <c r="H56" s="155"/>
    </row>
    <row r="57" spans="1:8" ht="78.75" x14ac:dyDescent="0.25">
      <c r="A57" s="155"/>
      <c r="B57" s="161" t="s">
        <v>376</v>
      </c>
      <c r="C57" s="162" t="s">
        <v>218</v>
      </c>
      <c r="D57" s="160">
        <f t="shared" si="0"/>
        <v>30000</v>
      </c>
      <c r="E57" s="163">
        <v>0</v>
      </c>
      <c r="F57" s="163">
        <v>30000</v>
      </c>
      <c r="G57" s="163">
        <v>0</v>
      </c>
      <c r="H57" s="155"/>
    </row>
    <row r="58" spans="1:8" ht="31.5" x14ac:dyDescent="0.25">
      <c r="A58" s="155"/>
      <c r="B58" s="161" t="s">
        <v>377</v>
      </c>
      <c r="C58" s="162" t="s">
        <v>185</v>
      </c>
      <c r="D58" s="160">
        <f t="shared" si="0"/>
        <v>3000</v>
      </c>
      <c r="E58" s="163">
        <v>0</v>
      </c>
      <c r="F58" s="163">
        <v>3000</v>
      </c>
      <c r="G58" s="163">
        <v>0</v>
      </c>
      <c r="H58" s="155"/>
    </row>
    <row r="59" spans="1:8" ht="63" x14ac:dyDescent="0.25">
      <c r="A59" s="155"/>
      <c r="B59" s="161" t="s">
        <v>378</v>
      </c>
      <c r="C59" s="162" t="s">
        <v>186</v>
      </c>
      <c r="D59" s="160">
        <f t="shared" si="0"/>
        <v>30000</v>
      </c>
      <c r="E59" s="163">
        <v>0</v>
      </c>
      <c r="F59" s="163">
        <v>30000</v>
      </c>
      <c r="G59" s="163">
        <v>0</v>
      </c>
      <c r="H59" s="155"/>
    </row>
    <row r="60" spans="1:8" x14ac:dyDescent="0.25">
      <c r="A60" s="155"/>
      <c r="B60" s="158" t="s">
        <v>379</v>
      </c>
      <c r="C60" s="159" t="s">
        <v>43</v>
      </c>
      <c r="D60" s="160">
        <f t="shared" si="0"/>
        <v>4109400</v>
      </c>
      <c r="E60" s="160">
        <f>E61+E71+E74</f>
        <v>1582100</v>
      </c>
      <c r="F60" s="160">
        <f>F61+F71+F74</f>
        <v>2527300</v>
      </c>
      <c r="G60" s="160">
        <f>G61+G71+G74</f>
        <v>0</v>
      </c>
      <c r="H60" s="155"/>
    </row>
    <row r="61" spans="1:8" ht="47.25" x14ac:dyDescent="0.25">
      <c r="A61" s="155"/>
      <c r="B61" s="158" t="s">
        <v>380</v>
      </c>
      <c r="C61" s="159" t="s">
        <v>44</v>
      </c>
      <c r="D61" s="160">
        <f t="shared" si="0"/>
        <v>1382100</v>
      </c>
      <c r="E61" s="160">
        <f>E62+E66+E68</f>
        <v>1382100</v>
      </c>
      <c r="F61" s="160">
        <f>F62+F66+F68</f>
        <v>0</v>
      </c>
      <c r="G61" s="160">
        <f>G62+G66+G68</f>
        <v>0</v>
      </c>
      <c r="H61" s="155"/>
    </row>
    <row r="62" spans="1:8" x14ac:dyDescent="0.25">
      <c r="A62" s="155"/>
      <c r="B62" s="158" t="s">
        <v>381</v>
      </c>
      <c r="C62" s="159" t="s">
        <v>45</v>
      </c>
      <c r="D62" s="160">
        <f t="shared" si="0"/>
        <v>472000</v>
      </c>
      <c r="E62" s="160">
        <f>E63+E64+E65</f>
        <v>472000</v>
      </c>
      <c r="F62" s="160">
        <f>F63+F64+F65</f>
        <v>0</v>
      </c>
      <c r="G62" s="160">
        <f>G63+G64+G65</f>
        <v>0</v>
      </c>
      <c r="H62" s="155"/>
    </row>
    <row r="63" spans="1:8" ht="63" x14ac:dyDescent="0.25">
      <c r="A63" s="155"/>
      <c r="B63" s="161" t="s">
        <v>382</v>
      </c>
      <c r="C63" s="162" t="s">
        <v>383</v>
      </c>
      <c r="D63" s="160">
        <f t="shared" si="0"/>
        <v>22000</v>
      </c>
      <c r="E63" s="163">
        <v>22000</v>
      </c>
      <c r="F63" s="163">
        <v>0</v>
      </c>
      <c r="G63" s="163">
        <v>0</v>
      </c>
      <c r="H63" s="155"/>
    </row>
    <row r="64" spans="1:8" ht="31.5" x14ac:dyDescent="0.25">
      <c r="A64" s="155"/>
      <c r="B64" s="161" t="s">
        <v>384</v>
      </c>
      <c r="C64" s="162" t="s">
        <v>46</v>
      </c>
      <c r="D64" s="160">
        <f t="shared" si="0"/>
        <v>300000</v>
      </c>
      <c r="E64" s="163">
        <v>300000</v>
      </c>
      <c r="F64" s="163">
        <v>0</v>
      </c>
      <c r="G64" s="163">
        <v>0</v>
      </c>
      <c r="H64" s="155"/>
    </row>
    <row r="65" spans="1:9" ht="47.25" x14ac:dyDescent="0.25">
      <c r="A65" s="155"/>
      <c r="B65" s="161" t="s">
        <v>385</v>
      </c>
      <c r="C65" s="162" t="s">
        <v>71</v>
      </c>
      <c r="D65" s="160">
        <f t="shared" si="0"/>
        <v>150000</v>
      </c>
      <c r="E65" s="163">
        <v>150000</v>
      </c>
      <c r="F65" s="163">
        <v>0</v>
      </c>
      <c r="G65" s="163">
        <v>0</v>
      </c>
      <c r="H65" s="155"/>
    </row>
    <row r="66" spans="1:9" ht="63" x14ac:dyDescent="0.25">
      <c r="A66" s="155"/>
      <c r="B66" s="158" t="s">
        <v>386</v>
      </c>
      <c r="C66" s="159" t="s">
        <v>47</v>
      </c>
      <c r="D66" s="160">
        <f t="shared" si="0"/>
        <v>897000</v>
      </c>
      <c r="E66" s="160">
        <f>E67</f>
        <v>897000</v>
      </c>
      <c r="F66" s="160">
        <f>F67</f>
        <v>0</v>
      </c>
      <c r="G66" s="160">
        <f>G67</f>
        <v>0</v>
      </c>
      <c r="H66" s="155"/>
    </row>
    <row r="67" spans="1:9" ht="63" x14ac:dyDescent="0.25">
      <c r="A67" s="155"/>
      <c r="B67" s="161" t="s">
        <v>387</v>
      </c>
      <c r="C67" s="162" t="s">
        <v>388</v>
      </c>
      <c r="D67" s="160">
        <f t="shared" si="0"/>
        <v>897000</v>
      </c>
      <c r="E67" s="163">
        <v>897000</v>
      </c>
      <c r="F67" s="163">
        <v>0</v>
      </c>
      <c r="G67" s="163">
        <v>0</v>
      </c>
      <c r="H67" s="155"/>
    </row>
    <row r="68" spans="1:9" x14ac:dyDescent="0.25">
      <c r="A68" s="155"/>
      <c r="B68" s="158" t="s">
        <v>389</v>
      </c>
      <c r="C68" s="159" t="s">
        <v>48</v>
      </c>
      <c r="D68" s="160">
        <f t="shared" si="0"/>
        <v>13100</v>
      </c>
      <c r="E68" s="160">
        <f>E69+E70</f>
        <v>13100</v>
      </c>
      <c r="F68" s="160">
        <f>F69+F70</f>
        <v>0</v>
      </c>
      <c r="G68" s="160">
        <f>G69+G70</f>
        <v>0</v>
      </c>
      <c r="H68" s="155"/>
    </row>
    <row r="69" spans="1:9" ht="63" x14ac:dyDescent="0.25">
      <c r="A69" s="155"/>
      <c r="B69" s="161" t="s">
        <v>390</v>
      </c>
      <c r="C69" s="162" t="s">
        <v>49</v>
      </c>
      <c r="D69" s="160">
        <f t="shared" si="0"/>
        <v>10000</v>
      </c>
      <c r="E69" s="163">
        <v>10000</v>
      </c>
      <c r="F69" s="163">
        <v>0</v>
      </c>
      <c r="G69" s="163">
        <v>0</v>
      </c>
      <c r="H69" s="155"/>
    </row>
    <row r="70" spans="1:9" ht="47.25" x14ac:dyDescent="0.25">
      <c r="A70" s="155"/>
      <c r="B70" s="161" t="s">
        <v>391</v>
      </c>
      <c r="C70" s="162" t="s">
        <v>50</v>
      </c>
      <c r="D70" s="160">
        <f t="shared" si="0"/>
        <v>3100</v>
      </c>
      <c r="E70" s="163">
        <v>3100</v>
      </c>
      <c r="F70" s="163">
        <v>0</v>
      </c>
      <c r="G70" s="163">
        <v>0</v>
      </c>
      <c r="H70" s="155"/>
    </row>
    <row r="71" spans="1:9" x14ac:dyDescent="0.25">
      <c r="A71" s="155"/>
      <c r="B71" s="158" t="s">
        <v>392</v>
      </c>
      <c r="C71" s="159" t="s">
        <v>51</v>
      </c>
      <c r="D71" s="160">
        <f t="shared" si="0"/>
        <v>200000</v>
      </c>
      <c r="E71" s="160">
        <f t="shared" ref="E71:G72" si="1">E72</f>
        <v>200000</v>
      </c>
      <c r="F71" s="160">
        <f t="shared" si="1"/>
        <v>0</v>
      </c>
      <c r="G71" s="160">
        <f t="shared" si="1"/>
        <v>0</v>
      </c>
      <c r="H71" s="160" t="e">
        <f>#N/A</f>
        <v>#N/A</v>
      </c>
      <c r="I71" s="160" t="e">
        <f>#N/A</f>
        <v>#N/A</v>
      </c>
    </row>
    <row r="72" spans="1:9" x14ac:dyDescent="0.25">
      <c r="A72" s="155"/>
      <c r="B72" s="158" t="s">
        <v>393</v>
      </c>
      <c r="C72" s="159" t="s">
        <v>52</v>
      </c>
      <c r="D72" s="160">
        <f t="shared" si="0"/>
        <v>200000</v>
      </c>
      <c r="E72" s="160">
        <f t="shared" si="1"/>
        <v>200000</v>
      </c>
      <c r="F72" s="160">
        <f t="shared" si="1"/>
        <v>0</v>
      </c>
      <c r="G72" s="160">
        <f t="shared" si="1"/>
        <v>0</v>
      </c>
      <c r="H72" s="160" t="e">
        <f>#N/A</f>
        <v>#N/A</v>
      </c>
      <c r="I72" s="160" t="e">
        <f>#N/A</f>
        <v>#N/A</v>
      </c>
    </row>
    <row r="73" spans="1:9" x14ac:dyDescent="0.25">
      <c r="A73" s="155"/>
      <c r="B73" s="161" t="s">
        <v>394</v>
      </c>
      <c r="C73" s="162" t="s">
        <v>52</v>
      </c>
      <c r="D73" s="160">
        <f t="shared" si="0"/>
        <v>200000</v>
      </c>
      <c r="E73" s="163">
        <v>200000</v>
      </c>
      <c r="F73" s="163">
        <v>0</v>
      </c>
      <c r="G73" s="163">
        <v>0</v>
      </c>
      <c r="H73" s="155"/>
    </row>
    <row r="74" spans="1:9" x14ac:dyDescent="0.25">
      <c r="A74" s="155"/>
      <c r="B74" s="158" t="s">
        <v>395</v>
      </c>
      <c r="C74" s="159" t="s">
        <v>53</v>
      </c>
      <c r="D74" s="160">
        <f t="shared" si="0"/>
        <v>2527300</v>
      </c>
      <c r="E74" s="160">
        <f>E75</f>
        <v>0</v>
      </c>
      <c r="F74" s="160">
        <f>F75</f>
        <v>2527300</v>
      </c>
      <c r="G74" s="160">
        <f>G75</f>
        <v>0</v>
      </c>
      <c r="H74" s="155"/>
    </row>
    <row r="75" spans="1:9" ht="47.25" x14ac:dyDescent="0.25">
      <c r="A75" s="155"/>
      <c r="B75" s="158" t="s">
        <v>396</v>
      </c>
      <c r="C75" s="159" t="s">
        <v>54</v>
      </c>
      <c r="D75" s="160">
        <f t="shared" si="0"/>
        <v>2527300</v>
      </c>
      <c r="E75" s="160">
        <f>E76+E77</f>
        <v>0</v>
      </c>
      <c r="F75" s="160">
        <f>F76+F77</f>
        <v>2527300</v>
      </c>
      <c r="G75" s="160">
        <f>G76+G77</f>
        <v>0</v>
      </c>
      <c r="H75" s="155"/>
    </row>
    <row r="76" spans="1:9" ht="47.25" x14ac:dyDescent="0.25">
      <c r="A76" s="155"/>
      <c r="B76" s="161" t="s">
        <v>397</v>
      </c>
      <c r="C76" s="162" t="s">
        <v>55</v>
      </c>
      <c r="D76" s="160">
        <f t="shared" si="0"/>
        <v>2413200</v>
      </c>
      <c r="E76" s="163">
        <v>0</v>
      </c>
      <c r="F76" s="163">
        <v>2413200</v>
      </c>
      <c r="G76" s="163">
        <v>0</v>
      </c>
      <c r="H76" s="155"/>
    </row>
    <row r="77" spans="1:9" ht="63" x14ac:dyDescent="0.25">
      <c r="A77" s="155"/>
      <c r="B77" s="161" t="s">
        <v>398</v>
      </c>
      <c r="C77" s="162" t="s">
        <v>399</v>
      </c>
      <c r="D77" s="160">
        <f t="shared" si="0"/>
        <v>114100</v>
      </c>
      <c r="E77" s="163">
        <v>0</v>
      </c>
      <c r="F77" s="163">
        <v>114100</v>
      </c>
      <c r="G77" s="163">
        <v>0</v>
      </c>
      <c r="H77" s="155"/>
    </row>
    <row r="78" spans="1:9" x14ac:dyDescent="0.25">
      <c r="A78" s="155"/>
      <c r="B78" s="158" t="s">
        <v>400</v>
      </c>
      <c r="C78" s="159" t="s">
        <v>72</v>
      </c>
      <c r="D78" s="160">
        <f t="shared" si="0"/>
        <v>400000</v>
      </c>
      <c r="E78" s="163">
        <f t="shared" ref="E78:G80" si="2">E79</f>
        <v>0</v>
      </c>
      <c r="F78" s="163">
        <f t="shared" si="2"/>
        <v>400000</v>
      </c>
      <c r="G78" s="163">
        <f t="shared" si="2"/>
        <v>400000</v>
      </c>
      <c r="H78" s="155"/>
    </row>
    <row r="79" spans="1:9" ht="31.5" x14ac:dyDescent="0.25">
      <c r="A79" s="155"/>
      <c r="B79" s="158" t="s">
        <v>401</v>
      </c>
      <c r="C79" s="159" t="s">
        <v>170</v>
      </c>
      <c r="D79" s="160">
        <f>E79+F79</f>
        <v>400000</v>
      </c>
      <c r="E79" s="163">
        <f t="shared" si="2"/>
        <v>0</v>
      </c>
      <c r="F79" s="163">
        <f t="shared" si="2"/>
        <v>400000</v>
      </c>
      <c r="G79" s="163">
        <f t="shared" si="2"/>
        <v>400000</v>
      </c>
      <c r="H79" s="155"/>
    </row>
    <row r="80" spans="1:9" x14ac:dyDescent="0.25">
      <c r="A80" s="155"/>
      <c r="B80" s="158" t="s">
        <v>402</v>
      </c>
      <c r="C80" s="159" t="s">
        <v>171</v>
      </c>
      <c r="D80" s="160">
        <f t="shared" ref="D80:D91" si="3">E80+F80</f>
        <v>400000</v>
      </c>
      <c r="E80" s="160">
        <f t="shared" si="2"/>
        <v>0</v>
      </c>
      <c r="F80" s="160">
        <f t="shared" si="2"/>
        <v>400000</v>
      </c>
      <c r="G80" s="160">
        <f t="shared" si="2"/>
        <v>400000</v>
      </c>
      <c r="H80" s="155"/>
    </row>
    <row r="81" spans="1:9" ht="94.5" x14ac:dyDescent="0.25">
      <c r="A81" s="155"/>
      <c r="B81" s="161" t="s">
        <v>403</v>
      </c>
      <c r="C81" s="162" t="s">
        <v>172</v>
      </c>
      <c r="D81" s="160">
        <f t="shared" si="3"/>
        <v>400000</v>
      </c>
      <c r="E81" s="163"/>
      <c r="F81" s="163">
        <v>400000</v>
      </c>
      <c r="G81" s="163">
        <v>400000</v>
      </c>
      <c r="H81" s="155"/>
    </row>
    <row r="82" spans="1:9" ht="33.950000000000003" customHeight="1" x14ac:dyDescent="0.25">
      <c r="A82" s="155"/>
      <c r="B82" s="156" t="s">
        <v>404</v>
      </c>
      <c r="C82" s="164" t="s">
        <v>405</v>
      </c>
      <c r="D82" s="165">
        <f t="shared" si="3"/>
        <v>134590300</v>
      </c>
      <c r="E82" s="165">
        <f>E13+E60+E78</f>
        <v>131600000</v>
      </c>
      <c r="F82" s="165">
        <f>F78+F60+F13</f>
        <v>2990300</v>
      </c>
      <c r="G82" s="165">
        <f>G78+G60+G13</f>
        <v>400000</v>
      </c>
      <c r="H82" s="155"/>
    </row>
    <row r="83" spans="1:9" x14ac:dyDescent="0.25">
      <c r="A83" s="155"/>
      <c r="B83" s="158" t="s">
        <v>406</v>
      </c>
      <c r="C83" s="159" t="s">
        <v>56</v>
      </c>
      <c r="D83" s="160">
        <f t="shared" si="3"/>
        <v>56273310</v>
      </c>
      <c r="E83" s="160">
        <f>E84</f>
        <v>56273310</v>
      </c>
      <c r="F83" s="160">
        <f>F84</f>
        <v>0</v>
      </c>
      <c r="G83" s="160">
        <f>G84</f>
        <v>0</v>
      </c>
      <c r="H83" s="155"/>
    </row>
    <row r="84" spans="1:9" x14ac:dyDescent="0.25">
      <c r="A84" s="155"/>
      <c r="B84" s="158" t="s">
        <v>407</v>
      </c>
      <c r="C84" s="159" t="s">
        <v>57</v>
      </c>
      <c r="D84" s="160">
        <f t="shared" si="3"/>
        <v>56273310</v>
      </c>
      <c r="E84" s="160">
        <f>E85+E87+E89</f>
        <v>56273310</v>
      </c>
      <c r="F84" s="160">
        <f>F85+F87+F89</f>
        <v>0</v>
      </c>
      <c r="G84" s="160">
        <f>G85+G87+G89</f>
        <v>0</v>
      </c>
      <c r="H84" s="155"/>
    </row>
    <row r="85" spans="1:9" ht="31.5" x14ac:dyDescent="0.25">
      <c r="A85" s="155"/>
      <c r="B85" s="158" t="s">
        <v>408</v>
      </c>
      <c r="C85" s="159" t="s">
        <v>152</v>
      </c>
      <c r="D85" s="160">
        <f t="shared" si="3"/>
        <v>54621400</v>
      </c>
      <c r="E85" s="160">
        <f>E86</f>
        <v>54621400</v>
      </c>
      <c r="F85" s="160">
        <f>F86</f>
        <v>0</v>
      </c>
      <c r="G85" s="160">
        <f>G86</f>
        <v>0</v>
      </c>
      <c r="H85" s="155"/>
    </row>
    <row r="86" spans="1:9" x14ac:dyDescent="0.25">
      <c r="A86" s="155"/>
      <c r="B86" s="161" t="s">
        <v>409</v>
      </c>
      <c r="C86" s="162" t="s">
        <v>58</v>
      </c>
      <c r="D86" s="160">
        <f t="shared" si="3"/>
        <v>54621400</v>
      </c>
      <c r="E86" s="163">
        <v>54621400</v>
      </c>
      <c r="F86" s="163">
        <v>0</v>
      </c>
      <c r="G86" s="163">
        <v>0</v>
      </c>
      <c r="H86" s="155"/>
    </row>
    <row r="87" spans="1:9" ht="31.5" hidden="1" x14ac:dyDescent="0.25">
      <c r="A87" s="155"/>
      <c r="B87" s="233" t="s">
        <v>410</v>
      </c>
      <c r="C87" s="234" t="s">
        <v>411</v>
      </c>
      <c r="D87" s="160">
        <f t="shared" si="3"/>
        <v>0</v>
      </c>
      <c r="E87" s="226">
        <f>E88</f>
        <v>0</v>
      </c>
      <c r="F87" s="226">
        <f>F88</f>
        <v>0</v>
      </c>
      <c r="G87" s="226">
        <f>G88</f>
        <v>0</v>
      </c>
      <c r="H87" s="155"/>
    </row>
    <row r="88" spans="1:9" s="170" customFormat="1" ht="126" hidden="1" x14ac:dyDescent="0.25">
      <c r="A88" s="169"/>
      <c r="B88" s="231" t="s">
        <v>412</v>
      </c>
      <c r="C88" s="232" t="s">
        <v>413</v>
      </c>
      <c r="D88" s="160">
        <f t="shared" si="3"/>
        <v>0</v>
      </c>
      <c r="E88" s="225">
        <v>0</v>
      </c>
      <c r="F88" s="225">
        <v>0</v>
      </c>
      <c r="G88" s="225">
        <v>0</v>
      </c>
      <c r="H88" s="169"/>
    </row>
    <row r="89" spans="1:9" s="170" customFormat="1" ht="31.5" x14ac:dyDescent="0.25">
      <c r="A89" s="169"/>
      <c r="B89" s="233" t="s">
        <v>223</v>
      </c>
      <c r="C89" s="234" t="s">
        <v>224</v>
      </c>
      <c r="D89" s="160">
        <f t="shared" si="3"/>
        <v>1651910</v>
      </c>
      <c r="E89" s="226">
        <f>E90</f>
        <v>1651910</v>
      </c>
      <c r="F89" s="226">
        <f>F90</f>
        <v>0</v>
      </c>
      <c r="G89" s="226">
        <f>G90</f>
        <v>0</v>
      </c>
      <c r="H89" s="169"/>
    </row>
    <row r="90" spans="1:9" s="170" customFormat="1" x14ac:dyDescent="0.25">
      <c r="A90" s="169"/>
      <c r="B90" s="231" t="s">
        <v>225</v>
      </c>
      <c r="C90" s="271" t="s">
        <v>226</v>
      </c>
      <c r="D90" s="226">
        <f t="shared" si="3"/>
        <v>1651910</v>
      </c>
      <c r="E90" s="225">
        <v>1651910</v>
      </c>
      <c r="F90" s="225">
        <v>0</v>
      </c>
      <c r="G90" s="225">
        <v>0</v>
      </c>
      <c r="H90" s="169"/>
    </row>
    <row r="91" spans="1:9" x14ac:dyDescent="0.25">
      <c r="A91" s="155"/>
      <c r="B91" s="156" t="s">
        <v>195</v>
      </c>
      <c r="C91" s="164" t="s">
        <v>180</v>
      </c>
      <c r="D91" s="160">
        <f t="shared" si="3"/>
        <v>190863610</v>
      </c>
      <c r="E91" s="160">
        <f>E82+E83</f>
        <v>187873310</v>
      </c>
      <c r="F91" s="160">
        <f>F82+F83</f>
        <v>2990300</v>
      </c>
      <c r="G91" s="160">
        <f>G82+G83</f>
        <v>400000</v>
      </c>
      <c r="H91" s="160">
        <f>H82+H83</f>
        <v>0</v>
      </c>
      <c r="I91" s="160">
        <f>I82+I83</f>
        <v>0</v>
      </c>
    </row>
    <row r="92" spans="1:9" x14ac:dyDescent="0.25">
      <c r="A92" s="155"/>
      <c r="B92" s="166"/>
      <c r="C92" s="167"/>
      <c r="D92" s="168"/>
      <c r="E92" s="168"/>
      <c r="F92" s="168"/>
      <c r="G92" s="168"/>
      <c r="H92" s="168"/>
      <c r="I92" s="168"/>
    </row>
    <row r="93" spans="1:9" ht="15.6" customHeight="1" x14ac:dyDescent="0.25">
      <c r="A93" s="155"/>
      <c r="B93" s="155"/>
      <c r="C93" s="230" t="s">
        <v>454</v>
      </c>
      <c r="D93" s="230"/>
      <c r="E93" s="276" t="s">
        <v>455</v>
      </c>
      <c r="F93" s="276"/>
      <c r="G93" s="276"/>
      <c r="H93" s="155"/>
    </row>
  </sheetData>
  <mergeCells count="14">
    <mergeCell ref="B6:G6"/>
    <mergeCell ref="D10:D11"/>
    <mergeCell ref="B7:C7"/>
    <mergeCell ref="B8:C8"/>
    <mergeCell ref="B10:B11"/>
    <mergeCell ref="E10:E11"/>
    <mergeCell ref="C10:C11"/>
    <mergeCell ref="F10:G10"/>
    <mergeCell ref="E93:G93"/>
    <mergeCell ref="D1:G1"/>
    <mergeCell ref="D2:G2"/>
    <mergeCell ref="D3:G3"/>
    <mergeCell ref="D4:G4"/>
    <mergeCell ref="B5:G5"/>
  </mergeCells>
  <phoneticPr fontId="28" type="noConversion"/>
  <conditionalFormatting sqref="D13:G13 C13:C89 D14:D91">
    <cfRule type="cellIs" dxfId="1" priority="2" stopIfTrue="1" operator="equal">
      <formula>0</formula>
    </cfRule>
  </conditionalFormatting>
  <conditionalFormatting sqref="E14:G15 E74:G75 E73 E68:G68 E69:E70 E66:G66 E67 E60:G62 E63:E65 E55:G56 E57:E59 E51:G51 E52:E54 E48:G48 E49:E50 E37:G38 E39:E47 E34:G34 E35:E36 E32:I32 E33 E29:G30 E31 E26:G26 E27:E28 E22:G23 E24:E25 E20:I20 E21 E16:E19 D92 E91:I92 E76:E79 F78:G79 E71:I7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72" fitToHeight="3" orientation="portrait" horizontalDpi="360" verticalDpi="360" r:id="rId1"/>
  <headerFooter alignWithMargins="0"/>
  <rowBreaks count="1" manualBreakCount="1">
    <brk id="57" max="7" man="1"/>
  </rowBreaks>
  <colBreaks count="1" manualBreakCount="1">
    <brk id="6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Q45"/>
  <sheetViews>
    <sheetView zoomScaleNormal="100" workbookViewId="0">
      <selection activeCell="A5" sqref="A5"/>
    </sheetView>
  </sheetViews>
  <sheetFormatPr defaultColWidth="10.6640625" defaultRowHeight="18.75" x14ac:dyDescent="0.3"/>
  <cols>
    <col min="1" max="1" width="20.33203125" style="133" customWidth="1"/>
    <col min="2" max="2" width="34.83203125" style="133" customWidth="1"/>
    <col min="3" max="3" width="17.33203125" style="133" customWidth="1"/>
    <col min="4" max="4" width="16.1640625" style="133" customWidth="1"/>
    <col min="5" max="5" width="15.1640625" style="133" customWidth="1"/>
    <col min="6" max="6" width="19.6640625" style="133" hidden="1" customWidth="1"/>
    <col min="7" max="7" width="16" style="133" hidden="1" customWidth="1"/>
    <col min="8" max="8" width="19.1640625" style="133" customWidth="1"/>
    <col min="9" max="9" width="20" style="133" customWidth="1"/>
    <col min="10" max="11" width="11.5" style="133" bestFit="1" customWidth="1"/>
    <col min="12" max="16384" width="10.6640625" style="133"/>
  </cols>
  <sheetData>
    <row r="1" spans="1:43" ht="20.25" x14ac:dyDescent="0.3">
      <c r="C1" s="187" t="s">
        <v>127</v>
      </c>
      <c r="D1" s="188"/>
      <c r="E1" s="188"/>
    </row>
    <row r="2" spans="1:43" ht="50.45" customHeight="1" x14ac:dyDescent="0.3">
      <c r="B2" s="38"/>
      <c r="C2" s="281" t="s">
        <v>493</v>
      </c>
      <c r="D2" s="281"/>
      <c r="E2" s="281"/>
    </row>
    <row r="3" spans="1:43" ht="41.1" customHeight="1" x14ac:dyDescent="0.3">
      <c r="C3" s="283" t="s">
        <v>306</v>
      </c>
      <c r="D3" s="283"/>
      <c r="E3" s="283"/>
    </row>
    <row r="4" spans="1:43" s="136" customFormat="1" ht="39" customHeight="1" x14ac:dyDescent="0.3">
      <c r="A4" s="282" t="s">
        <v>456</v>
      </c>
      <c r="B4" s="282"/>
      <c r="C4" s="282"/>
      <c r="D4" s="282"/>
      <c r="E4" s="282"/>
      <c r="F4" s="282"/>
      <c r="G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</row>
    <row r="5" spans="1:43" s="136" customFormat="1" ht="17.25" customHeight="1" x14ac:dyDescent="0.3">
      <c r="A5" s="178" t="s">
        <v>475</v>
      </c>
      <c r="B5" s="179"/>
      <c r="C5" s="177"/>
      <c r="D5" s="177"/>
      <c r="E5" s="177"/>
      <c r="F5" s="177"/>
      <c r="G5" s="134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23.25" customHeight="1" x14ac:dyDescent="0.3">
      <c r="A6" s="180" t="s">
        <v>187</v>
      </c>
      <c r="B6" s="181"/>
      <c r="C6" s="182"/>
      <c r="D6" s="182"/>
      <c r="E6" s="183" t="s">
        <v>25</v>
      </c>
      <c r="F6" s="184"/>
      <c r="G6" s="138"/>
    </row>
    <row r="7" spans="1:43" ht="59.45" customHeight="1" x14ac:dyDescent="0.3">
      <c r="A7" s="185" t="s">
        <v>128</v>
      </c>
      <c r="B7" s="185" t="s">
        <v>129</v>
      </c>
      <c r="C7" s="185" t="s">
        <v>191</v>
      </c>
      <c r="D7" s="186" t="s">
        <v>130</v>
      </c>
      <c r="E7" s="186" t="s">
        <v>24</v>
      </c>
      <c r="F7" s="184"/>
      <c r="G7" s="138"/>
    </row>
    <row r="8" spans="1:43" ht="12.95" customHeight="1" x14ac:dyDescent="0.3">
      <c r="A8" s="185">
        <v>1</v>
      </c>
      <c r="B8" s="185">
        <v>2</v>
      </c>
      <c r="C8" s="185">
        <v>3</v>
      </c>
      <c r="D8" s="186">
        <v>4</v>
      </c>
      <c r="E8" s="186">
        <v>5</v>
      </c>
      <c r="F8" s="137"/>
      <c r="G8" s="138"/>
    </row>
    <row r="9" spans="1:43" ht="41.25" customHeight="1" x14ac:dyDescent="0.3">
      <c r="A9" s="284" t="s">
        <v>238</v>
      </c>
      <c r="B9" s="171" t="s">
        <v>131</v>
      </c>
      <c r="C9" s="172">
        <f>D9+E9</f>
        <v>215709</v>
      </c>
      <c r="D9" s="172">
        <v>215709</v>
      </c>
      <c r="E9" s="172">
        <v>0</v>
      </c>
      <c r="F9" s="139"/>
      <c r="G9" s="139"/>
    </row>
    <row r="10" spans="1:43" s="144" customFormat="1" ht="31.9" customHeight="1" x14ac:dyDescent="0.3">
      <c r="A10" s="284"/>
      <c r="B10" s="173" t="s">
        <v>132</v>
      </c>
      <c r="C10" s="172">
        <f t="shared" ref="C10:C18" si="0">D10+E10</f>
        <v>56800</v>
      </c>
      <c r="D10" s="174">
        <v>56800</v>
      </c>
      <c r="E10" s="172">
        <v>0</v>
      </c>
      <c r="F10" s="140" t="e">
        <f>SUM(#REF!)</f>
        <v>#REF!</v>
      </c>
      <c r="G10" s="141" t="e">
        <f>SUM(#REF!)</f>
        <v>#REF!</v>
      </c>
      <c r="H10" s="142"/>
      <c r="I10" s="142"/>
      <c r="J10" s="143"/>
    </row>
    <row r="11" spans="1:43" s="144" customFormat="1" ht="31.9" customHeight="1" x14ac:dyDescent="0.3">
      <c r="A11" s="285"/>
      <c r="B11" s="173" t="s">
        <v>415</v>
      </c>
      <c r="C11" s="172">
        <f t="shared" si="0"/>
        <v>165000</v>
      </c>
      <c r="D11" s="174">
        <v>165000</v>
      </c>
      <c r="E11" s="172">
        <v>0</v>
      </c>
      <c r="F11" s="145"/>
      <c r="G11" s="145"/>
      <c r="H11" s="142"/>
      <c r="I11" s="142"/>
      <c r="J11" s="143"/>
    </row>
    <row r="12" spans="1:43" s="144" customFormat="1" ht="40.5" customHeight="1" x14ac:dyDescent="0.3">
      <c r="A12" s="285"/>
      <c r="B12" s="173" t="s">
        <v>416</v>
      </c>
      <c r="C12" s="172">
        <f t="shared" si="0"/>
        <v>30651</v>
      </c>
      <c r="D12" s="174">
        <v>30651</v>
      </c>
      <c r="E12" s="172">
        <v>0</v>
      </c>
      <c r="F12" s="145"/>
      <c r="G12" s="145"/>
      <c r="H12" s="142"/>
      <c r="I12" s="142"/>
      <c r="J12" s="143"/>
    </row>
    <row r="13" spans="1:43" s="144" customFormat="1" ht="81" customHeight="1" x14ac:dyDescent="0.3">
      <c r="A13" s="285"/>
      <c r="B13" s="173" t="s">
        <v>271</v>
      </c>
      <c r="C13" s="172">
        <f t="shared" si="0"/>
        <v>343350</v>
      </c>
      <c r="D13" s="174">
        <v>343350</v>
      </c>
      <c r="E13" s="172">
        <v>0</v>
      </c>
      <c r="F13" s="145"/>
      <c r="G13" s="145"/>
      <c r="H13" s="142"/>
      <c r="I13" s="142"/>
      <c r="J13" s="143"/>
    </row>
    <row r="14" spans="1:43" s="144" customFormat="1" ht="55.5" customHeight="1" x14ac:dyDescent="0.3">
      <c r="A14" s="285"/>
      <c r="B14" s="173" t="s">
        <v>479</v>
      </c>
      <c r="C14" s="172">
        <f>D14+E14</f>
        <v>300000</v>
      </c>
      <c r="D14" s="174">
        <v>300000</v>
      </c>
      <c r="E14" s="172"/>
      <c r="F14" s="145"/>
      <c r="G14" s="145"/>
      <c r="H14" s="142"/>
      <c r="I14" s="142"/>
      <c r="J14" s="143"/>
    </row>
    <row r="15" spans="1:43" s="144" customFormat="1" ht="17.45" customHeight="1" x14ac:dyDescent="0.3">
      <c r="A15" s="286"/>
      <c r="B15" s="175" t="s">
        <v>133</v>
      </c>
      <c r="C15" s="236">
        <f t="shared" si="0"/>
        <v>1111510</v>
      </c>
      <c r="D15" s="176">
        <f>SUM(D9:D14)</f>
        <v>1111510</v>
      </c>
      <c r="E15" s="176">
        <f>SUM(E9:E13)</f>
        <v>0</v>
      </c>
      <c r="F15" s="145"/>
      <c r="G15" s="145"/>
      <c r="H15" s="142"/>
      <c r="I15" s="142"/>
      <c r="J15" s="143"/>
    </row>
    <row r="16" spans="1:43" s="144" customFormat="1" ht="64.5" customHeight="1" x14ac:dyDescent="0.3">
      <c r="A16" s="287" t="s">
        <v>134</v>
      </c>
      <c r="B16" s="173" t="s">
        <v>304</v>
      </c>
      <c r="C16" s="172">
        <f t="shared" si="0"/>
        <v>540400</v>
      </c>
      <c r="D16" s="228">
        <v>540400</v>
      </c>
      <c r="E16" s="229">
        <v>0</v>
      </c>
      <c r="F16" s="145"/>
      <c r="G16" s="145"/>
      <c r="H16" s="142"/>
      <c r="I16" s="142"/>
      <c r="J16" s="143"/>
    </row>
    <row r="17" spans="1:10" s="144" customFormat="1" ht="21.6" customHeight="1" x14ac:dyDescent="0.3">
      <c r="A17" s="288"/>
      <c r="B17" s="175" t="s">
        <v>133</v>
      </c>
      <c r="C17" s="236">
        <f t="shared" si="0"/>
        <v>540400</v>
      </c>
      <c r="D17" s="236">
        <f>D16</f>
        <v>540400</v>
      </c>
      <c r="E17" s="217">
        <f>SUM(E16:E16)</f>
        <v>0</v>
      </c>
      <c r="F17" s="145"/>
      <c r="G17" s="145"/>
      <c r="H17" s="142"/>
      <c r="I17" s="142"/>
      <c r="J17" s="143"/>
    </row>
    <row r="18" spans="1:10" s="144" customFormat="1" ht="21.95" customHeight="1" x14ac:dyDescent="0.3">
      <c r="A18" s="237"/>
      <c r="B18" s="237" t="s">
        <v>135</v>
      </c>
      <c r="C18" s="236">
        <f t="shared" si="0"/>
        <v>1651910</v>
      </c>
      <c r="D18" s="236">
        <f>D15+D17</f>
        <v>1651910</v>
      </c>
      <c r="E18" s="236">
        <f>E15+E17</f>
        <v>0</v>
      </c>
      <c r="F18" s="145"/>
      <c r="G18" s="145"/>
      <c r="H18" s="142"/>
      <c r="I18" s="142"/>
      <c r="J18" s="143"/>
    </row>
    <row r="19" spans="1:10" s="144" customFormat="1" ht="30.95" customHeight="1" x14ac:dyDescent="0.3">
      <c r="A19" s="230" t="s">
        <v>454</v>
      </c>
      <c r="B19" s="230"/>
      <c r="C19" s="276" t="s">
        <v>455</v>
      </c>
      <c r="D19" s="276"/>
      <c r="E19" s="276"/>
      <c r="F19" s="145"/>
      <c r="G19" s="145"/>
      <c r="H19" s="142"/>
      <c r="I19" s="142"/>
      <c r="J19" s="143"/>
    </row>
    <row r="20" spans="1:10" x14ac:dyDescent="0.3">
      <c r="A20" s="38"/>
      <c r="B20" s="38"/>
      <c r="C20" s="38"/>
      <c r="D20" s="38"/>
      <c r="E20" s="189"/>
      <c r="F20" s="147"/>
      <c r="G20" s="147"/>
      <c r="H20" s="142"/>
      <c r="I20" s="142"/>
      <c r="J20" s="148"/>
    </row>
    <row r="21" spans="1:10" x14ac:dyDescent="0.3">
      <c r="A21" s="149"/>
      <c r="C21" s="146"/>
      <c r="D21" s="146"/>
      <c r="E21" s="146"/>
      <c r="F21" s="147"/>
      <c r="G21" s="147"/>
      <c r="H21" s="142"/>
      <c r="I21" s="142"/>
      <c r="J21" s="148"/>
    </row>
    <row r="22" spans="1:10" s="144" customFormat="1" x14ac:dyDescent="0.3">
      <c r="B22" s="133"/>
      <c r="C22" s="146"/>
      <c r="D22" s="146"/>
      <c r="E22" s="146"/>
      <c r="F22" s="150"/>
      <c r="G22" s="150"/>
      <c r="H22" s="142"/>
      <c r="I22" s="142"/>
      <c r="J22" s="143"/>
    </row>
    <row r="23" spans="1:10" x14ac:dyDescent="0.3">
      <c r="C23" s="146"/>
      <c r="D23" s="146"/>
      <c r="E23" s="146"/>
      <c r="H23" s="148"/>
      <c r="I23" s="142"/>
      <c r="J23" s="148"/>
    </row>
    <row r="24" spans="1:10" x14ac:dyDescent="0.3">
      <c r="C24" s="146"/>
      <c r="D24" s="146"/>
      <c r="E24" s="146"/>
      <c r="H24" s="148"/>
      <c r="I24" s="142"/>
      <c r="J24" s="148"/>
    </row>
    <row r="25" spans="1:10" x14ac:dyDescent="0.3">
      <c r="C25" s="146"/>
      <c r="D25" s="146"/>
      <c r="E25" s="146"/>
      <c r="H25" s="148"/>
      <c r="I25" s="142"/>
      <c r="J25" s="148"/>
    </row>
    <row r="26" spans="1:10" x14ac:dyDescent="0.3">
      <c r="C26" s="146"/>
      <c r="D26" s="146"/>
      <c r="E26" s="146"/>
      <c r="F26" s="136"/>
      <c r="H26" s="148"/>
      <c r="I26" s="142"/>
      <c r="J26" s="148"/>
    </row>
    <row r="27" spans="1:10" x14ac:dyDescent="0.3">
      <c r="C27" s="146"/>
      <c r="D27" s="146"/>
      <c r="E27" s="146"/>
      <c r="H27" s="148"/>
      <c r="I27" s="142"/>
      <c r="J27" s="148"/>
    </row>
    <row r="28" spans="1:10" x14ac:dyDescent="0.3">
      <c r="C28" s="146"/>
      <c r="D28" s="146"/>
      <c r="E28" s="146"/>
      <c r="H28" s="148"/>
      <c r="I28" s="142"/>
      <c r="J28" s="148"/>
    </row>
    <row r="29" spans="1:10" x14ac:dyDescent="0.3">
      <c r="C29" s="146"/>
      <c r="D29" s="146"/>
      <c r="E29" s="146"/>
      <c r="H29" s="148"/>
      <c r="I29" s="142"/>
      <c r="J29" s="148"/>
    </row>
    <row r="30" spans="1:10" x14ac:dyDescent="0.3">
      <c r="C30" s="146"/>
      <c r="D30" s="146"/>
      <c r="E30" s="146"/>
      <c r="H30" s="148"/>
      <c r="I30" s="142"/>
      <c r="J30" s="148"/>
    </row>
    <row r="31" spans="1:10" x14ac:dyDescent="0.3">
      <c r="C31" s="146"/>
      <c r="D31" s="146"/>
      <c r="E31" s="146"/>
    </row>
    <row r="32" spans="1:10" x14ac:dyDescent="0.3">
      <c r="C32" s="146"/>
      <c r="D32" s="146"/>
      <c r="E32" s="146"/>
    </row>
    <row r="33" spans="1:7" x14ac:dyDescent="0.3">
      <c r="C33" s="146"/>
      <c r="D33" s="146"/>
      <c r="E33" s="146"/>
    </row>
    <row r="34" spans="1:7" x14ac:dyDescent="0.3">
      <c r="C34" s="146"/>
      <c r="D34" s="146"/>
      <c r="E34" s="146"/>
    </row>
    <row r="35" spans="1:7" x14ac:dyDescent="0.3">
      <c r="C35" s="146"/>
      <c r="D35" s="146"/>
      <c r="E35" s="146"/>
    </row>
    <row r="36" spans="1:7" x14ac:dyDescent="0.3">
      <c r="C36" s="146"/>
      <c r="D36" s="146"/>
      <c r="E36" s="146"/>
    </row>
    <row r="37" spans="1:7" x14ac:dyDescent="0.3">
      <c r="C37" s="146"/>
      <c r="D37" s="146"/>
      <c r="E37" s="146"/>
    </row>
    <row r="38" spans="1:7" x14ac:dyDescent="0.3">
      <c r="B38" s="144"/>
      <c r="C38" s="151"/>
      <c r="D38" s="151"/>
      <c r="E38" s="151"/>
    </row>
    <row r="40" spans="1:7" x14ac:dyDescent="0.3">
      <c r="A40" s="144"/>
    </row>
    <row r="45" spans="1:7" s="144" customFormat="1" x14ac:dyDescent="0.3">
      <c r="A45" s="133"/>
      <c r="B45" s="133"/>
      <c r="C45" s="133"/>
      <c r="D45" s="133"/>
      <c r="E45" s="133"/>
      <c r="F45" s="133"/>
      <c r="G45" s="133"/>
    </row>
  </sheetData>
  <mergeCells count="6">
    <mergeCell ref="C2:E2"/>
    <mergeCell ref="A4:F4"/>
    <mergeCell ref="C3:E3"/>
    <mergeCell ref="A9:A15"/>
    <mergeCell ref="A16:A17"/>
    <mergeCell ref="C19:E19"/>
  </mergeCells>
  <phoneticPr fontId="35" type="noConversion"/>
  <pageMargins left="0.35433070866141736" right="0.35433070866141736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39"/>
  <sheetViews>
    <sheetView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10.5" bestFit="1" customWidth="1"/>
    <col min="2" max="2" width="68.33203125" customWidth="1"/>
    <col min="3" max="3" width="16.6640625" customWidth="1"/>
    <col min="4" max="4" width="18.33203125" customWidth="1"/>
    <col min="5" max="6" width="19.83203125" customWidth="1"/>
  </cols>
  <sheetData>
    <row r="1" spans="1:6" x14ac:dyDescent="0.2">
      <c r="D1" t="s">
        <v>188</v>
      </c>
    </row>
    <row r="2" spans="1:6" ht="47.45" customHeight="1" x14ac:dyDescent="0.3">
      <c r="B2" s="38"/>
      <c r="D2" s="281" t="s">
        <v>494</v>
      </c>
      <c r="E2" s="281"/>
      <c r="F2" s="281"/>
    </row>
    <row r="3" spans="1:6" ht="39" customHeight="1" x14ac:dyDescent="0.3">
      <c r="D3" s="283" t="s">
        <v>306</v>
      </c>
      <c r="E3" s="283"/>
      <c r="F3" s="283"/>
    </row>
    <row r="4" spans="1:6" ht="18.75" x14ac:dyDescent="0.2">
      <c r="A4" s="289" t="s">
        <v>458</v>
      </c>
      <c r="B4" s="289"/>
      <c r="C4" s="289"/>
      <c r="D4" s="289"/>
      <c r="E4" s="289"/>
      <c r="F4" s="289"/>
    </row>
    <row r="5" spans="1:6" ht="20.25" x14ac:dyDescent="0.3">
      <c r="A5" s="35"/>
      <c r="B5" s="36" t="s">
        <v>475</v>
      </c>
      <c r="C5" s="19"/>
      <c r="D5" s="19"/>
      <c r="E5" s="19"/>
      <c r="F5" s="19"/>
    </row>
    <row r="6" spans="1:6" ht="18.75" x14ac:dyDescent="0.2">
      <c r="A6" s="290" t="s">
        <v>156</v>
      </c>
      <c r="B6" s="290"/>
      <c r="C6" s="19"/>
      <c r="D6" s="19"/>
      <c r="E6" s="19"/>
      <c r="F6" s="19"/>
    </row>
    <row r="7" spans="1:6" ht="18.75" x14ac:dyDescent="0.3">
      <c r="A7" s="5"/>
      <c r="B7" s="5"/>
      <c r="C7" s="5"/>
      <c r="D7" s="5"/>
      <c r="E7" s="5"/>
      <c r="F7" s="5" t="s">
        <v>189</v>
      </c>
    </row>
    <row r="8" spans="1:6" ht="31.5" x14ac:dyDescent="0.25">
      <c r="A8" s="15" t="s">
        <v>198</v>
      </c>
      <c r="B8" s="15" t="s">
        <v>190</v>
      </c>
      <c r="C8" s="15" t="s">
        <v>191</v>
      </c>
      <c r="D8" s="16" t="s">
        <v>201</v>
      </c>
      <c r="E8" s="15" t="s">
        <v>202</v>
      </c>
      <c r="F8" s="15"/>
    </row>
    <row r="9" spans="1:6" ht="47.25" x14ac:dyDescent="0.25">
      <c r="A9" s="15"/>
      <c r="B9" s="15"/>
      <c r="C9" s="15"/>
      <c r="D9" s="15"/>
      <c r="E9" s="15" t="s">
        <v>192</v>
      </c>
      <c r="F9" s="16" t="s">
        <v>193</v>
      </c>
    </row>
    <row r="10" spans="1:6" ht="15.75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ht="20.45" customHeight="1" x14ac:dyDescent="0.25">
      <c r="A11" s="235" t="s">
        <v>194</v>
      </c>
      <c r="B11" s="235"/>
      <c r="C11" s="42"/>
      <c r="D11" s="42"/>
      <c r="E11" s="42"/>
      <c r="F11" s="42"/>
    </row>
    <row r="12" spans="1:6" ht="15.75" x14ac:dyDescent="0.25">
      <c r="A12" s="39">
        <v>200000</v>
      </c>
      <c r="B12" s="39" t="s">
        <v>4</v>
      </c>
      <c r="C12" s="79">
        <f>C16</f>
        <v>0</v>
      </c>
      <c r="D12" s="79">
        <f>D16</f>
        <v>-10324220</v>
      </c>
      <c r="E12" s="79">
        <f>E16</f>
        <v>10324220</v>
      </c>
      <c r="F12" s="79">
        <f>F16</f>
        <v>10324220</v>
      </c>
    </row>
    <row r="13" spans="1:6" ht="29.45" customHeight="1" x14ac:dyDescent="0.25">
      <c r="A13" s="265">
        <v>206000</v>
      </c>
      <c r="B13" s="266" t="s">
        <v>472</v>
      </c>
      <c r="C13" s="79">
        <v>0</v>
      </c>
      <c r="D13" s="79">
        <v>0</v>
      </c>
      <c r="E13" s="79">
        <v>0</v>
      </c>
      <c r="F13" s="79">
        <v>0</v>
      </c>
    </row>
    <row r="14" spans="1:6" ht="39" customHeight="1" x14ac:dyDescent="0.25">
      <c r="A14" s="267">
        <v>206110</v>
      </c>
      <c r="B14" s="268" t="s">
        <v>473</v>
      </c>
      <c r="C14" s="79">
        <f>D14+E14</f>
        <v>15700000</v>
      </c>
      <c r="D14" s="79">
        <v>15000000</v>
      </c>
      <c r="E14" s="79">
        <v>700000</v>
      </c>
      <c r="F14" s="79">
        <v>400000</v>
      </c>
    </row>
    <row r="15" spans="1:6" ht="19.149999999999999" customHeight="1" x14ac:dyDescent="0.25">
      <c r="A15" s="267">
        <v>206210</v>
      </c>
      <c r="B15" s="268" t="s">
        <v>474</v>
      </c>
      <c r="C15" s="79">
        <f>D15+E15</f>
        <v>-15700000</v>
      </c>
      <c r="D15" s="79">
        <v>-15000000</v>
      </c>
      <c r="E15" s="79">
        <v>-700000</v>
      </c>
      <c r="F15" s="79">
        <v>-400000</v>
      </c>
    </row>
    <row r="16" spans="1:6" ht="15.75" x14ac:dyDescent="0.25">
      <c r="A16" s="42">
        <v>208000</v>
      </c>
      <c r="B16" s="42" t="s">
        <v>5</v>
      </c>
      <c r="C16" s="80">
        <f>C17</f>
        <v>0</v>
      </c>
      <c r="D16" s="79">
        <v>-10324220</v>
      </c>
      <c r="E16" s="79">
        <v>10324220</v>
      </c>
      <c r="F16" s="79">
        <v>10324220</v>
      </c>
    </row>
    <row r="17" spans="1:6" ht="31.5" x14ac:dyDescent="0.25">
      <c r="A17" s="39">
        <v>208400</v>
      </c>
      <c r="B17" s="71" t="s">
        <v>6</v>
      </c>
      <c r="C17" s="79">
        <v>0</v>
      </c>
      <c r="D17" s="79">
        <v>-10324220</v>
      </c>
      <c r="E17" s="79">
        <v>10324220</v>
      </c>
      <c r="F17" s="79">
        <v>10324220</v>
      </c>
    </row>
    <row r="18" spans="1:6" ht="21.75" customHeight="1" x14ac:dyDescent="0.25">
      <c r="A18" s="42">
        <v>300000</v>
      </c>
      <c r="B18" s="42" t="s">
        <v>209</v>
      </c>
      <c r="C18" s="80">
        <f>C20+C21</f>
        <v>-2702120</v>
      </c>
      <c r="D18" s="80">
        <f>D20+D21</f>
        <v>0</v>
      </c>
      <c r="E18" s="80">
        <f>E20+E21</f>
        <v>-2702120</v>
      </c>
      <c r="F18" s="80">
        <f>F20+F21</f>
        <v>-2702120</v>
      </c>
    </row>
    <row r="19" spans="1:6" ht="12.95" customHeight="1" x14ac:dyDescent="0.25">
      <c r="A19" s="72">
        <v>301000</v>
      </c>
      <c r="B19" s="42" t="s">
        <v>210</v>
      </c>
      <c r="C19" s="80">
        <f>C20+C21</f>
        <v>-2702120</v>
      </c>
      <c r="D19" s="80"/>
      <c r="E19" s="80">
        <f>E20+E21</f>
        <v>-2702120</v>
      </c>
      <c r="F19" s="80">
        <f>F20+F21</f>
        <v>-2702120</v>
      </c>
    </row>
    <row r="20" spans="1:6" ht="15.75" x14ac:dyDescent="0.25">
      <c r="A20" s="42">
        <v>301100</v>
      </c>
      <c r="B20" s="42" t="s">
        <v>211</v>
      </c>
      <c r="C20" s="80"/>
      <c r="D20" s="80"/>
      <c r="E20" s="80"/>
      <c r="F20" s="80"/>
    </row>
    <row r="21" spans="1:6" ht="15.75" x14ac:dyDescent="0.25">
      <c r="A21" s="42">
        <v>301200</v>
      </c>
      <c r="B21" s="73" t="s">
        <v>212</v>
      </c>
      <c r="C21" s="80">
        <v>-2702120</v>
      </c>
      <c r="D21" s="80"/>
      <c r="E21" s="80">
        <v>-2702120</v>
      </c>
      <c r="F21" s="80">
        <v>-2702120</v>
      </c>
    </row>
    <row r="22" spans="1:6" ht="24.6" customHeight="1" x14ac:dyDescent="0.25">
      <c r="A22" s="39" t="s">
        <v>195</v>
      </c>
      <c r="B22" s="39" t="s">
        <v>196</v>
      </c>
      <c r="C22" s="79">
        <f>C16+C18</f>
        <v>-2702120</v>
      </c>
      <c r="D22" s="79">
        <f>D16+D18</f>
        <v>-10324220</v>
      </c>
      <c r="E22" s="79">
        <f>E16+E18</f>
        <v>7622100</v>
      </c>
      <c r="F22" s="79">
        <f>F16+F18</f>
        <v>7622100</v>
      </c>
    </row>
    <row r="23" spans="1:6" ht="21.6" customHeight="1" x14ac:dyDescent="0.25">
      <c r="A23" s="39" t="s">
        <v>197</v>
      </c>
      <c r="B23" s="39"/>
      <c r="C23" s="79"/>
      <c r="D23" s="79"/>
      <c r="E23" s="79"/>
      <c r="F23" s="79"/>
    </row>
    <row r="24" spans="1:6" ht="15.75" x14ac:dyDescent="0.25">
      <c r="A24" s="42">
        <v>400000</v>
      </c>
      <c r="B24" s="42" t="s">
        <v>213</v>
      </c>
      <c r="C24" s="80">
        <f>C25</f>
        <v>-2702120</v>
      </c>
      <c r="D24" s="80">
        <f>D25</f>
        <v>0</v>
      </c>
      <c r="E24" s="80">
        <f>E25</f>
        <v>-2702120</v>
      </c>
      <c r="F24" s="80">
        <f>F25</f>
        <v>-2702120</v>
      </c>
    </row>
    <row r="25" spans="1:6" ht="15.75" x14ac:dyDescent="0.25">
      <c r="A25" s="42">
        <v>402000</v>
      </c>
      <c r="B25" s="42" t="s">
        <v>215</v>
      </c>
      <c r="C25" s="80">
        <v>-2702120</v>
      </c>
      <c r="D25" s="80"/>
      <c r="E25" s="80">
        <v>-2702120</v>
      </c>
      <c r="F25" s="80">
        <v>-2702120</v>
      </c>
    </row>
    <row r="26" spans="1:6" ht="15.75" x14ac:dyDescent="0.25">
      <c r="A26" s="39">
        <v>402200</v>
      </c>
      <c r="B26" s="39" t="s">
        <v>216</v>
      </c>
      <c r="C26" s="80">
        <v>-2702120</v>
      </c>
      <c r="D26" s="80"/>
      <c r="E26" s="80">
        <v>-2702120</v>
      </c>
      <c r="F26" s="80">
        <v>-2702120</v>
      </c>
    </row>
    <row r="27" spans="1:6" ht="33.950000000000003" customHeight="1" x14ac:dyDescent="0.25">
      <c r="A27" s="39">
        <v>402201</v>
      </c>
      <c r="B27" s="39" t="s">
        <v>214</v>
      </c>
      <c r="C27" s="80">
        <v>-2702120</v>
      </c>
      <c r="D27" s="80"/>
      <c r="E27" s="80">
        <v>-2702120</v>
      </c>
      <c r="F27" s="80">
        <v>-2702120</v>
      </c>
    </row>
    <row r="28" spans="1:6" s="242" customFormat="1" ht="15.75" x14ac:dyDescent="0.25">
      <c r="A28" s="39">
        <v>600000</v>
      </c>
      <c r="B28" s="39" t="s">
        <v>199</v>
      </c>
      <c r="C28" s="79">
        <f>C16</f>
        <v>0</v>
      </c>
      <c r="D28" s="79">
        <f>D16</f>
        <v>-10324220</v>
      </c>
      <c r="E28" s="79">
        <v>10324220</v>
      </c>
      <c r="F28" s="79">
        <v>10324220</v>
      </c>
    </row>
    <row r="29" spans="1:6" s="242" customFormat="1" ht="31.5" x14ac:dyDescent="0.25">
      <c r="A29" s="269">
        <v>601000</v>
      </c>
      <c r="B29" s="270" t="s">
        <v>472</v>
      </c>
      <c r="C29" s="80">
        <v>0</v>
      </c>
      <c r="D29" s="80">
        <v>0</v>
      </c>
      <c r="E29" s="80">
        <v>0</v>
      </c>
      <c r="F29" s="80">
        <v>0</v>
      </c>
    </row>
    <row r="30" spans="1:6" s="242" customFormat="1" ht="15.75" x14ac:dyDescent="0.25">
      <c r="A30" s="267">
        <v>601110</v>
      </c>
      <c r="B30" s="268" t="s">
        <v>473</v>
      </c>
      <c r="C30" s="79">
        <f>D30+E30</f>
        <v>15700000</v>
      </c>
      <c r="D30" s="79">
        <v>15000000</v>
      </c>
      <c r="E30" s="79">
        <v>700000</v>
      </c>
      <c r="F30" s="79">
        <v>400000</v>
      </c>
    </row>
    <row r="31" spans="1:6" s="242" customFormat="1" ht="15.75" x14ac:dyDescent="0.25">
      <c r="A31" s="267">
        <v>601210</v>
      </c>
      <c r="B31" s="268" t="s">
        <v>474</v>
      </c>
      <c r="C31" s="79">
        <f>D31+E31</f>
        <v>-15700000</v>
      </c>
      <c r="D31" s="79">
        <v>-15000000</v>
      </c>
      <c r="E31" s="79">
        <v>-700000</v>
      </c>
      <c r="F31" s="79">
        <v>-400000</v>
      </c>
    </row>
    <row r="32" spans="1:6" s="242" customFormat="1" ht="15.75" x14ac:dyDescent="0.25">
      <c r="A32" s="39">
        <v>602000</v>
      </c>
      <c r="B32" s="39" t="s">
        <v>200</v>
      </c>
      <c r="C32" s="79">
        <f>C33</f>
        <v>0</v>
      </c>
      <c r="D32" s="79">
        <v>-10324220</v>
      </c>
      <c r="E32" s="79">
        <v>10324220</v>
      </c>
      <c r="F32" s="79">
        <v>10324220</v>
      </c>
    </row>
    <row r="33" spans="1:6" s="242" customFormat="1" ht="31.5" x14ac:dyDescent="0.25">
      <c r="A33" s="39">
        <v>602400</v>
      </c>
      <c r="B33" s="71" t="s">
        <v>6</v>
      </c>
      <c r="C33" s="79">
        <v>0</v>
      </c>
      <c r="D33" s="79">
        <v>-10324220</v>
      </c>
      <c r="E33" s="79">
        <v>10324220</v>
      </c>
      <c r="F33" s="79">
        <v>10324220</v>
      </c>
    </row>
    <row r="34" spans="1:6" ht="15.75" x14ac:dyDescent="0.25">
      <c r="A34" s="240" t="s">
        <v>195</v>
      </c>
      <c r="B34" s="240" t="s">
        <v>196</v>
      </c>
      <c r="C34" s="241">
        <f>C24+C28</f>
        <v>-2702120</v>
      </c>
      <c r="D34" s="241">
        <f>D24+D28</f>
        <v>-10324220</v>
      </c>
      <c r="E34" s="241">
        <f>E24+E28</f>
        <v>7622100</v>
      </c>
      <c r="F34" s="241">
        <f>F24+F28</f>
        <v>7622100</v>
      </c>
    </row>
    <row r="35" spans="1:6" x14ac:dyDescent="0.2">
      <c r="A35" s="242"/>
      <c r="B35" s="242"/>
      <c r="C35" s="242"/>
      <c r="D35" s="242"/>
      <c r="E35" s="242"/>
      <c r="F35" s="242"/>
    </row>
    <row r="36" spans="1:6" ht="15.75" x14ac:dyDescent="0.25">
      <c r="A36" s="242"/>
      <c r="B36" s="195" t="s">
        <v>454</v>
      </c>
      <c r="C36" s="242"/>
      <c r="D36" s="242"/>
      <c r="E36" s="195" t="s">
        <v>455</v>
      </c>
      <c r="F36" s="242"/>
    </row>
    <row r="37" spans="1:6" x14ac:dyDescent="0.2">
      <c r="A37" s="242"/>
      <c r="B37" s="242"/>
      <c r="C37" s="242"/>
      <c r="D37" s="242"/>
      <c r="E37" s="242"/>
      <c r="F37" s="242"/>
    </row>
    <row r="38" spans="1:6" x14ac:dyDescent="0.2">
      <c r="A38" s="242"/>
      <c r="B38" s="242"/>
      <c r="C38" s="242"/>
      <c r="D38" s="242"/>
      <c r="E38" s="242"/>
      <c r="F38" s="242"/>
    </row>
    <row r="39" spans="1:6" x14ac:dyDescent="0.2">
      <c r="A39" s="242"/>
      <c r="B39" s="242"/>
      <c r="C39" s="242"/>
      <c r="D39" s="242"/>
      <c r="E39" s="242"/>
      <c r="F39" s="242"/>
    </row>
  </sheetData>
  <mergeCells count="4">
    <mergeCell ref="A4:F4"/>
    <mergeCell ref="D2:F2"/>
    <mergeCell ref="A6:B6"/>
    <mergeCell ref="D3:F3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98" fitToHeight="2" orientation="landscape" horizontalDpi="360" verticalDpi="360" r:id="rId1"/>
  <rowBreaks count="1" manualBreakCount="1">
    <brk id="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91"/>
  <sheetViews>
    <sheetView showGridLines="0" showZeros="0" tabSelected="1" topLeftCell="I1" zoomScale="62" zoomScaleNormal="62" zoomScaleSheetLayoutView="100" workbookViewId="0">
      <selection activeCell="B68" sqref="B68"/>
    </sheetView>
  </sheetViews>
  <sheetFormatPr defaultColWidth="8.83203125" defaultRowHeight="20.25" x14ac:dyDescent="0.3"/>
  <cols>
    <col min="1" max="1" width="3.83203125" style="44" hidden="1" customWidth="1"/>
    <col min="2" max="2" width="23.1640625" style="44" customWidth="1"/>
    <col min="3" max="3" width="22" style="44" customWidth="1"/>
    <col min="4" max="4" width="19.1640625" style="44" customWidth="1"/>
    <col min="5" max="5" width="65.5" style="44" customWidth="1"/>
    <col min="6" max="6" width="27" style="44" customWidth="1"/>
    <col min="7" max="7" width="27.33203125" style="44" customWidth="1"/>
    <col min="8" max="8" width="28.33203125" style="44" customWidth="1"/>
    <col min="9" max="9" width="24.1640625" style="44" customWidth="1"/>
    <col min="10" max="10" width="27.5" style="44" customWidth="1"/>
    <col min="11" max="12" width="24.83203125" style="44" customWidth="1"/>
    <col min="13" max="13" width="23.6640625" style="44" customWidth="1"/>
    <col min="14" max="14" width="20.83203125" style="44" bestFit="1" customWidth="1"/>
    <col min="15" max="15" width="18.83203125" style="44" customWidth="1"/>
    <col min="16" max="16" width="23" style="44" customWidth="1"/>
    <col min="17" max="17" width="29.5" style="44" customWidth="1"/>
    <col min="18" max="18" width="22.83203125" style="46" bestFit="1" customWidth="1"/>
    <col min="19" max="16384" width="8.83203125" style="46"/>
  </cols>
  <sheetData>
    <row r="1" spans="1:17" x14ac:dyDescent="0.3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 t="s">
        <v>168</v>
      </c>
      <c r="P1" s="45"/>
      <c r="Q1" s="45"/>
    </row>
    <row r="2" spans="1:17" ht="51.6" customHeight="1" x14ac:dyDescent="0.3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81" t="s">
        <v>495</v>
      </c>
      <c r="P2" s="281"/>
      <c r="Q2" s="281"/>
    </row>
    <row r="3" spans="1:17" ht="52.5" customHeight="1" x14ac:dyDescent="0.3">
      <c r="F3" s="48"/>
      <c r="G3" s="48"/>
      <c r="H3" s="48"/>
      <c r="I3" s="48"/>
      <c r="J3" s="48"/>
      <c r="K3" s="48"/>
      <c r="L3" s="48"/>
      <c r="M3" s="48"/>
      <c r="N3" s="48"/>
      <c r="O3" s="281" t="s">
        <v>306</v>
      </c>
      <c r="P3" s="281"/>
      <c r="Q3" s="281"/>
    </row>
    <row r="4" spans="1:17" ht="57" customHeight="1" x14ac:dyDescent="0.3">
      <c r="B4" s="294" t="s">
        <v>459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x14ac:dyDescent="0.3">
      <c r="B5" s="295" t="s">
        <v>475</v>
      </c>
      <c r="C5" s="29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3">
      <c r="B6" s="300" t="s">
        <v>156</v>
      </c>
      <c r="C6" s="30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3">
      <c r="B7" s="50"/>
      <c r="C7" s="51"/>
      <c r="D7" s="51"/>
      <c r="E7" s="51"/>
      <c r="F7" s="51"/>
      <c r="G7" s="51"/>
      <c r="H7" s="52"/>
      <c r="I7" s="51"/>
      <c r="J7" s="51"/>
      <c r="K7" s="53"/>
      <c r="L7" s="53"/>
      <c r="M7" s="54"/>
      <c r="N7" s="54"/>
      <c r="O7" s="54"/>
      <c r="P7" s="54"/>
      <c r="Q7" s="55" t="s">
        <v>23</v>
      </c>
    </row>
    <row r="8" spans="1:17" x14ac:dyDescent="0.3">
      <c r="A8" s="56"/>
      <c r="B8" s="291" t="s">
        <v>157</v>
      </c>
      <c r="C8" s="291" t="s">
        <v>158</v>
      </c>
      <c r="D8" s="291" t="s">
        <v>173</v>
      </c>
      <c r="E8" s="291" t="s">
        <v>159</v>
      </c>
      <c r="F8" s="301" t="s">
        <v>201</v>
      </c>
      <c r="G8" s="303"/>
      <c r="H8" s="303"/>
      <c r="I8" s="303"/>
      <c r="J8" s="302"/>
      <c r="K8" s="301" t="s">
        <v>24</v>
      </c>
      <c r="L8" s="303"/>
      <c r="M8" s="303"/>
      <c r="N8" s="303"/>
      <c r="O8" s="303"/>
      <c r="P8" s="302"/>
      <c r="Q8" s="291" t="s">
        <v>203</v>
      </c>
    </row>
    <row r="9" spans="1:17" x14ac:dyDescent="0.3">
      <c r="A9" s="57"/>
      <c r="B9" s="292"/>
      <c r="C9" s="292"/>
      <c r="D9" s="292"/>
      <c r="E9" s="292"/>
      <c r="F9" s="291" t="s">
        <v>192</v>
      </c>
      <c r="G9" s="297" t="s">
        <v>205</v>
      </c>
      <c r="H9" s="301" t="s">
        <v>206</v>
      </c>
      <c r="I9" s="302"/>
      <c r="J9" s="297" t="s">
        <v>207</v>
      </c>
      <c r="K9" s="291" t="s">
        <v>192</v>
      </c>
      <c r="L9" s="291" t="s">
        <v>175</v>
      </c>
      <c r="M9" s="297" t="s">
        <v>205</v>
      </c>
      <c r="N9" s="301" t="s">
        <v>206</v>
      </c>
      <c r="O9" s="302"/>
      <c r="P9" s="297" t="s">
        <v>207</v>
      </c>
      <c r="Q9" s="292"/>
    </row>
    <row r="10" spans="1:17" x14ac:dyDescent="0.3">
      <c r="A10" s="58"/>
      <c r="B10" s="292"/>
      <c r="C10" s="292"/>
      <c r="D10" s="292"/>
      <c r="E10" s="292"/>
      <c r="F10" s="292"/>
      <c r="G10" s="298"/>
      <c r="H10" s="291" t="s">
        <v>208</v>
      </c>
      <c r="I10" s="291" t="s">
        <v>0</v>
      </c>
      <c r="J10" s="298"/>
      <c r="K10" s="292"/>
      <c r="L10" s="292"/>
      <c r="M10" s="298"/>
      <c r="N10" s="291" t="s">
        <v>208</v>
      </c>
      <c r="O10" s="291" t="s">
        <v>0</v>
      </c>
      <c r="P10" s="298"/>
      <c r="Q10" s="292"/>
    </row>
    <row r="11" spans="1:17" ht="150" customHeight="1" x14ac:dyDescent="0.3">
      <c r="A11" s="59"/>
      <c r="B11" s="293"/>
      <c r="C11" s="293"/>
      <c r="D11" s="293"/>
      <c r="E11" s="293"/>
      <c r="F11" s="293"/>
      <c r="G11" s="299"/>
      <c r="H11" s="293"/>
      <c r="I11" s="293"/>
      <c r="J11" s="299"/>
      <c r="K11" s="293"/>
      <c r="L11" s="293"/>
      <c r="M11" s="299"/>
      <c r="N11" s="293"/>
      <c r="O11" s="293"/>
      <c r="P11" s="299"/>
      <c r="Q11" s="293"/>
    </row>
    <row r="12" spans="1:17" x14ac:dyDescent="0.3">
      <c r="A12" s="59"/>
      <c r="B12" s="60">
        <v>1</v>
      </c>
      <c r="C12" s="60">
        <v>2</v>
      </c>
      <c r="D12" s="61">
        <v>3</v>
      </c>
      <c r="E12" s="61">
        <v>4</v>
      </c>
      <c r="F12" s="61">
        <v>5</v>
      </c>
      <c r="G12" s="62">
        <v>6</v>
      </c>
      <c r="H12" s="61">
        <v>7</v>
      </c>
      <c r="I12" s="61">
        <v>8</v>
      </c>
      <c r="J12" s="62">
        <v>9</v>
      </c>
      <c r="K12" s="61">
        <v>10</v>
      </c>
      <c r="L12" s="62">
        <v>11</v>
      </c>
      <c r="M12" s="61">
        <v>12</v>
      </c>
      <c r="N12" s="62">
        <v>13</v>
      </c>
      <c r="O12" s="61">
        <v>14</v>
      </c>
      <c r="P12" s="62">
        <v>15</v>
      </c>
      <c r="Q12" s="61">
        <v>16</v>
      </c>
    </row>
    <row r="13" spans="1:17" s="66" customFormat="1" x14ac:dyDescent="0.2">
      <c r="A13" s="63"/>
      <c r="B13" s="6" t="s">
        <v>3</v>
      </c>
      <c r="C13" s="64"/>
      <c r="D13" s="65"/>
      <c r="E13" s="65" t="s">
        <v>61</v>
      </c>
      <c r="F13" s="81">
        <f>F14</f>
        <v>112204850</v>
      </c>
      <c r="G13" s="81">
        <f t="shared" ref="G13:P13" si="0">G14</f>
        <v>112204850</v>
      </c>
      <c r="H13" s="81">
        <f t="shared" si="0"/>
        <v>66666257</v>
      </c>
      <c r="I13" s="81">
        <f t="shared" si="0"/>
        <v>7833300</v>
      </c>
      <c r="J13" s="81">
        <f t="shared" si="0"/>
        <v>0</v>
      </c>
      <c r="K13" s="81">
        <f t="shared" si="0"/>
        <v>10490100</v>
      </c>
      <c r="L13" s="81">
        <f t="shared" si="0"/>
        <v>8022100</v>
      </c>
      <c r="M13" s="81">
        <f t="shared" si="0"/>
        <v>2468000</v>
      </c>
      <c r="N13" s="81">
        <f t="shared" si="0"/>
        <v>75000</v>
      </c>
      <c r="O13" s="81">
        <f t="shared" si="0"/>
        <v>50700</v>
      </c>
      <c r="P13" s="81">
        <f t="shared" si="0"/>
        <v>8022100</v>
      </c>
      <c r="Q13" s="81">
        <f>F13+K13</f>
        <v>122694950</v>
      </c>
    </row>
    <row r="14" spans="1:17" x14ac:dyDescent="0.3">
      <c r="B14" s="6" t="s">
        <v>1</v>
      </c>
      <c r="C14" s="64"/>
      <c r="D14" s="65"/>
      <c r="E14" s="65" t="s">
        <v>61</v>
      </c>
      <c r="F14" s="81">
        <f>SUM(F15:F42)</f>
        <v>112204850</v>
      </c>
      <c r="G14" s="81">
        <f t="shared" ref="G14:P14" si="1">SUM(G15:G42)</f>
        <v>112204850</v>
      </c>
      <c r="H14" s="81">
        <f t="shared" si="1"/>
        <v>66666257</v>
      </c>
      <c r="I14" s="81">
        <f t="shared" si="1"/>
        <v>7833300</v>
      </c>
      <c r="J14" s="81">
        <f t="shared" si="1"/>
        <v>0</v>
      </c>
      <c r="K14" s="81">
        <f t="shared" si="1"/>
        <v>10490100</v>
      </c>
      <c r="L14" s="81">
        <f t="shared" si="1"/>
        <v>8022100</v>
      </c>
      <c r="M14" s="81">
        <f t="shared" si="1"/>
        <v>2468000</v>
      </c>
      <c r="N14" s="81">
        <f t="shared" si="1"/>
        <v>75000</v>
      </c>
      <c r="O14" s="81">
        <f t="shared" si="1"/>
        <v>50700</v>
      </c>
      <c r="P14" s="81">
        <f t="shared" si="1"/>
        <v>8022100</v>
      </c>
      <c r="Q14" s="81">
        <f t="shared" ref="Q14:Q71" si="2">F14+K14</f>
        <v>122694950</v>
      </c>
    </row>
    <row r="15" spans="1:17" ht="111" customHeight="1" x14ac:dyDescent="0.3">
      <c r="B15" s="8" t="s">
        <v>106</v>
      </c>
      <c r="C15" s="8" t="s">
        <v>107</v>
      </c>
      <c r="D15" s="9" t="s">
        <v>2</v>
      </c>
      <c r="E15" s="9" t="s">
        <v>108</v>
      </c>
      <c r="F15" s="82">
        <v>23800000</v>
      </c>
      <c r="G15" s="82">
        <v>23800000</v>
      </c>
      <c r="H15" s="82">
        <v>17862900</v>
      </c>
      <c r="I15" s="82">
        <v>617300</v>
      </c>
      <c r="J15" s="82"/>
      <c r="K15" s="82">
        <v>30000</v>
      </c>
      <c r="L15" s="82"/>
      <c r="M15" s="82">
        <v>30000</v>
      </c>
      <c r="N15" s="82"/>
      <c r="O15" s="82"/>
      <c r="P15" s="82"/>
      <c r="Q15" s="81">
        <f t="shared" si="2"/>
        <v>23830000</v>
      </c>
    </row>
    <row r="16" spans="1:17" ht="59.25" customHeight="1" x14ac:dyDescent="0.3">
      <c r="B16" s="8" t="s">
        <v>110</v>
      </c>
      <c r="C16" s="8" t="s">
        <v>22</v>
      </c>
      <c r="D16" s="9" t="s">
        <v>21</v>
      </c>
      <c r="E16" s="9" t="s">
        <v>111</v>
      </c>
      <c r="F16" s="82">
        <v>336800</v>
      </c>
      <c r="G16" s="82">
        <v>336800</v>
      </c>
      <c r="H16" s="82">
        <v>259200</v>
      </c>
      <c r="I16" s="82">
        <v>20500</v>
      </c>
      <c r="J16" s="82"/>
      <c r="K16" s="82">
        <v>70000</v>
      </c>
      <c r="L16" s="82"/>
      <c r="M16" s="82">
        <v>70000</v>
      </c>
      <c r="N16" s="82">
        <v>15000</v>
      </c>
      <c r="O16" s="82">
        <v>47700</v>
      </c>
      <c r="P16" s="82"/>
      <c r="Q16" s="81">
        <f t="shared" si="2"/>
        <v>406800</v>
      </c>
    </row>
    <row r="17" spans="2:17" ht="39" customHeight="1" x14ac:dyDescent="0.3">
      <c r="B17" s="8" t="s">
        <v>7</v>
      </c>
      <c r="C17" s="8" t="s">
        <v>14</v>
      </c>
      <c r="D17" s="9" t="s">
        <v>8</v>
      </c>
      <c r="E17" s="9" t="s">
        <v>79</v>
      </c>
      <c r="F17" s="82">
        <v>54621400</v>
      </c>
      <c r="G17" s="82">
        <v>54621400</v>
      </c>
      <c r="H17" s="82">
        <v>38686557</v>
      </c>
      <c r="I17" s="82">
        <v>4210000</v>
      </c>
      <c r="J17" s="82"/>
      <c r="K17" s="82">
        <v>1500000</v>
      </c>
      <c r="L17" s="82"/>
      <c r="M17" s="82">
        <v>1500000</v>
      </c>
      <c r="N17" s="82"/>
      <c r="O17" s="82"/>
      <c r="P17" s="82"/>
      <c r="Q17" s="81">
        <f t="shared" si="2"/>
        <v>56121400</v>
      </c>
    </row>
    <row r="18" spans="2:17" ht="66" customHeight="1" x14ac:dyDescent="0.3">
      <c r="B18" s="8" t="s">
        <v>73</v>
      </c>
      <c r="C18" s="8" t="s">
        <v>74</v>
      </c>
      <c r="D18" s="9" t="s">
        <v>75</v>
      </c>
      <c r="E18" s="9" t="s">
        <v>76</v>
      </c>
      <c r="F18" s="82">
        <v>4965000</v>
      </c>
      <c r="G18" s="82">
        <v>4965000</v>
      </c>
      <c r="H18" s="82"/>
      <c r="I18" s="82"/>
      <c r="J18" s="82"/>
      <c r="K18" s="82"/>
      <c r="L18" s="82"/>
      <c r="M18" s="82"/>
      <c r="N18" s="82"/>
      <c r="O18" s="82"/>
      <c r="P18" s="82"/>
      <c r="Q18" s="81">
        <f t="shared" si="2"/>
        <v>4965000</v>
      </c>
    </row>
    <row r="19" spans="2:17" ht="88.5" customHeight="1" x14ac:dyDescent="0.3">
      <c r="B19" s="8" t="s">
        <v>89</v>
      </c>
      <c r="C19" s="8" t="s">
        <v>115</v>
      </c>
      <c r="D19" s="9" t="s">
        <v>113</v>
      </c>
      <c r="E19" s="9" t="s">
        <v>88</v>
      </c>
      <c r="F19" s="82">
        <v>3100000</v>
      </c>
      <c r="G19" s="82">
        <v>3100000</v>
      </c>
      <c r="H19" s="82"/>
      <c r="I19" s="82"/>
      <c r="J19" s="82"/>
      <c r="K19" s="82"/>
      <c r="L19" s="82"/>
      <c r="M19" s="82"/>
      <c r="N19" s="82"/>
      <c r="O19" s="82"/>
      <c r="P19" s="82"/>
      <c r="Q19" s="81">
        <f t="shared" si="2"/>
        <v>3100000</v>
      </c>
    </row>
    <row r="20" spans="2:17" ht="53.25" customHeight="1" x14ac:dyDescent="0.3">
      <c r="B20" s="8" t="s">
        <v>100</v>
      </c>
      <c r="C20" s="8" t="s">
        <v>116</v>
      </c>
      <c r="D20" s="9" t="s">
        <v>77</v>
      </c>
      <c r="E20" s="9" t="s">
        <v>117</v>
      </c>
      <c r="F20" s="82">
        <v>1500000</v>
      </c>
      <c r="G20" s="82">
        <v>1500000</v>
      </c>
      <c r="H20" s="82"/>
      <c r="I20" s="82">
        <v>410000</v>
      </c>
      <c r="J20" s="82"/>
      <c r="K20" s="82"/>
      <c r="L20" s="82"/>
      <c r="M20" s="82"/>
      <c r="N20" s="82"/>
      <c r="O20" s="82"/>
      <c r="P20" s="82"/>
      <c r="Q20" s="81">
        <f t="shared" si="2"/>
        <v>1500000</v>
      </c>
    </row>
    <row r="21" spans="2:17" ht="87.75" customHeight="1" x14ac:dyDescent="0.3">
      <c r="B21" s="67" t="s">
        <v>219</v>
      </c>
      <c r="C21" s="67" t="s">
        <v>220</v>
      </c>
      <c r="D21" s="67" t="s">
        <v>163</v>
      </c>
      <c r="E21" s="9" t="s">
        <v>221</v>
      </c>
      <c r="F21" s="82">
        <v>710000</v>
      </c>
      <c r="G21" s="82">
        <v>710000</v>
      </c>
      <c r="H21" s="82"/>
      <c r="I21" s="82"/>
      <c r="J21" s="82"/>
      <c r="K21" s="82"/>
      <c r="L21" s="82"/>
      <c r="M21" s="82"/>
      <c r="N21" s="82"/>
      <c r="O21" s="82"/>
      <c r="P21" s="82"/>
      <c r="Q21" s="81">
        <f t="shared" si="2"/>
        <v>710000</v>
      </c>
    </row>
    <row r="22" spans="2:17" ht="76.5" customHeight="1" x14ac:dyDescent="0.3">
      <c r="B22" s="8" t="s">
        <v>161</v>
      </c>
      <c r="C22" s="8" t="s">
        <v>162</v>
      </c>
      <c r="D22" s="9" t="s">
        <v>163</v>
      </c>
      <c r="E22" s="9" t="s">
        <v>164</v>
      </c>
      <c r="F22" s="82">
        <v>90000</v>
      </c>
      <c r="G22" s="82">
        <v>90000</v>
      </c>
      <c r="H22" s="82"/>
      <c r="I22" s="82"/>
      <c r="J22" s="82"/>
      <c r="K22" s="82"/>
      <c r="L22" s="82"/>
      <c r="M22" s="82"/>
      <c r="N22" s="82"/>
      <c r="O22" s="82"/>
      <c r="P22" s="82"/>
      <c r="Q22" s="81">
        <f t="shared" si="2"/>
        <v>90000</v>
      </c>
    </row>
    <row r="23" spans="2:17" ht="98.25" customHeight="1" x14ac:dyDescent="0.3">
      <c r="B23" s="76" t="s">
        <v>231</v>
      </c>
      <c r="C23" s="76" t="s">
        <v>232</v>
      </c>
      <c r="D23" s="76" t="s">
        <v>163</v>
      </c>
      <c r="E23" s="77" t="s">
        <v>233</v>
      </c>
      <c r="F23" s="82">
        <v>590400</v>
      </c>
      <c r="G23" s="82">
        <v>590400</v>
      </c>
      <c r="H23" s="82"/>
      <c r="I23" s="82"/>
      <c r="J23" s="82"/>
      <c r="K23" s="82"/>
      <c r="L23" s="82"/>
      <c r="M23" s="82"/>
      <c r="N23" s="82"/>
      <c r="O23" s="82"/>
      <c r="P23" s="82"/>
      <c r="Q23" s="81">
        <f t="shared" si="2"/>
        <v>590400</v>
      </c>
    </row>
    <row r="24" spans="2:17" ht="98.25" customHeight="1" x14ac:dyDescent="0.3">
      <c r="B24" s="129" t="s">
        <v>427</v>
      </c>
      <c r="C24" s="129" t="s">
        <v>428</v>
      </c>
      <c r="D24" s="129" t="s">
        <v>429</v>
      </c>
      <c r="E24" s="129" t="s">
        <v>430</v>
      </c>
      <c r="F24" s="82">
        <v>200000</v>
      </c>
      <c r="G24" s="82">
        <v>200000</v>
      </c>
      <c r="H24" s="82"/>
      <c r="I24" s="82"/>
      <c r="J24" s="82"/>
      <c r="K24" s="82"/>
      <c r="L24" s="82"/>
      <c r="M24" s="82"/>
      <c r="N24" s="82"/>
      <c r="O24" s="82"/>
      <c r="P24" s="82"/>
      <c r="Q24" s="81">
        <f t="shared" si="2"/>
        <v>200000</v>
      </c>
    </row>
    <row r="25" spans="2:17" ht="123.75" customHeight="1" x14ac:dyDescent="0.3">
      <c r="B25" s="8" t="s">
        <v>13</v>
      </c>
      <c r="C25" s="8" t="s">
        <v>11</v>
      </c>
      <c r="D25" s="9" t="s">
        <v>12</v>
      </c>
      <c r="E25" s="9" t="s">
        <v>78</v>
      </c>
      <c r="F25" s="82">
        <v>6743350</v>
      </c>
      <c r="G25" s="82">
        <v>6743350</v>
      </c>
      <c r="H25" s="82">
        <v>5104500</v>
      </c>
      <c r="I25" s="82">
        <v>450000</v>
      </c>
      <c r="J25" s="82"/>
      <c r="K25" s="82">
        <v>805000</v>
      </c>
      <c r="L25" s="82"/>
      <c r="M25" s="82">
        <v>805000</v>
      </c>
      <c r="N25" s="82">
        <v>60000</v>
      </c>
      <c r="O25" s="82">
        <v>3000</v>
      </c>
      <c r="P25" s="82"/>
      <c r="Q25" s="81">
        <f t="shared" si="2"/>
        <v>7548350</v>
      </c>
    </row>
    <row r="26" spans="2:17" ht="57" customHeight="1" x14ac:dyDescent="0.3">
      <c r="B26" s="8" t="s">
        <v>60</v>
      </c>
      <c r="C26" s="8" t="s">
        <v>59</v>
      </c>
      <c r="D26" s="9" t="s">
        <v>14</v>
      </c>
      <c r="E26" s="9" t="s">
        <v>109</v>
      </c>
      <c r="F26" s="82">
        <v>1120000</v>
      </c>
      <c r="G26" s="82">
        <v>1120000</v>
      </c>
      <c r="H26" s="82">
        <v>872300</v>
      </c>
      <c r="I26" s="82">
        <v>40800</v>
      </c>
      <c r="J26" s="82"/>
      <c r="K26" s="82"/>
      <c r="L26" s="82"/>
      <c r="M26" s="82"/>
      <c r="N26" s="82"/>
      <c r="O26" s="82"/>
      <c r="P26" s="82"/>
      <c r="Q26" s="81">
        <f t="shared" si="2"/>
        <v>1120000</v>
      </c>
    </row>
    <row r="27" spans="2:17" ht="72.75" customHeight="1" x14ac:dyDescent="0.3">
      <c r="B27" s="8" t="s">
        <v>118</v>
      </c>
      <c r="C27" s="8" t="s">
        <v>119</v>
      </c>
      <c r="D27" s="9" t="s">
        <v>120</v>
      </c>
      <c r="E27" s="9" t="s">
        <v>424</v>
      </c>
      <c r="F27" s="82">
        <v>579900</v>
      </c>
      <c r="G27" s="82">
        <v>579900</v>
      </c>
      <c r="H27" s="82">
        <v>434100</v>
      </c>
      <c r="I27" s="82">
        <v>32000</v>
      </c>
      <c r="J27" s="82"/>
      <c r="K27" s="82"/>
      <c r="L27" s="82"/>
      <c r="M27" s="82"/>
      <c r="N27" s="82"/>
      <c r="O27" s="82"/>
      <c r="P27" s="82"/>
      <c r="Q27" s="81">
        <f t="shared" si="2"/>
        <v>579900</v>
      </c>
    </row>
    <row r="28" spans="2:17" ht="129.75" customHeight="1" x14ac:dyDescent="0.3">
      <c r="B28" s="129" t="s">
        <v>438</v>
      </c>
      <c r="C28" s="129" t="s">
        <v>439</v>
      </c>
      <c r="D28" s="129" t="s">
        <v>120</v>
      </c>
      <c r="E28" s="129" t="s">
        <v>440</v>
      </c>
      <c r="F28" s="82">
        <v>162000</v>
      </c>
      <c r="G28" s="82">
        <v>162000</v>
      </c>
      <c r="H28" s="82">
        <v>87600</v>
      </c>
      <c r="I28" s="82">
        <v>39400</v>
      </c>
      <c r="J28" s="82"/>
      <c r="K28" s="82"/>
      <c r="L28" s="82"/>
      <c r="M28" s="82"/>
      <c r="N28" s="82"/>
      <c r="O28" s="82"/>
      <c r="P28" s="82"/>
      <c r="Q28" s="81">
        <f t="shared" si="2"/>
        <v>162000</v>
      </c>
    </row>
    <row r="29" spans="2:17" ht="153.75" customHeight="1" x14ac:dyDescent="0.3">
      <c r="B29" s="127" t="s">
        <v>290</v>
      </c>
      <c r="C29" s="127" t="s">
        <v>291</v>
      </c>
      <c r="D29" s="127" t="s">
        <v>14</v>
      </c>
      <c r="E29" s="127" t="s">
        <v>292</v>
      </c>
      <c r="F29" s="82">
        <v>3000000</v>
      </c>
      <c r="G29" s="82">
        <v>3000000</v>
      </c>
      <c r="H29" s="82"/>
      <c r="I29" s="82"/>
      <c r="J29" s="82"/>
      <c r="K29" s="82"/>
      <c r="L29" s="82"/>
      <c r="M29" s="82"/>
      <c r="N29" s="82"/>
      <c r="O29" s="82"/>
      <c r="P29" s="82"/>
      <c r="Q29" s="81">
        <f t="shared" si="2"/>
        <v>3000000</v>
      </c>
    </row>
    <row r="30" spans="2:17" ht="60.75" customHeight="1" x14ac:dyDescent="0.3">
      <c r="B30" s="8" t="s">
        <v>101</v>
      </c>
      <c r="C30" s="8" t="s">
        <v>121</v>
      </c>
      <c r="D30" s="9" t="s">
        <v>10</v>
      </c>
      <c r="E30" s="9" t="s">
        <v>82</v>
      </c>
      <c r="F30" s="82">
        <v>1000000</v>
      </c>
      <c r="G30" s="82">
        <v>1000000</v>
      </c>
      <c r="H30" s="82"/>
      <c r="I30" s="82"/>
      <c r="J30" s="82"/>
      <c r="K30" s="82"/>
      <c r="L30" s="82"/>
      <c r="M30" s="82"/>
      <c r="N30" s="82"/>
      <c r="O30" s="82"/>
      <c r="P30" s="82"/>
      <c r="Q30" s="81">
        <f t="shared" si="2"/>
        <v>1000000</v>
      </c>
    </row>
    <row r="31" spans="2:17" ht="48" customHeight="1" x14ac:dyDescent="0.3">
      <c r="B31" s="8" t="s">
        <v>87</v>
      </c>
      <c r="C31" s="8" t="s">
        <v>122</v>
      </c>
      <c r="D31" s="9" t="s">
        <v>17</v>
      </c>
      <c r="E31" s="9" t="s">
        <v>80</v>
      </c>
      <c r="F31" s="82">
        <v>300000</v>
      </c>
      <c r="G31" s="82">
        <v>300000</v>
      </c>
      <c r="H31" s="82"/>
      <c r="I31" s="82"/>
      <c r="J31" s="82"/>
      <c r="K31" s="82"/>
      <c r="L31" s="82"/>
      <c r="M31" s="82"/>
      <c r="N31" s="82"/>
      <c r="O31" s="82"/>
      <c r="P31" s="82"/>
      <c r="Q31" s="81">
        <f t="shared" si="2"/>
        <v>300000</v>
      </c>
    </row>
    <row r="32" spans="2:17" ht="60.75" customHeight="1" x14ac:dyDescent="0.3">
      <c r="B32" s="8" t="s">
        <v>98</v>
      </c>
      <c r="C32" s="8" t="s">
        <v>123</v>
      </c>
      <c r="D32" s="9" t="s">
        <v>20</v>
      </c>
      <c r="E32" s="9" t="s">
        <v>97</v>
      </c>
      <c r="F32" s="82">
        <v>7120700</v>
      </c>
      <c r="G32" s="82">
        <v>7120700</v>
      </c>
      <c r="H32" s="82">
        <v>3117900</v>
      </c>
      <c r="I32" s="82">
        <v>2005000</v>
      </c>
      <c r="J32" s="82"/>
      <c r="K32" s="82"/>
      <c r="L32" s="82"/>
      <c r="M32" s="82"/>
      <c r="N32" s="82"/>
      <c r="O32" s="82"/>
      <c r="P32" s="82"/>
      <c r="Q32" s="81">
        <f t="shared" si="2"/>
        <v>7120700</v>
      </c>
    </row>
    <row r="33" spans="1:18" ht="141.6" customHeight="1" x14ac:dyDescent="0.3">
      <c r="B33" s="130" t="s">
        <v>301</v>
      </c>
      <c r="C33" s="127" t="s">
        <v>293</v>
      </c>
      <c r="D33" s="127" t="s">
        <v>294</v>
      </c>
      <c r="E33" s="127" t="s">
        <v>295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500000</v>
      </c>
      <c r="L33" s="129">
        <v>500000</v>
      </c>
      <c r="M33" s="129">
        <v>0</v>
      </c>
      <c r="N33" s="129">
        <v>0</v>
      </c>
      <c r="O33" s="129">
        <v>0</v>
      </c>
      <c r="P33" s="129">
        <v>500000</v>
      </c>
      <c r="Q33" s="81">
        <f t="shared" si="2"/>
        <v>500000</v>
      </c>
    </row>
    <row r="34" spans="1:18" ht="61.5" customHeight="1" x14ac:dyDescent="0.3">
      <c r="B34" s="76" t="s">
        <v>278</v>
      </c>
      <c r="C34" s="8">
        <v>7310</v>
      </c>
      <c r="D34" s="67" t="s">
        <v>102</v>
      </c>
      <c r="E34" s="77" t="s">
        <v>296</v>
      </c>
      <c r="F34" s="82"/>
      <c r="G34" s="82"/>
      <c r="H34" s="82"/>
      <c r="I34" s="82"/>
      <c r="J34" s="82"/>
      <c r="K34" s="82">
        <v>400000</v>
      </c>
      <c r="L34" s="82">
        <v>400000</v>
      </c>
      <c r="M34" s="82"/>
      <c r="N34" s="82"/>
      <c r="O34" s="82"/>
      <c r="P34" s="82">
        <v>400000</v>
      </c>
      <c r="Q34" s="81">
        <f t="shared" si="2"/>
        <v>400000</v>
      </c>
    </row>
    <row r="35" spans="1:18" ht="61.5" customHeight="1" x14ac:dyDescent="0.3">
      <c r="B35" s="76" t="s">
        <v>417</v>
      </c>
      <c r="C35" s="8">
        <v>7330</v>
      </c>
      <c r="D35" s="129" t="s">
        <v>102</v>
      </c>
      <c r="E35" s="129" t="s">
        <v>418</v>
      </c>
      <c r="F35" s="82"/>
      <c r="G35" s="82"/>
      <c r="H35" s="82"/>
      <c r="I35" s="82"/>
      <c r="J35" s="82"/>
      <c r="K35" s="82">
        <v>7122100</v>
      </c>
      <c r="L35" s="82">
        <v>7122100</v>
      </c>
      <c r="M35" s="82"/>
      <c r="N35" s="82"/>
      <c r="O35" s="82"/>
      <c r="P35" s="82">
        <v>7122100</v>
      </c>
      <c r="Q35" s="81">
        <f t="shared" si="2"/>
        <v>7122100</v>
      </c>
    </row>
    <row r="36" spans="1:18" ht="108.75" customHeight="1" x14ac:dyDescent="0.3">
      <c r="B36" s="8" t="s">
        <v>104</v>
      </c>
      <c r="C36" s="8" t="s">
        <v>125</v>
      </c>
      <c r="D36" s="9" t="s">
        <v>99</v>
      </c>
      <c r="E36" s="9" t="s">
        <v>103</v>
      </c>
      <c r="F36" s="82">
        <v>1000000</v>
      </c>
      <c r="G36" s="82">
        <v>1000000</v>
      </c>
      <c r="H36" s="82"/>
      <c r="I36" s="82"/>
      <c r="J36" s="82"/>
      <c r="K36" s="82"/>
      <c r="L36" s="82"/>
      <c r="M36" s="82"/>
      <c r="N36" s="82"/>
      <c r="O36" s="82"/>
      <c r="P36" s="82"/>
      <c r="Q36" s="81">
        <f t="shared" si="2"/>
        <v>1000000</v>
      </c>
    </row>
    <row r="37" spans="1:18" ht="72.95" customHeight="1" x14ac:dyDescent="0.3">
      <c r="B37" s="8" t="s">
        <v>153</v>
      </c>
      <c r="C37" s="8" t="s">
        <v>154</v>
      </c>
      <c r="D37" s="9" t="s">
        <v>124</v>
      </c>
      <c r="E37" s="9" t="s">
        <v>155</v>
      </c>
      <c r="F37" s="82">
        <v>85000</v>
      </c>
      <c r="G37" s="82">
        <v>85000</v>
      </c>
      <c r="H37" s="82"/>
      <c r="I37" s="82"/>
      <c r="J37" s="82"/>
      <c r="K37" s="82"/>
      <c r="L37" s="82"/>
      <c r="M37" s="82"/>
      <c r="N37" s="82"/>
      <c r="O37" s="82"/>
      <c r="P37" s="82"/>
      <c r="Q37" s="81">
        <f t="shared" si="2"/>
        <v>85000</v>
      </c>
    </row>
    <row r="38" spans="1:18" ht="55.5" customHeight="1" x14ac:dyDescent="0.3">
      <c r="B38" s="8" t="s">
        <v>105</v>
      </c>
      <c r="C38" s="8" t="s">
        <v>126</v>
      </c>
      <c r="D38" s="9" t="s">
        <v>179</v>
      </c>
      <c r="E38" s="9" t="s">
        <v>452</v>
      </c>
      <c r="F38" s="82">
        <v>325300</v>
      </c>
      <c r="G38" s="82">
        <v>325300</v>
      </c>
      <c r="H38" s="82">
        <v>241200</v>
      </c>
      <c r="I38" s="82">
        <v>8300</v>
      </c>
      <c r="J38" s="82"/>
      <c r="K38" s="82"/>
      <c r="L38" s="82"/>
      <c r="M38" s="82"/>
      <c r="N38" s="82"/>
      <c r="O38" s="82"/>
      <c r="P38" s="82"/>
      <c r="Q38" s="81">
        <f t="shared" si="2"/>
        <v>325300</v>
      </c>
    </row>
    <row r="39" spans="1:18" s="207" customFormat="1" ht="69.599999999999994" customHeight="1" x14ac:dyDescent="0.2">
      <c r="A39" s="48"/>
      <c r="B39" s="129" t="s">
        <v>431</v>
      </c>
      <c r="C39" s="129" t="s">
        <v>432</v>
      </c>
      <c r="D39" s="129" t="s">
        <v>433</v>
      </c>
      <c r="E39" s="129" t="s">
        <v>434</v>
      </c>
      <c r="F39" s="129">
        <v>500000</v>
      </c>
      <c r="G39" s="129">
        <v>500000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81">
        <f t="shared" si="2"/>
        <v>500000</v>
      </c>
    </row>
    <row r="40" spans="1:18" s="207" customFormat="1" ht="67.5" customHeight="1" x14ac:dyDescent="0.2">
      <c r="A40" s="48"/>
      <c r="B40" s="129" t="s">
        <v>435</v>
      </c>
      <c r="C40" s="129" t="s">
        <v>436</v>
      </c>
      <c r="D40" s="129" t="s">
        <v>433</v>
      </c>
      <c r="E40" s="129" t="s">
        <v>437</v>
      </c>
      <c r="F40" s="129">
        <v>300000</v>
      </c>
      <c r="G40" s="129">
        <v>300000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81">
        <f t="shared" si="2"/>
        <v>300000</v>
      </c>
    </row>
    <row r="41" spans="1:18" ht="69.599999999999994" customHeight="1" x14ac:dyDescent="0.3">
      <c r="B41" s="76" t="s">
        <v>236</v>
      </c>
      <c r="C41" s="8">
        <v>8313</v>
      </c>
      <c r="D41" s="67" t="s">
        <v>237</v>
      </c>
      <c r="E41" s="9" t="s">
        <v>138</v>
      </c>
      <c r="F41" s="82"/>
      <c r="G41" s="82"/>
      <c r="H41" s="82"/>
      <c r="I41" s="82"/>
      <c r="J41" s="82"/>
      <c r="K41" s="82">
        <v>63000</v>
      </c>
      <c r="L41" s="82"/>
      <c r="M41" s="82">
        <v>63000</v>
      </c>
      <c r="N41" s="82"/>
      <c r="O41" s="82"/>
      <c r="P41" s="82"/>
      <c r="Q41" s="81">
        <f t="shared" si="2"/>
        <v>63000</v>
      </c>
    </row>
    <row r="42" spans="1:18" ht="67.5" customHeight="1" x14ac:dyDescent="0.3">
      <c r="B42" s="67" t="s">
        <v>502</v>
      </c>
      <c r="C42" s="76" t="s">
        <v>165</v>
      </c>
      <c r="D42" s="76" t="s">
        <v>166</v>
      </c>
      <c r="E42" s="9" t="s">
        <v>167</v>
      </c>
      <c r="F42" s="82">
        <v>55000</v>
      </c>
      <c r="G42" s="82">
        <v>55000</v>
      </c>
      <c r="H42" s="82"/>
      <c r="I42" s="82"/>
      <c r="J42" s="82"/>
      <c r="K42" s="82"/>
      <c r="L42" s="82"/>
      <c r="M42" s="82"/>
      <c r="N42" s="82"/>
      <c r="O42" s="82"/>
      <c r="P42" s="82"/>
      <c r="Q42" s="81">
        <f t="shared" si="2"/>
        <v>55000</v>
      </c>
    </row>
    <row r="43" spans="1:18" ht="62.25" customHeight="1" x14ac:dyDescent="0.3">
      <c r="B43" s="6" t="s">
        <v>93</v>
      </c>
      <c r="C43" s="64"/>
      <c r="D43" s="65"/>
      <c r="E43" s="7" t="s">
        <v>64</v>
      </c>
      <c r="F43" s="81">
        <f>F44</f>
        <v>48571381</v>
      </c>
      <c r="G43" s="81">
        <f t="shared" ref="G43:P43" si="3">G44</f>
        <v>48571381</v>
      </c>
      <c r="H43" s="81">
        <f t="shared" si="3"/>
        <v>29740047</v>
      </c>
      <c r="I43" s="81">
        <f t="shared" si="3"/>
        <v>7869285</v>
      </c>
      <c r="J43" s="81">
        <f t="shared" si="3"/>
        <v>0</v>
      </c>
      <c r="K43" s="81">
        <f t="shared" si="3"/>
        <v>40100</v>
      </c>
      <c r="L43" s="81">
        <f t="shared" si="3"/>
        <v>0</v>
      </c>
      <c r="M43" s="81">
        <f t="shared" si="3"/>
        <v>40100</v>
      </c>
      <c r="N43" s="81">
        <f t="shared" si="3"/>
        <v>0</v>
      </c>
      <c r="O43" s="81">
        <f t="shared" si="3"/>
        <v>0</v>
      </c>
      <c r="P43" s="81">
        <f t="shared" si="3"/>
        <v>0</v>
      </c>
      <c r="Q43" s="81">
        <f t="shared" si="2"/>
        <v>48611481</v>
      </c>
      <c r="R43" s="29"/>
    </row>
    <row r="44" spans="1:18" ht="60" customHeight="1" x14ac:dyDescent="0.3">
      <c r="B44" s="6" t="s">
        <v>94</v>
      </c>
      <c r="C44" s="64"/>
      <c r="D44" s="65"/>
      <c r="E44" s="7" t="s">
        <v>64</v>
      </c>
      <c r="F44" s="81">
        <f t="shared" ref="F44:P44" si="4">F45+F46+F47+F48+F49+F50+F51+F52+F53+F54</f>
        <v>48571381</v>
      </c>
      <c r="G44" s="81">
        <f t="shared" si="4"/>
        <v>48571381</v>
      </c>
      <c r="H44" s="81">
        <f t="shared" si="4"/>
        <v>29740047</v>
      </c>
      <c r="I44" s="81">
        <f t="shared" si="4"/>
        <v>7869285</v>
      </c>
      <c r="J44" s="81">
        <f t="shared" si="4"/>
        <v>0</v>
      </c>
      <c r="K44" s="81">
        <f t="shared" si="4"/>
        <v>40100</v>
      </c>
      <c r="L44" s="81">
        <f t="shared" si="4"/>
        <v>0</v>
      </c>
      <c r="M44" s="81">
        <f t="shared" si="4"/>
        <v>40100</v>
      </c>
      <c r="N44" s="81">
        <f t="shared" si="4"/>
        <v>0</v>
      </c>
      <c r="O44" s="81">
        <f t="shared" si="4"/>
        <v>0</v>
      </c>
      <c r="P44" s="81">
        <f t="shared" si="4"/>
        <v>0</v>
      </c>
      <c r="Q44" s="81">
        <f t="shared" si="2"/>
        <v>48611481</v>
      </c>
    </row>
    <row r="45" spans="1:18" ht="94.5" customHeight="1" x14ac:dyDescent="0.3">
      <c r="B45" s="8" t="s">
        <v>139</v>
      </c>
      <c r="C45" s="8" t="s">
        <v>114</v>
      </c>
      <c r="D45" s="9" t="s">
        <v>2</v>
      </c>
      <c r="E45" s="9" t="s">
        <v>277</v>
      </c>
      <c r="F45" s="82">
        <v>2258480</v>
      </c>
      <c r="G45" s="82">
        <v>2258480</v>
      </c>
      <c r="H45" s="82">
        <v>1701095</v>
      </c>
      <c r="I45" s="82">
        <v>82350</v>
      </c>
      <c r="J45" s="82"/>
      <c r="K45" s="82"/>
      <c r="L45" s="82"/>
      <c r="M45" s="82"/>
      <c r="N45" s="82"/>
      <c r="O45" s="82"/>
      <c r="P45" s="82"/>
      <c r="Q45" s="81">
        <f t="shared" si="2"/>
        <v>2258480</v>
      </c>
    </row>
    <row r="46" spans="1:18" ht="63.75" customHeight="1" x14ac:dyDescent="0.3">
      <c r="B46" s="67" t="s">
        <v>260</v>
      </c>
      <c r="C46" s="8">
        <v>1021</v>
      </c>
      <c r="D46" s="67" t="s">
        <v>65</v>
      </c>
      <c r="E46" s="9" t="s">
        <v>497</v>
      </c>
      <c r="F46" s="82">
        <v>38323455</v>
      </c>
      <c r="G46" s="82">
        <v>38323455</v>
      </c>
      <c r="H46" s="82">
        <v>22179115</v>
      </c>
      <c r="I46" s="82">
        <v>7406450</v>
      </c>
      <c r="J46" s="82"/>
      <c r="K46" s="82">
        <v>37100</v>
      </c>
      <c r="L46" s="82"/>
      <c r="M46" s="82">
        <v>37100</v>
      </c>
      <c r="N46" s="82"/>
      <c r="O46" s="82"/>
      <c r="P46" s="82"/>
      <c r="Q46" s="81">
        <f t="shared" si="2"/>
        <v>38360555</v>
      </c>
    </row>
    <row r="47" spans="1:18" ht="74.099999999999994" customHeight="1" x14ac:dyDescent="0.3">
      <c r="B47" s="129" t="s">
        <v>419</v>
      </c>
      <c r="C47" s="129" t="s">
        <v>420</v>
      </c>
      <c r="D47" s="129" t="s">
        <v>65</v>
      </c>
      <c r="E47" s="129" t="s">
        <v>498</v>
      </c>
      <c r="F47" s="82">
        <v>929495</v>
      </c>
      <c r="G47" s="82">
        <v>929495</v>
      </c>
      <c r="H47" s="82">
        <v>639995</v>
      </c>
      <c r="I47" s="82">
        <v>90020</v>
      </c>
      <c r="J47" s="82"/>
      <c r="K47" s="82"/>
      <c r="L47" s="82"/>
      <c r="M47" s="82"/>
      <c r="N47" s="82"/>
      <c r="O47" s="82"/>
      <c r="P47" s="82"/>
      <c r="Q47" s="81">
        <f t="shared" si="2"/>
        <v>929495</v>
      </c>
    </row>
    <row r="48" spans="1:18" ht="92.25" customHeight="1" x14ac:dyDescent="0.3">
      <c r="B48" s="8" t="s">
        <v>261</v>
      </c>
      <c r="C48" s="8" t="s">
        <v>163</v>
      </c>
      <c r="D48" s="9" t="s">
        <v>9</v>
      </c>
      <c r="E48" s="9" t="s">
        <v>262</v>
      </c>
      <c r="F48" s="82">
        <v>1900000</v>
      </c>
      <c r="G48" s="82">
        <v>1900000</v>
      </c>
      <c r="H48" s="82">
        <v>1436845</v>
      </c>
      <c r="I48" s="82">
        <v>121815</v>
      </c>
      <c r="J48" s="82"/>
      <c r="K48" s="82">
        <v>3000</v>
      </c>
      <c r="L48" s="82"/>
      <c r="M48" s="82">
        <v>3000</v>
      </c>
      <c r="N48" s="82"/>
      <c r="O48" s="82"/>
      <c r="P48" s="82"/>
      <c r="Q48" s="81">
        <f t="shared" si="2"/>
        <v>1903000</v>
      </c>
    </row>
    <row r="49" spans="1:18" ht="60" customHeight="1" x14ac:dyDescent="0.3">
      <c r="B49" s="8" t="s">
        <v>267</v>
      </c>
      <c r="C49" s="8">
        <v>1141</v>
      </c>
      <c r="D49" s="9" t="s">
        <v>63</v>
      </c>
      <c r="E49" s="9" t="s">
        <v>81</v>
      </c>
      <c r="F49" s="82">
        <v>2744800</v>
      </c>
      <c r="G49" s="82">
        <v>2744800</v>
      </c>
      <c r="H49" s="82">
        <v>2157155</v>
      </c>
      <c r="I49" s="82">
        <v>92650</v>
      </c>
      <c r="J49" s="82"/>
      <c r="K49" s="82"/>
      <c r="L49" s="82"/>
      <c r="M49" s="82"/>
      <c r="N49" s="82"/>
      <c r="O49" s="82"/>
      <c r="P49" s="82"/>
      <c r="Q49" s="81">
        <f t="shared" si="2"/>
        <v>2744800</v>
      </c>
    </row>
    <row r="50" spans="1:18" ht="57" customHeight="1" x14ac:dyDescent="0.3">
      <c r="B50" s="8" t="s">
        <v>268</v>
      </c>
      <c r="C50" s="8">
        <v>1142</v>
      </c>
      <c r="D50" s="9" t="s">
        <v>63</v>
      </c>
      <c r="E50" s="9" t="s">
        <v>112</v>
      </c>
      <c r="F50" s="82">
        <v>18100</v>
      </c>
      <c r="G50" s="82">
        <v>18100</v>
      </c>
      <c r="H50" s="82"/>
      <c r="I50" s="82"/>
      <c r="J50" s="82"/>
      <c r="K50" s="82"/>
      <c r="L50" s="82"/>
      <c r="M50" s="82"/>
      <c r="N50" s="82"/>
      <c r="O50" s="82"/>
      <c r="P50" s="82"/>
      <c r="Q50" s="81">
        <f t="shared" si="2"/>
        <v>18100</v>
      </c>
      <c r="R50" s="125"/>
    </row>
    <row r="51" spans="1:18" s="69" customFormat="1" ht="85.5" customHeight="1" x14ac:dyDescent="0.35">
      <c r="A51" s="68"/>
      <c r="B51" s="8" t="s">
        <v>263</v>
      </c>
      <c r="C51" s="8">
        <v>1151</v>
      </c>
      <c r="D51" s="67" t="s">
        <v>63</v>
      </c>
      <c r="E51" s="9" t="s">
        <v>264</v>
      </c>
      <c r="F51" s="82">
        <v>187951</v>
      </c>
      <c r="G51" s="82">
        <v>187951</v>
      </c>
      <c r="H51" s="82">
        <v>97920</v>
      </c>
      <c r="I51" s="82">
        <v>7000</v>
      </c>
      <c r="J51" s="83"/>
      <c r="K51" s="83"/>
      <c r="L51" s="83"/>
      <c r="M51" s="83"/>
      <c r="N51" s="83"/>
      <c r="O51" s="83"/>
      <c r="P51" s="83"/>
      <c r="Q51" s="81">
        <f t="shared" si="2"/>
        <v>187951</v>
      </c>
    </row>
    <row r="52" spans="1:18" ht="81.599999999999994" customHeight="1" x14ac:dyDescent="0.3">
      <c r="B52" s="8" t="s">
        <v>95</v>
      </c>
      <c r="C52" s="8" t="s">
        <v>305</v>
      </c>
      <c r="D52" s="9" t="s">
        <v>19</v>
      </c>
      <c r="E52" s="9" t="s">
        <v>18</v>
      </c>
      <c r="F52" s="82">
        <v>50000</v>
      </c>
      <c r="G52" s="82">
        <v>50000</v>
      </c>
      <c r="H52" s="82"/>
      <c r="I52" s="82"/>
      <c r="J52" s="82"/>
      <c r="K52" s="82"/>
      <c r="L52" s="82"/>
      <c r="M52" s="82"/>
      <c r="N52" s="82"/>
      <c r="O52" s="82"/>
      <c r="P52" s="82"/>
      <c r="Q52" s="81">
        <f t="shared" si="2"/>
        <v>50000</v>
      </c>
      <c r="R52" s="29"/>
    </row>
    <row r="53" spans="1:18" ht="86.25" customHeight="1" x14ac:dyDescent="0.3">
      <c r="B53" s="8" t="s">
        <v>96</v>
      </c>
      <c r="C53" s="8" t="s">
        <v>140</v>
      </c>
      <c r="D53" s="9" t="s">
        <v>19</v>
      </c>
      <c r="E53" s="9" t="s">
        <v>62</v>
      </c>
      <c r="F53" s="82">
        <v>2006500</v>
      </c>
      <c r="G53" s="82">
        <v>2006500</v>
      </c>
      <c r="H53" s="82">
        <v>1527922</v>
      </c>
      <c r="I53" s="82">
        <v>69000</v>
      </c>
      <c r="J53" s="82"/>
      <c r="K53" s="82"/>
      <c r="L53" s="82"/>
      <c r="M53" s="82"/>
      <c r="N53" s="82"/>
      <c r="O53" s="82"/>
      <c r="P53" s="82"/>
      <c r="Q53" s="81">
        <f t="shared" si="2"/>
        <v>2006500</v>
      </c>
    </row>
    <row r="54" spans="1:18" ht="99" customHeight="1" x14ac:dyDescent="0.3">
      <c r="B54" s="8" t="s">
        <v>141</v>
      </c>
      <c r="C54" s="8" t="s">
        <v>142</v>
      </c>
      <c r="D54" s="9" t="s">
        <v>19</v>
      </c>
      <c r="E54" s="9" t="s">
        <v>453</v>
      </c>
      <c r="F54" s="82">
        <v>152600</v>
      </c>
      <c r="G54" s="82">
        <v>152600</v>
      </c>
      <c r="H54" s="82"/>
      <c r="I54" s="82"/>
      <c r="J54" s="82"/>
      <c r="K54" s="82"/>
      <c r="L54" s="82"/>
      <c r="M54" s="82"/>
      <c r="N54" s="82"/>
      <c r="O54" s="82"/>
      <c r="P54" s="82"/>
      <c r="Q54" s="81">
        <f t="shared" si="2"/>
        <v>152600</v>
      </c>
    </row>
    <row r="55" spans="1:18" ht="64.5" customHeight="1" x14ac:dyDescent="0.3">
      <c r="B55" s="95" t="s">
        <v>503</v>
      </c>
      <c r="C55" s="96"/>
      <c r="D55" s="96"/>
      <c r="E55" s="131" t="s">
        <v>297</v>
      </c>
      <c r="F55" s="81">
        <f>F56</f>
        <v>1030000</v>
      </c>
      <c r="G55" s="81">
        <f t="shared" ref="G55:P56" si="5">G56</f>
        <v>1030000</v>
      </c>
      <c r="H55" s="81">
        <f t="shared" si="5"/>
        <v>803000</v>
      </c>
      <c r="I55" s="81">
        <f t="shared" si="5"/>
        <v>28000</v>
      </c>
      <c r="J55" s="81">
        <f t="shared" si="5"/>
        <v>0</v>
      </c>
      <c r="K55" s="81">
        <f t="shared" si="5"/>
        <v>0</v>
      </c>
      <c r="L55" s="81">
        <f t="shared" si="5"/>
        <v>0</v>
      </c>
      <c r="M55" s="81">
        <f t="shared" si="5"/>
        <v>0</v>
      </c>
      <c r="N55" s="81">
        <f t="shared" si="5"/>
        <v>0</v>
      </c>
      <c r="O55" s="81">
        <f t="shared" si="5"/>
        <v>0</v>
      </c>
      <c r="P55" s="81">
        <f t="shared" si="5"/>
        <v>0</v>
      </c>
      <c r="Q55" s="81">
        <f t="shared" si="2"/>
        <v>1030000</v>
      </c>
    </row>
    <row r="56" spans="1:18" ht="54.75" customHeight="1" x14ac:dyDescent="0.3">
      <c r="B56" s="95" t="s">
        <v>298</v>
      </c>
      <c r="C56" s="96"/>
      <c r="D56" s="96"/>
      <c r="E56" s="131" t="s">
        <v>297</v>
      </c>
      <c r="F56" s="81">
        <f>F57</f>
        <v>1030000</v>
      </c>
      <c r="G56" s="81">
        <f t="shared" si="5"/>
        <v>1030000</v>
      </c>
      <c r="H56" s="81">
        <f t="shared" si="5"/>
        <v>803000</v>
      </c>
      <c r="I56" s="81">
        <f t="shared" si="5"/>
        <v>28000</v>
      </c>
      <c r="J56" s="81">
        <f t="shared" si="5"/>
        <v>0</v>
      </c>
      <c r="K56" s="81">
        <f t="shared" si="5"/>
        <v>0</v>
      </c>
      <c r="L56" s="81">
        <f t="shared" si="5"/>
        <v>0</v>
      </c>
      <c r="M56" s="81">
        <f t="shared" si="5"/>
        <v>0</v>
      </c>
      <c r="N56" s="81">
        <f t="shared" si="5"/>
        <v>0</v>
      </c>
      <c r="O56" s="81">
        <f t="shared" si="5"/>
        <v>0</v>
      </c>
      <c r="P56" s="81">
        <f t="shared" si="5"/>
        <v>0</v>
      </c>
      <c r="Q56" s="81">
        <f t="shared" si="2"/>
        <v>1030000</v>
      </c>
    </row>
    <row r="57" spans="1:18" ht="98.25" customHeight="1" x14ac:dyDescent="0.3">
      <c r="B57" s="67" t="s">
        <v>299</v>
      </c>
      <c r="C57" s="76" t="s">
        <v>114</v>
      </c>
      <c r="D57" s="76" t="s">
        <v>2</v>
      </c>
      <c r="E57" s="9" t="s">
        <v>277</v>
      </c>
      <c r="F57" s="82">
        <v>1030000</v>
      </c>
      <c r="G57" s="82">
        <v>1030000</v>
      </c>
      <c r="H57" s="82">
        <v>803000</v>
      </c>
      <c r="I57" s="82">
        <v>28000</v>
      </c>
      <c r="J57" s="82"/>
      <c r="K57" s="82"/>
      <c r="L57" s="82"/>
      <c r="M57" s="82"/>
      <c r="N57" s="82"/>
      <c r="O57" s="82"/>
      <c r="P57" s="82"/>
      <c r="Q57" s="81">
        <f t="shared" si="2"/>
        <v>1030000</v>
      </c>
    </row>
    <row r="58" spans="1:18" ht="55.5" customHeight="1" x14ac:dyDescent="0.3">
      <c r="B58" s="6" t="s">
        <v>143</v>
      </c>
      <c r="C58" s="64"/>
      <c r="D58" s="65"/>
      <c r="E58" s="7" t="s">
        <v>300</v>
      </c>
      <c r="F58" s="81">
        <f>F59</f>
        <v>12422309</v>
      </c>
      <c r="G58" s="81">
        <f t="shared" ref="G58:O58" si="6">G59</f>
        <v>12422309</v>
      </c>
      <c r="H58" s="81">
        <f t="shared" si="6"/>
        <v>8942551</v>
      </c>
      <c r="I58" s="81">
        <f t="shared" si="6"/>
        <v>1062370</v>
      </c>
      <c r="J58" s="81">
        <f t="shared" si="6"/>
        <v>0</v>
      </c>
      <c r="K58" s="81">
        <f t="shared" si="6"/>
        <v>82200</v>
      </c>
      <c r="L58" s="81">
        <f t="shared" si="6"/>
        <v>0</v>
      </c>
      <c r="M58" s="81">
        <f t="shared" si="6"/>
        <v>82200</v>
      </c>
      <c r="N58" s="81">
        <f t="shared" si="6"/>
        <v>0</v>
      </c>
      <c r="O58" s="81">
        <f t="shared" si="6"/>
        <v>0</v>
      </c>
      <c r="P58" s="81">
        <f>P59</f>
        <v>0</v>
      </c>
      <c r="Q58" s="81">
        <f t="shared" si="2"/>
        <v>12504509</v>
      </c>
    </row>
    <row r="59" spans="1:18" ht="55.5" customHeight="1" x14ac:dyDescent="0.3">
      <c r="B59" s="6" t="s">
        <v>144</v>
      </c>
      <c r="C59" s="64"/>
      <c r="D59" s="65"/>
      <c r="E59" s="7" t="s">
        <v>300</v>
      </c>
      <c r="F59" s="81">
        <f>SUM(F60:F66)</f>
        <v>12422309</v>
      </c>
      <c r="G59" s="81">
        <f t="shared" ref="G59:P59" si="7">SUM(G60:G66)</f>
        <v>12422309</v>
      </c>
      <c r="H59" s="81">
        <f t="shared" si="7"/>
        <v>8942551</v>
      </c>
      <c r="I59" s="81">
        <f t="shared" si="7"/>
        <v>1062370</v>
      </c>
      <c r="J59" s="81">
        <f t="shared" si="7"/>
        <v>0</v>
      </c>
      <c r="K59" s="81">
        <f t="shared" si="7"/>
        <v>82200</v>
      </c>
      <c r="L59" s="81">
        <f t="shared" si="7"/>
        <v>0</v>
      </c>
      <c r="M59" s="81">
        <f t="shared" si="7"/>
        <v>82200</v>
      </c>
      <c r="N59" s="81">
        <f t="shared" si="7"/>
        <v>0</v>
      </c>
      <c r="O59" s="81">
        <f t="shared" si="7"/>
        <v>0</v>
      </c>
      <c r="P59" s="81">
        <f t="shared" si="7"/>
        <v>0</v>
      </c>
      <c r="Q59" s="81">
        <f t="shared" si="2"/>
        <v>12504509</v>
      </c>
    </row>
    <row r="60" spans="1:18" ht="94.5" customHeight="1" x14ac:dyDescent="0.3">
      <c r="B60" s="8" t="s">
        <v>145</v>
      </c>
      <c r="C60" s="8" t="s">
        <v>114</v>
      </c>
      <c r="D60" s="9" t="s">
        <v>2</v>
      </c>
      <c r="E60" s="9" t="s">
        <v>277</v>
      </c>
      <c r="F60" s="82">
        <v>667300</v>
      </c>
      <c r="G60" s="82">
        <v>667300</v>
      </c>
      <c r="H60" s="82">
        <v>540500</v>
      </c>
      <c r="I60" s="82">
        <v>5850</v>
      </c>
      <c r="J60" s="82"/>
      <c r="K60" s="82"/>
      <c r="L60" s="82"/>
      <c r="M60" s="82"/>
      <c r="N60" s="82"/>
      <c r="O60" s="82"/>
      <c r="P60" s="82"/>
      <c r="Q60" s="81">
        <f t="shared" si="2"/>
        <v>667300</v>
      </c>
    </row>
    <row r="61" spans="1:18" ht="62.1" customHeight="1" x14ac:dyDescent="0.3">
      <c r="B61" s="8" t="s">
        <v>265</v>
      </c>
      <c r="C61" s="8" t="s">
        <v>266</v>
      </c>
      <c r="D61" s="9" t="s">
        <v>9</v>
      </c>
      <c r="E61" s="9" t="s">
        <v>451</v>
      </c>
      <c r="F61" s="82">
        <v>3315409</v>
      </c>
      <c r="G61" s="82">
        <v>3315409</v>
      </c>
      <c r="H61" s="82">
        <v>2642211</v>
      </c>
      <c r="I61" s="82">
        <v>41410</v>
      </c>
      <c r="J61" s="82"/>
      <c r="K61" s="82">
        <v>36000</v>
      </c>
      <c r="L61" s="82"/>
      <c r="M61" s="82">
        <v>36000</v>
      </c>
      <c r="N61" s="82"/>
      <c r="O61" s="82"/>
      <c r="P61" s="82"/>
      <c r="Q61" s="81">
        <f t="shared" si="2"/>
        <v>3351409</v>
      </c>
    </row>
    <row r="62" spans="1:18" ht="50.45" customHeight="1" x14ac:dyDescent="0.3">
      <c r="B62" s="8" t="s">
        <v>146</v>
      </c>
      <c r="C62" s="8" t="s">
        <v>147</v>
      </c>
      <c r="D62" s="9" t="s">
        <v>15</v>
      </c>
      <c r="E62" s="9" t="s">
        <v>83</v>
      </c>
      <c r="F62" s="82">
        <v>2636700</v>
      </c>
      <c r="G62" s="82">
        <v>2636700</v>
      </c>
      <c r="H62" s="82">
        <v>2026000</v>
      </c>
      <c r="I62" s="82">
        <v>54700</v>
      </c>
      <c r="J62" s="82"/>
      <c r="K62" s="82">
        <v>1200</v>
      </c>
      <c r="L62" s="82"/>
      <c r="M62" s="82">
        <v>1200</v>
      </c>
      <c r="N62" s="82"/>
      <c r="O62" s="82"/>
      <c r="P62" s="82"/>
      <c r="Q62" s="81">
        <f t="shared" si="2"/>
        <v>2637900</v>
      </c>
    </row>
    <row r="63" spans="1:18" ht="54" customHeight="1" x14ac:dyDescent="0.3">
      <c r="B63" s="8" t="s">
        <v>148</v>
      </c>
      <c r="C63" s="8" t="s">
        <v>84</v>
      </c>
      <c r="D63" s="9" t="s">
        <v>15</v>
      </c>
      <c r="E63" s="9" t="s">
        <v>85</v>
      </c>
      <c r="F63" s="82">
        <v>406000</v>
      </c>
      <c r="G63" s="82">
        <v>406000</v>
      </c>
      <c r="H63" s="82">
        <v>262700</v>
      </c>
      <c r="I63" s="82">
        <v>64400</v>
      </c>
      <c r="J63" s="82"/>
      <c r="K63" s="82">
        <v>1000</v>
      </c>
      <c r="L63" s="82"/>
      <c r="M63" s="82">
        <v>1000</v>
      </c>
      <c r="N63" s="82"/>
      <c r="O63" s="82"/>
      <c r="P63" s="82"/>
      <c r="Q63" s="81">
        <f t="shared" si="2"/>
        <v>407000</v>
      </c>
    </row>
    <row r="64" spans="1:18" ht="99.6" customHeight="1" x14ac:dyDescent="0.3">
      <c r="B64" s="8" t="s">
        <v>90</v>
      </c>
      <c r="C64" s="8" t="s">
        <v>149</v>
      </c>
      <c r="D64" s="9" t="s">
        <v>16</v>
      </c>
      <c r="E64" s="9" t="s">
        <v>86</v>
      </c>
      <c r="F64" s="82">
        <v>4743900</v>
      </c>
      <c r="G64" s="82">
        <v>4743900</v>
      </c>
      <c r="H64" s="82">
        <v>2980040</v>
      </c>
      <c r="I64" s="82">
        <v>886710</v>
      </c>
      <c r="J64" s="82"/>
      <c r="K64" s="82">
        <v>44000</v>
      </c>
      <c r="L64" s="82"/>
      <c r="M64" s="82">
        <v>44000</v>
      </c>
      <c r="N64" s="82"/>
      <c r="O64" s="82"/>
      <c r="P64" s="82"/>
      <c r="Q64" s="81">
        <f t="shared" si="2"/>
        <v>4787900</v>
      </c>
    </row>
    <row r="65" spans="2:17" ht="79.5" customHeight="1" x14ac:dyDescent="0.3">
      <c r="B65" s="8" t="s">
        <v>91</v>
      </c>
      <c r="C65" s="8" t="s">
        <v>150</v>
      </c>
      <c r="D65" s="9" t="s">
        <v>17</v>
      </c>
      <c r="E65" s="9" t="s">
        <v>151</v>
      </c>
      <c r="F65" s="82">
        <v>633000</v>
      </c>
      <c r="G65" s="82">
        <v>633000</v>
      </c>
      <c r="H65" s="82">
        <v>491100</v>
      </c>
      <c r="I65" s="82">
        <v>9300</v>
      </c>
      <c r="J65" s="82"/>
      <c r="K65" s="82"/>
      <c r="L65" s="82"/>
      <c r="M65" s="82"/>
      <c r="N65" s="82"/>
      <c r="O65" s="82"/>
      <c r="P65" s="82"/>
      <c r="Q65" s="81">
        <f t="shared" si="2"/>
        <v>633000</v>
      </c>
    </row>
    <row r="66" spans="2:17" ht="60" customHeight="1" x14ac:dyDescent="0.3">
      <c r="B66" s="8" t="s">
        <v>92</v>
      </c>
      <c r="C66" s="8" t="s">
        <v>122</v>
      </c>
      <c r="D66" s="9" t="s">
        <v>17</v>
      </c>
      <c r="E66" s="9" t="s">
        <v>80</v>
      </c>
      <c r="F66" s="82">
        <v>20000</v>
      </c>
      <c r="G66" s="82">
        <v>20000</v>
      </c>
      <c r="H66" s="82"/>
      <c r="I66" s="82"/>
      <c r="J66" s="82"/>
      <c r="K66" s="82"/>
      <c r="L66" s="82"/>
      <c r="M66" s="82"/>
      <c r="N66" s="82"/>
      <c r="O66" s="82"/>
      <c r="P66" s="82"/>
      <c r="Q66" s="81">
        <f t="shared" si="2"/>
        <v>20000</v>
      </c>
    </row>
    <row r="67" spans="2:17" ht="55.5" customHeight="1" x14ac:dyDescent="0.3">
      <c r="B67" s="6">
        <v>3700000</v>
      </c>
      <c r="C67" s="64"/>
      <c r="D67" s="65"/>
      <c r="E67" s="65" t="s">
        <v>269</v>
      </c>
      <c r="F67" s="81">
        <f>F68</f>
        <v>3320550</v>
      </c>
      <c r="G67" s="81">
        <f t="shared" ref="G67:P67" si="8">G68</f>
        <v>2269550</v>
      </c>
      <c r="H67" s="81">
        <f t="shared" si="8"/>
        <v>1372290</v>
      </c>
      <c r="I67" s="81">
        <f t="shared" si="8"/>
        <v>21700</v>
      </c>
      <c r="J67" s="81">
        <f t="shared" si="8"/>
        <v>0</v>
      </c>
      <c r="K67" s="81">
        <f t="shared" si="8"/>
        <v>0</v>
      </c>
      <c r="L67" s="81">
        <f t="shared" si="8"/>
        <v>0</v>
      </c>
      <c r="M67" s="81">
        <f t="shared" si="8"/>
        <v>0</v>
      </c>
      <c r="N67" s="81">
        <f t="shared" si="8"/>
        <v>0</v>
      </c>
      <c r="O67" s="81">
        <f t="shared" si="8"/>
        <v>0</v>
      </c>
      <c r="P67" s="81">
        <f t="shared" si="8"/>
        <v>0</v>
      </c>
      <c r="Q67" s="81">
        <f t="shared" si="2"/>
        <v>3320550</v>
      </c>
    </row>
    <row r="68" spans="2:17" ht="55.5" customHeight="1" x14ac:dyDescent="0.3">
      <c r="B68" s="6" t="s">
        <v>270</v>
      </c>
      <c r="C68" s="64"/>
      <c r="D68" s="65"/>
      <c r="E68" s="65" t="s">
        <v>269</v>
      </c>
      <c r="F68" s="81">
        <f>F69+F70+F71</f>
        <v>3320550</v>
      </c>
      <c r="G68" s="81">
        <f t="shared" ref="G68:P68" si="9">G69+G70+G71</f>
        <v>2269550</v>
      </c>
      <c r="H68" s="81">
        <f t="shared" si="9"/>
        <v>1372290</v>
      </c>
      <c r="I68" s="81">
        <f t="shared" si="9"/>
        <v>21700</v>
      </c>
      <c r="J68" s="81">
        <f t="shared" si="9"/>
        <v>0</v>
      </c>
      <c r="K68" s="81">
        <f t="shared" si="9"/>
        <v>0</v>
      </c>
      <c r="L68" s="81">
        <f t="shared" si="9"/>
        <v>0</v>
      </c>
      <c r="M68" s="81">
        <f t="shared" si="9"/>
        <v>0</v>
      </c>
      <c r="N68" s="81">
        <f t="shared" si="9"/>
        <v>0</v>
      </c>
      <c r="O68" s="81">
        <f t="shared" si="9"/>
        <v>0</v>
      </c>
      <c r="P68" s="81">
        <f t="shared" si="9"/>
        <v>0</v>
      </c>
      <c r="Q68" s="81">
        <f t="shared" si="2"/>
        <v>3320550</v>
      </c>
    </row>
    <row r="69" spans="2:17" ht="94.5" customHeight="1" x14ac:dyDescent="0.3">
      <c r="B69" s="8">
        <v>3710160</v>
      </c>
      <c r="C69" s="76" t="s">
        <v>114</v>
      </c>
      <c r="D69" s="76" t="s">
        <v>2</v>
      </c>
      <c r="E69" s="9" t="s">
        <v>277</v>
      </c>
      <c r="F69" s="82">
        <v>1999750</v>
      </c>
      <c r="G69" s="82">
        <v>1999750</v>
      </c>
      <c r="H69" s="82">
        <v>1372290</v>
      </c>
      <c r="I69" s="82">
        <v>21700</v>
      </c>
      <c r="J69" s="82"/>
      <c r="K69" s="82"/>
      <c r="L69" s="82"/>
      <c r="M69" s="82"/>
      <c r="N69" s="82"/>
      <c r="O69" s="82"/>
      <c r="P69" s="82"/>
      <c r="Q69" s="81">
        <f t="shared" si="2"/>
        <v>1999750</v>
      </c>
    </row>
    <row r="70" spans="2:17" ht="50.45" customHeight="1" x14ac:dyDescent="0.3">
      <c r="B70" s="8">
        <v>3718710</v>
      </c>
      <c r="C70" s="76" t="s">
        <v>222</v>
      </c>
      <c r="D70" s="76" t="s">
        <v>21</v>
      </c>
      <c r="E70" s="9" t="s">
        <v>259</v>
      </c>
      <c r="F70" s="82">
        <v>1051000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1">
        <f t="shared" si="2"/>
        <v>1051000</v>
      </c>
    </row>
    <row r="71" spans="2:17" ht="47.25" customHeight="1" x14ac:dyDescent="0.3">
      <c r="B71" s="127" t="s">
        <v>285</v>
      </c>
      <c r="C71" s="127" t="s">
        <v>289</v>
      </c>
      <c r="D71" s="127" t="s">
        <v>22</v>
      </c>
      <c r="E71" s="127" t="s">
        <v>226</v>
      </c>
      <c r="F71" s="82">
        <v>269800</v>
      </c>
      <c r="G71" s="82">
        <v>269800</v>
      </c>
      <c r="H71" s="82"/>
      <c r="I71" s="82"/>
      <c r="J71" s="82"/>
      <c r="K71" s="82"/>
      <c r="L71" s="82"/>
      <c r="M71" s="82"/>
      <c r="N71" s="82"/>
      <c r="O71" s="82"/>
      <c r="P71" s="82"/>
      <c r="Q71" s="81">
        <f t="shared" si="2"/>
        <v>269800</v>
      </c>
    </row>
    <row r="72" spans="2:17" ht="33.6" customHeight="1" x14ac:dyDescent="0.3">
      <c r="B72" s="13" t="s">
        <v>181</v>
      </c>
      <c r="C72" s="13" t="s">
        <v>181</v>
      </c>
      <c r="D72" s="14" t="s">
        <v>181</v>
      </c>
      <c r="E72" s="14" t="s">
        <v>191</v>
      </c>
      <c r="F72" s="81">
        <f t="shared" ref="F72:Q72" si="10">F68+F59+F56+F44+F14</f>
        <v>177549090</v>
      </c>
      <c r="G72" s="81">
        <f t="shared" si="10"/>
        <v>176498090</v>
      </c>
      <c r="H72" s="81">
        <f t="shared" si="10"/>
        <v>107524145</v>
      </c>
      <c r="I72" s="81">
        <f t="shared" si="10"/>
        <v>16814655</v>
      </c>
      <c r="J72" s="81">
        <f t="shared" si="10"/>
        <v>0</v>
      </c>
      <c r="K72" s="81">
        <f t="shared" si="10"/>
        <v>10612400</v>
      </c>
      <c r="L72" s="81">
        <f t="shared" si="10"/>
        <v>8022100</v>
      </c>
      <c r="M72" s="81">
        <f t="shared" si="10"/>
        <v>2590300</v>
      </c>
      <c r="N72" s="81">
        <f t="shared" si="10"/>
        <v>75000</v>
      </c>
      <c r="O72" s="81">
        <f t="shared" si="10"/>
        <v>50700</v>
      </c>
      <c r="P72" s="81">
        <f t="shared" si="10"/>
        <v>8022100</v>
      </c>
      <c r="Q72" s="81">
        <f t="shared" si="10"/>
        <v>188161490</v>
      </c>
    </row>
    <row r="75" spans="2:17" x14ac:dyDescent="0.3">
      <c r="E75" s="195" t="s">
        <v>454</v>
      </c>
      <c r="F75" s="242"/>
      <c r="G75" s="242"/>
      <c r="H75" s="195"/>
      <c r="N75" s="70" t="s">
        <v>455</v>
      </c>
    </row>
    <row r="76" spans="2:17" x14ac:dyDescent="0.3">
      <c r="F76" s="97"/>
    </row>
    <row r="78" spans="2:17" ht="45.75" customHeight="1" x14ac:dyDescent="0.3"/>
    <row r="79" spans="2:17" x14ac:dyDescent="0.3">
      <c r="F79" s="97"/>
      <c r="Q79" s="97"/>
    </row>
    <row r="80" spans="2:17" x14ac:dyDescent="0.3">
      <c r="E80" s="128"/>
      <c r="F80" s="97"/>
      <c r="Q80" s="97"/>
    </row>
    <row r="81" spans="6:17" x14ac:dyDescent="0.3">
      <c r="F81" s="97"/>
      <c r="G81" s="97"/>
    </row>
    <row r="82" spans="6:17" x14ac:dyDescent="0.3">
      <c r="F82" s="97"/>
      <c r="Q82" s="97"/>
    </row>
    <row r="84" spans="6:17" x14ac:dyDescent="0.3">
      <c r="F84" s="44" t="s">
        <v>441</v>
      </c>
    </row>
    <row r="86" spans="6:17" x14ac:dyDescent="0.3">
      <c r="F86" s="206"/>
    </row>
    <row r="89" spans="6:17" x14ac:dyDescent="0.3">
      <c r="F89" s="97"/>
    </row>
    <row r="91" spans="6:17" x14ac:dyDescent="0.3">
      <c r="F91" s="97"/>
    </row>
  </sheetData>
  <mergeCells count="25">
    <mergeCell ref="B8:B11"/>
    <mergeCell ref="C8:C11"/>
    <mergeCell ref="F8:J8"/>
    <mergeCell ref="I10:I11"/>
    <mergeCell ref="D8:D11"/>
    <mergeCell ref="E8:E11"/>
    <mergeCell ref="H9:I9"/>
    <mergeCell ref="L9:L11"/>
    <mergeCell ref="N9:O9"/>
    <mergeCell ref="H10:H11"/>
    <mergeCell ref="K8:P8"/>
    <mergeCell ref="N10:N11"/>
    <mergeCell ref="M9:M11"/>
    <mergeCell ref="J9:J11"/>
    <mergeCell ref="K9:K11"/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37" fitToHeight="0" orientation="landscape" horizontalDpi="360" verticalDpi="36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46"/>
  <sheetViews>
    <sheetView workbookViewId="0">
      <selection activeCell="E42" sqref="E42"/>
    </sheetView>
  </sheetViews>
  <sheetFormatPr defaultRowHeight="15.75" x14ac:dyDescent="0.25"/>
  <cols>
    <col min="1" max="1" width="18.6640625" style="152" customWidth="1"/>
    <col min="2" max="2" width="24.6640625" style="152" customWidth="1"/>
    <col min="3" max="3" width="24.1640625" style="152" customWidth="1"/>
    <col min="4" max="4" width="21.6640625" style="152" customWidth="1"/>
    <col min="5" max="5" width="20" style="152" customWidth="1"/>
    <col min="6" max="16384" width="9.33203125" style="152"/>
  </cols>
  <sheetData>
    <row r="1" spans="1:5" s="86" customFormat="1" ht="7.5" customHeight="1" x14ac:dyDescent="0.25"/>
    <row r="2" spans="1:5" s="86" customFormat="1" x14ac:dyDescent="0.25">
      <c r="A2" s="192"/>
      <c r="B2" s="193"/>
      <c r="C2" s="193"/>
      <c r="D2" s="337" t="s">
        <v>253</v>
      </c>
      <c r="E2" s="338"/>
    </row>
    <row r="3" spans="1:5" s="86" customFormat="1" ht="47.45" customHeight="1" x14ac:dyDescent="0.25">
      <c r="A3" s="192"/>
      <c r="B3" s="194"/>
      <c r="C3" s="194"/>
      <c r="D3" s="339" t="s">
        <v>495</v>
      </c>
      <c r="E3" s="338"/>
    </row>
    <row r="4" spans="1:5" s="86" customFormat="1" ht="42.6" customHeight="1" x14ac:dyDescent="0.25">
      <c r="A4" s="192"/>
      <c r="B4" s="194"/>
      <c r="C4" s="194"/>
      <c r="D4" s="339" t="s">
        <v>307</v>
      </c>
      <c r="E4" s="338"/>
    </row>
    <row r="5" spans="1:5" s="86" customFormat="1" x14ac:dyDescent="0.25">
      <c r="A5" s="192"/>
      <c r="B5" s="195"/>
      <c r="C5" s="195"/>
    </row>
    <row r="6" spans="1:5" s="86" customFormat="1" ht="6.75" customHeight="1" x14ac:dyDescent="0.25">
      <c r="A6" s="196"/>
      <c r="B6" s="196"/>
      <c r="C6" s="196"/>
    </row>
    <row r="7" spans="1:5" s="86" customFormat="1" ht="18.75" x14ac:dyDescent="0.3">
      <c r="A7" s="335" t="s">
        <v>308</v>
      </c>
      <c r="B7" s="335"/>
      <c r="C7" s="335"/>
      <c r="D7" s="335"/>
      <c r="E7" s="335"/>
    </row>
    <row r="8" spans="1:5" s="86" customFormat="1" ht="19.5" thickBot="1" x14ac:dyDescent="0.35">
      <c r="A8" s="327" t="s">
        <v>475</v>
      </c>
      <c r="B8" s="327"/>
    </row>
    <row r="9" spans="1:5" s="86" customFormat="1" ht="15.75" customHeight="1" x14ac:dyDescent="0.25">
      <c r="A9" s="336" t="s">
        <v>160</v>
      </c>
      <c r="B9" s="336"/>
    </row>
    <row r="10" spans="1:5" s="86" customFormat="1" x14ac:dyDescent="0.25"/>
    <row r="11" spans="1:5" s="86" customFormat="1" ht="18.75" x14ac:dyDescent="0.3">
      <c r="A11" s="197" t="s">
        <v>257</v>
      </c>
    </row>
    <row r="12" spans="1:5" s="86" customFormat="1" x14ac:dyDescent="0.25">
      <c r="A12" s="198"/>
      <c r="E12" s="198" t="s">
        <v>189</v>
      </c>
    </row>
    <row r="13" spans="1:5" s="86" customFormat="1" ht="63" x14ac:dyDescent="0.25">
      <c r="A13" s="199" t="s">
        <v>241</v>
      </c>
      <c r="B13" s="321" t="s">
        <v>242</v>
      </c>
      <c r="C13" s="321"/>
      <c r="D13" s="321"/>
      <c r="E13" s="321" t="s">
        <v>191</v>
      </c>
    </row>
    <row r="14" spans="1:5" s="86" customFormat="1" ht="44.25" customHeight="1" x14ac:dyDescent="0.25">
      <c r="A14" s="199" t="s">
        <v>229</v>
      </c>
      <c r="B14" s="321" t="s">
        <v>243</v>
      </c>
      <c r="C14" s="321"/>
      <c r="D14" s="321"/>
      <c r="E14" s="321"/>
    </row>
    <row r="15" spans="1:5" s="86" customFormat="1" x14ac:dyDescent="0.25">
      <c r="A15" s="199">
        <v>1</v>
      </c>
      <c r="B15" s="321">
        <v>2</v>
      </c>
      <c r="C15" s="321"/>
      <c r="D15" s="321"/>
      <c r="E15" s="199">
        <v>3</v>
      </c>
    </row>
    <row r="16" spans="1:5" s="86" customFormat="1" ht="19.5" customHeight="1" x14ac:dyDescent="0.25">
      <c r="A16" s="314" t="s">
        <v>244</v>
      </c>
      <c r="B16" s="308"/>
      <c r="C16" s="308"/>
      <c r="D16" s="308"/>
      <c r="E16" s="308"/>
    </row>
    <row r="17" spans="1:5" s="86" customFormat="1" ht="27" customHeight="1" x14ac:dyDescent="0.25">
      <c r="A17" s="258">
        <v>41020100</v>
      </c>
      <c r="B17" s="309" t="s">
        <v>58</v>
      </c>
      <c r="C17" s="310"/>
      <c r="D17" s="310"/>
      <c r="E17" s="257">
        <f>E18</f>
        <v>54621400</v>
      </c>
    </row>
    <row r="18" spans="1:5" ht="26.25" customHeight="1" x14ac:dyDescent="0.25">
      <c r="A18" s="191">
        <v>9900000000</v>
      </c>
      <c r="B18" s="325" t="s">
        <v>258</v>
      </c>
      <c r="C18" s="326"/>
      <c r="D18" s="326"/>
      <c r="E18" s="132">
        <v>54621400</v>
      </c>
    </row>
    <row r="19" spans="1:5" s="86" customFormat="1" ht="27.95" customHeight="1" x14ac:dyDescent="0.25">
      <c r="A19" s="256" t="s">
        <v>225</v>
      </c>
      <c r="B19" s="312" t="s">
        <v>226</v>
      </c>
      <c r="C19" s="312"/>
      <c r="D19" s="312"/>
      <c r="E19" s="257">
        <f>E20+E21</f>
        <v>1651910</v>
      </c>
    </row>
    <row r="20" spans="1:5" ht="21.75" customHeight="1" x14ac:dyDescent="0.25">
      <c r="A20" s="214" t="s">
        <v>476</v>
      </c>
      <c r="B20" s="313" t="s">
        <v>134</v>
      </c>
      <c r="C20" s="313"/>
      <c r="D20" s="313"/>
      <c r="E20" s="190">
        <v>540400</v>
      </c>
    </row>
    <row r="21" spans="1:5" s="86" customFormat="1" ht="24" customHeight="1" x14ac:dyDescent="0.25">
      <c r="A21" s="214" t="s">
        <v>477</v>
      </c>
      <c r="B21" s="313" t="s">
        <v>256</v>
      </c>
      <c r="C21" s="313"/>
      <c r="D21" s="313"/>
      <c r="E21" s="190">
        <v>1111510</v>
      </c>
    </row>
    <row r="22" spans="1:5" ht="15.6" hidden="1" customHeight="1" x14ac:dyDescent="0.25">
      <c r="A22" s="215" t="s">
        <v>227</v>
      </c>
      <c r="B22" s="311" t="s">
        <v>228</v>
      </c>
      <c r="C22" s="311"/>
      <c r="D22" s="311"/>
      <c r="E22" s="132">
        <f>E23</f>
        <v>0</v>
      </c>
    </row>
    <row r="23" spans="1:5" ht="15.6" hidden="1" customHeight="1" x14ac:dyDescent="0.25">
      <c r="A23" s="214" t="s">
        <v>230</v>
      </c>
      <c r="B23" s="313" t="s">
        <v>134</v>
      </c>
      <c r="C23" s="313"/>
      <c r="D23" s="313"/>
      <c r="E23" s="190"/>
    </row>
    <row r="24" spans="1:5" s="86" customFormat="1" ht="15.6" customHeight="1" x14ac:dyDescent="0.25">
      <c r="A24" s="307" t="s">
        <v>245</v>
      </c>
      <c r="B24" s="308"/>
      <c r="C24" s="308"/>
      <c r="D24" s="308"/>
      <c r="E24" s="308"/>
    </row>
    <row r="25" spans="1:5" s="86" customFormat="1" ht="19.5" customHeight="1" x14ac:dyDescent="0.25">
      <c r="A25" s="216" t="s">
        <v>246</v>
      </c>
      <c r="B25" s="306" t="s">
        <v>24</v>
      </c>
      <c r="C25" s="306"/>
      <c r="D25" s="306"/>
      <c r="E25" s="216"/>
    </row>
    <row r="26" spans="1:5" s="86" customFormat="1" ht="19.5" customHeight="1" x14ac:dyDescent="0.25">
      <c r="A26" s="106" t="s">
        <v>246</v>
      </c>
      <c r="B26" s="315" t="s">
        <v>247</v>
      </c>
      <c r="C26" s="315"/>
      <c r="D26" s="315"/>
      <c r="E26" s="217">
        <f>E27+E28</f>
        <v>56273310</v>
      </c>
    </row>
    <row r="27" spans="1:5" s="86" customFormat="1" ht="19.5" customHeight="1" x14ac:dyDescent="0.25">
      <c r="A27" s="216" t="s">
        <v>246</v>
      </c>
      <c r="B27" s="306" t="s">
        <v>130</v>
      </c>
      <c r="C27" s="306"/>
      <c r="D27" s="306"/>
      <c r="E27" s="217">
        <f>E22+E19+E17</f>
        <v>56273310</v>
      </c>
    </row>
    <row r="28" spans="1:5" s="86" customFormat="1" ht="19.5" customHeight="1" x14ac:dyDescent="0.25">
      <c r="A28" s="216" t="s">
        <v>246</v>
      </c>
      <c r="B28" s="306" t="s">
        <v>24</v>
      </c>
      <c r="C28" s="306"/>
      <c r="D28" s="306"/>
      <c r="E28" s="217"/>
    </row>
    <row r="29" spans="1:5" x14ac:dyDescent="0.25">
      <c r="A29" s="153"/>
    </row>
    <row r="30" spans="1:5" x14ac:dyDescent="0.25">
      <c r="A30" s="200" t="s">
        <v>248</v>
      </c>
      <c r="B30" s="86"/>
      <c r="C30" s="86"/>
      <c r="D30" s="86"/>
      <c r="E30" s="86"/>
    </row>
    <row r="31" spans="1:5" x14ac:dyDescent="0.25">
      <c r="A31" s="200"/>
      <c r="B31" s="86"/>
      <c r="C31" s="86"/>
      <c r="D31" s="86"/>
      <c r="E31" s="86"/>
    </row>
    <row r="32" spans="1:5" ht="16.5" thickBot="1" x14ac:dyDescent="0.3">
      <c r="A32" s="198" t="s">
        <v>254</v>
      </c>
      <c r="B32" s="86"/>
      <c r="C32" s="86"/>
      <c r="D32" s="86"/>
      <c r="E32" s="198" t="s">
        <v>255</v>
      </c>
    </row>
    <row r="33" spans="1:5" ht="110.25" x14ac:dyDescent="0.25">
      <c r="A33" s="201" t="s">
        <v>249</v>
      </c>
      <c r="B33" s="304" t="s">
        <v>158</v>
      </c>
      <c r="C33" s="319" t="s">
        <v>242</v>
      </c>
      <c r="D33" s="320"/>
      <c r="E33" s="304" t="s">
        <v>191</v>
      </c>
    </row>
    <row r="34" spans="1:5" ht="39.75" customHeight="1" thickBot="1" x14ac:dyDescent="0.3">
      <c r="A34" s="202" t="s">
        <v>229</v>
      </c>
      <c r="B34" s="305"/>
      <c r="C34" s="316" t="s">
        <v>250</v>
      </c>
      <c r="D34" s="318"/>
      <c r="E34" s="305"/>
    </row>
    <row r="35" spans="1:5" ht="16.5" thickBot="1" x14ac:dyDescent="0.3">
      <c r="A35" s="202">
        <v>1</v>
      </c>
      <c r="B35" s="203">
        <v>2</v>
      </c>
      <c r="C35" s="329">
        <v>3</v>
      </c>
      <c r="D35" s="330"/>
      <c r="E35" s="203">
        <v>4</v>
      </c>
    </row>
    <row r="36" spans="1:5" ht="26.25" customHeight="1" thickBot="1" x14ac:dyDescent="0.3">
      <c r="A36" s="319" t="s">
        <v>251</v>
      </c>
      <c r="B36" s="322"/>
      <c r="C36" s="322"/>
      <c r="D36" s="322"/>
      <c r="E36" s="320"/>
    </row>
    <row r="37" spans="1:5" ht="26.25" customHeight="1" x14ac:dyDescent="0.25">
      <c r="A37" s="259" t="s">
        <v>285</v>
      </c>
      <c r="B37" s="260">
        <v>9770</v>
      </c>
      <c r="C37" s="323" t="s">
        <v>226</v>
      </c>
      <c r="D37" s="324"/>
      <c r="E37" s="261">
        <f>E38</f>
        <v>269800</v>
      </c>
    </row>
    <row r="38" spans="1:5" ht="36.6" customHeight="1" x14ac:dyDescent="0.25">
      <c r="A38" s="273" t="s">
        <v>476</v>
      </c>
      <c r="B38" s="273"/>
      <c r="C38" s="321" t="s">
        <v>134</v>
      </c>
      <c r="D38" s="321"/>
      <c r="E38" s="244">
        <v>269800</v>
      </c>
    </row>
    <row r="39" spans="1:5" ht="27.75" customHeight="1" thickBot="1" x14ac:dyDescent="0.3">
      <c r="A39" s="316" t="s">
        <v>252</v>
      </c>
      <c r="B39" s="317"/>
      <c r="C39" s="317"/>
      <c r="D39" s="317"/>
      <c r="E39" s="318"/>
    </row>
    <row r="40" spans="1:5" ht="22.5" customHeight="1" thickBot="1" x14ac:dyDescent="0.3">
      <c r="A40" s="202" t="s">
        <v>246</v>
      </c>
      <c r="B40" s="203" t="s">
        <v>246</v>
      </c>
      <c r="C40" s="331" t="s">
        <v>247</v>
      </c>
      <c r="D40" s="332"/>
      <c r="E40" s="203"/>
    </row>
    <row r="41" spans="1:5" ht="21.75" customHeight="1" thickBot="1" x14ac:dyDescent="0.3">
      <c r="A41" s="202" t="s">
        <v>246</v>
      </c>
      <c r="B41" s="203" t="s">
        <v>246</v>
      </c>
      <c r="C41" s="333" t="s">
        <v>130</v>
      </c>
      <c r="D41" s="334"/>
      <c r="E41" s="243">
        <f>E37</f>
        <v>269800</v>
      </c>
    </row>
    <row r="42" spans="1:5" ht="20.25" customHeight="1" thickBot="1" x14ac:dyDescent="0.3">
      <c r="A42" s="202" t="s">
        <v>246</v>
      </c>
      <c r="B42" s="203" t="s">
        <v>246</v>
      </c>
      <c r="C42" s="333" t="s">
        <v>24</v>
      </c>
      <c r="D42" s="334"/>
      <c r="E42" s="274">
        <v>0</v>
      </c>
    </row>
    <row r="43" spans="1:5" x14ac:dyDescent="0.25">
      <c r="A43" s="204"/>
      <c r="B43" s="86"/>
      <c r="C43" s="86"/>
      <c r="D43" s="86"/>
      <c r="E43" s="86"/>
    </row>
    <row r="44" spans="1:5" x14ac:dyDescent="0.25">
      <c r="A44" s="205"/>
      <c r="B44" s="205"/>
      <c r="C44" s="205"/>
      <c r="D44" s="205"/>
      <c r="E44" s="205"/>
    </row>
    <row r="45" spans="1:5" x14ac:dyDescent="0.25">
      <c r="A45" s="328" t="s">
        <v>454</v>
      </c>
      <c r="B45" s="328"/>
      <c r="C45" s="86"/>
      <c r="D45" s="198" t="s">
        <v>455</v>
      </c>
      <c r="E45" s="86"/>
    </row>
    <row r="46" spans="1:5" x14ac:dyDescent="0.25">
      <c r="A46" s="154"/>
    </row>
  </sheetData>
  <mergeCells count="36">
    <mergeCell ref="A7:E7"/>
    <mergeCell ref="A9:B9"/>
    <mergeCell ref="B15:D15"/>
    <mergeCell ref="D2:E2"/>
    <mergeCell ref="D3:E3"/>
    <mergeCell ref="D4:E4"/>
    <mergeCell ref="B14:D14"/>
    <mergeCell ref="C37:D37"/>
    <mergeCell ref="E13:E14"/>
    <mergeCell ref="B18:D18"/>
    <mergeCell ref="A8:B8"/>
    <mergeCell ref="A45:B45"/>
    <mergeCell ref="B13:D13"/>
    <mergeCell ref="C35:D35"/>
    <mergeCell ref="C40:D40"/>
    <mergeCell ref="C41:D41"/>
    <mergeCell ref="C42:D42"/>
    <mergeCell ref="A16:E16"/>
    <mergeCell ref="B21:D21"/>
    <mergeCell ref="B26:D26"/>
    <mergeCell ref="B23:D23"/>
    <mergeCell ref="A39:E39"/>
    <mergeCell ref="C33:D33"/>
    <mergeCell ref="C38:D38"/>
    <mergeCell ref="B27:D27"/>
    <mergeCell ref="B28:D28"/>
    <mergeCell ref="A36:E36"/>
    <mergeCell ref="E33:E34"/>
    <mergeCell ref="B25:D25"/>
    <mergeCell ref="A24:E24"/>
    <mergeCell ref="B17:D17"/>
    <mergeCell ref="B22:D22"/>
    <mergeCell ref="B19:D19"/>
    <mergeCell ref="B20:D20"/>
    <mergeCell ref="B33:B34"/>
    <mergeCell ref="C34:D34"/>
  </mergeCells>
  <phoneticPr fontId="0" type="noConversion"/>
  <pageMargins left="0.39370078740157483" right="0.19685039370078741" top="0.59055118110236227" bottom="0.59055118110236227" header="0.51181102362204722" footer="0.51181102362204722"/>
  <pageSetup paperSize="9" scale="9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4"/>
  <sheetViews>
    <sheetView topLeftCell="A7" workbookViewId="0">
      <selection activeCell="B5" sqref="B5"/>
    </sheetView>
  </sheetViews>
  <sheetFormatPr defaultRowHeight="12.75" x14ac:dyDescent="0.2"/>
  <cols>
    <col min="2" max="2" width="33.83203125" customWidth="1"/>
    <col min="3" max="3" width="15.33203125" customWidth="1"/>
    <col min="4" max="4" width="17.6640625" customWidth="1"/>
    <col min="5" max="5" width="21" customWidth="1"/>
  </cols>
  <sheetData>
    <row r="1" spans="1:7" ht="15.75" x14ac:dyDescent="0.25">
      <c r="D1" s="340" t="s">
        <v>287</v>
      </c>
      <c r="E1" s="341"/>
    </row>
    <row r="2" spans="1:7" ht="45.75" customHeight="1" x14ac:dyDescent="0.25">
      <c r="B2" s="78"/>
      <c r="C2" s="339" t="s">
        <v>495</v>
      </c>
      <c r="D2" s="343"/>
      <c r="E2" s="343"/>
      <c r="F2" s="239"/>
      <c r="G2" s="239"/>
    </row>
    <row r="3" spans="1:7" ht="41.1" customHeight="1" x14ac:dyDescent="0.25">
      <c r="C3" s="339" t="s">
        <v>307</v>
      </c>
      <c r="D3" s="343"/>
      <c r="E3" s="343"/>
      <c r="F3" s="239"/>
      <c r="G3" s="239"/>
    </row>
    <row r="4" spans="1:7" ht="34.5" customHeight="1" x14ac:dyDescent="0.2">
      <c r="A4" s="342" t="s">
        <v>309</v>
      </c>
      <c r="B4" s="342"/>
      <c r="C4" s="342"/>
      <c r="D4" s="342"/>
      <c r="E4" s="342"/>
    </row>
    <row r="5" spans="1:7" ht="18.75" x14ac:dyDescent="0.3">
      <c r="A5" s="20"/>
      <c r="B5" s="87" t="s">
        <v>475</v>
      </c>
      <c r="C5" s="20"/>
      <c r="D5" s="20"/>
      <c r="E5" s="20"/>
    </row>
    <row r="6" spans="1:7" ht="18.75" x14ac:dyDescent="0.3">
      <c r="A6" s="20"/>
      <c r="B6" s="88" t="s">
        <v>160</v>
      </c>
      <c r="C6" s="20"/>
      <c r="D6" s="20"/>
      <c r="E6" s="20"/>
    </row>
    <row r="7" spans="1:7" ht="18.75" x14ac:dyDescent="0.2">
      <c r="A7" s="89"/>
      <c r="B7" s="89"/>
      <c r="C7" s="89"/>
      <c r="D7" s="89"/>
      <c r="E7" s="89" t="s">
        <v>23</v>
      </c>
    </row>
    <row r="8" spans="1:7" ht="37.5" x14ac:dyDescent="0.2">
      <c r="A8" s="85" t="s">
        <v>286</v>
      </c>
      <c r="B8" s="85" t="s">
        <v>129</v>
      </c>
      <c r="C8" s="85" t="s">
        <v>204</v>
      </c>
      <c r="D8" s="85" t="s">
        <v>130</v>
      </c>
      <c r="E8" s="85" t="s">
        <v>24</v>
      </c>
    </row>
    <row r="9" spans="1:7" ht="75" x14ac:dyDescent="0.2">
      <c r="A9" s="85"/>
      <c r="B9" s="90" t="s">
        <v>269</v>
      </c>
      <c r="C9" s="91">
        <f>C10</f>
        <v>269800</v>
      </c>
      <c r="D9" s="91">
        <f>D10</f>
        <v>269800</v>
      </c>
      <c r="E9" s="91">
        <f>E10</f>
        <v>0</v>
      </c>
    </row>
    <row r="10" spans="1:7" ht="127.5" customHeight="1" x14ac:dyDescent="0.2">
      <c r="A10" s="92" t="s">
        <v>176</v>
      </c>
      <c r="B10" s="227" t="s">
        <v>288</v>
      </c>
      <c r="C10" s="93">
        <v>269800</v>
      </c>
      <c r="D10" s="93">
        <v>269800</v>
      </c>
      <c r="E10" s="93"/>
    </row>
    <row r="11" spans="1:7" ht="18.75" x14ac:dyDescent="0.2">
      <c r="A11" s="92"/>
      <c r="B11" s="90" t="s">
        <v>133</v>
      </c>
      <c r="C11" s="91">
        <f>C9</f>
        <v>269800</v>
      </c>
      <c r="D11" s="91">
        <f>D9</f>
        <v>269800</v>
      </c>
      <c r="E11" s="91">
        <f>E9</f>
        <v>0</v>
      </c>
    </row>
    <row r="12" spans="1:7" x14ac:dyDescent="0.2">
      <c r="A12" s="74"/>
      <c r="B12" s="74"/>
      <c r="C12" s="74"/>
      <c r="D12" s="74"/>
      <c r="E12" s="74"/>
    </row>
    <row r="14" spans="1:7" ht="18.75" x14ac:dyDescent="0.3">
      <c r="B14" s="5" t="s">
        <v>454</v>
      </c>
      <c r="C14" s="5"/>
      <c r="D14" s="5" t="s">
        <v>455</v>
      </c>
      <c r="E14" s="5"/>
    </row>
  </sheetData>
  <mergeCells count="4">
    <mergeCell ref="D1:E1"/>
    <mergeCell ref="A4:E4"/>
    <mergeCell ref="C2:E2"/>
    <mergeCell ref="C3:E3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18"/>
  <sheetViews>
    <sheetView topLeftCell="A13" zoomScale="75" workbookViewId="0">
      <selection activeCell="H17" sqref="H17"/>
    </sheetView>
  </sheetViews>
  <sheetFormatPr defaultRowHeight="12.75" x14ac:dyDescent="0.2"/>
  <cols>
    <col min="1" max="1" width="15" customWidth="1"/>
    <col min="2" max="2" width="14.1640625" customWidth="1"/>
    <col min="3" max="3" width="12.1640625" customWidth="1"/>
    <col min="4" max="4" width="25.33203125" customWidth="1"/>
    <col min="5" max="5" width="45.6640625" customWidth="1"/>
    <col min="6" max="6" width="21.83203125" customWidth="1"/>
    <col min="7" max="7" width="20.83203125" customWidth="1"/>
    <col min="8" max="8" width="19.6640625" customWidth="1"/>
    <col min="9" max="9" width="22.1640625" customWidth="1"/>
    <col min="10" max="10" width="17.83203125" customWidth="1"/>
    <col min="11" max="11" width="11.6640625" bestFit="1" customWidth="1"/>
  </cols>
  <sheetData>
    <row r="1" spans="1:11" ht="12.75" customHeight="1" x14ac:dyDescent="0.2">
      <c r="G1" s="21" t="s">
        <v>136</v>
      </c>
      <c r="H1" s="21"/>
      <c r="I1" s="21"/>
      <c r="J1" s="21"/>
    </row>
    <row r="2" spans="1:11" ht="66.75" customHeight="1" x14ac:dyDescent="0.3">
      <c r="E2" s="78"/>
      <c r="G2" s="281" t="s">
        <v>496</v>
      </c>
      <c r="H2" s="281"/>
      <c r="I2" s="281"/>
      <c r="J2" s="22"/>
    </row>
    <row r="3" spans="1:11" ht="40.5" customHeight="1" x14ac:dyDescent="0.3">
      <c r="D3" s="78"/>
      <c r="G3" s="283" t="s">
        <v>306</v>
      </c>
      <c r="H3" s="283"/>
      <c r="I3" s="283"/>
      <c r="J3" s="22"/>
    </row>
    <row r="4" spans="1:11" ht="13.5" customHeight="1" x14ac:dyDescent="0.3">
      <c r="G4" s="18"/>
      <c r="H4" s="18"/>
      <c r="I4" s="18"/>
      <c r="J4" s="22"/>
    </row>
    <row r="5" spans="1:11" ht="52.5" customHeight="1" x14ac:dyDescent="0.2">
      <c r="A5" s="342" t="s">
        <v>310</v>
      </c>
      <c r="B5" s="342"/>
      <c r="C5" s="342"/>
      <c r="D5" s="342"/>
      <c r="E5" s="342"/>
      <c r="F5" s="342"/>
      <c r="G5" s="342"/>
      <c r="H5" s="342"/>
      <c r="I5" s="342"/>
      <c r="J5" s="342"/>
    </row>
    <row r="6" spans="1:11" ht="24.75" customHeight="1" thickBot="1" x14ac:dyDescent="0.25">
      <c r="A6" s="350" t="s">
        <v>475</v>
      </c>
      <c r="B6" s="351"/>
      <c r="C6" s="351"/>
      <c r="D6" s="20"/>
      <c r="E6" s="20"/>
      <c r="F6" s="41"/>
      <c r="G6" s="20"/>
      <c r="H6" s="20"/>
      <c r="I6" s="20"/>
      <c r="J6" s="20"/>
    </row>
    <row r="7" spans="1:11" ht="27.75" customHeight="1" x14ac:dyDescent="0.3">
      <c r="A7" s="37" t="s">
        <v>160</v>
      </c>
      <c r="B7" s="37"/>
      <c r="C7" s="37"/>
      <c r="D7" s="10"/>
      <c r="E7" s="10"/>
      <c r="F7" s="10"/>
      <c r="G7" s="10"/>
      <c r="H7" s="10"/>
      <c r="I7" s="10"/>
      <c r="J7" s="11" t="s">
        <v>25</v>
      </c>
    </row>
    <row r="8" spans="1:11" ht="12.75" customHeight="1" x14ac:dyDescent="0.2">
      <c r="A8" s="344" t="s">
        <v>157</v>
      </c>
      <c r="B8" s="344" t="s">
        <v>158</v>
      </c>
      <c r="C8" s="344" t="s">
        <v>173</v>
      </c>
      <c r="D8" s="346" t="s">
        <v>159</v>
      </c>
      <c r="E8" s="348" t="s">
        <v>281</v>
      </c>
      <c r="F8" s="348" t="s">
        <v>282</v>
      </c>
      <c r="G8" s="348" t="s">
        <v>283</v>
      </c>
      <c r="H8" s="348" t="s">
        <v>284</v>
      </c>
      <c r="I8" s="348" t="s">
        <v>425</v>
      </c>
      <c r="J8" s="348" t="s">
        <v>426</v>
      </c>
    </row>
    <row r="9" spans="1:11" ht="174" customHeight="1" x14ac:dyDescent="0.2">
      <c r="A9" s="345"/>
      <c r="B9" s="345"/>
      <c r="C9" s="345"/>
      <c r="D9" s="347"/>
      <c r="E9" s="349"/>
      <c r="F9" s="349"/>
      <c r="G9" s="349"/>
      <c r="H9" s="349"/>
      <c r="I9" s="349"/>
      <c r="J9" s="349"/>
    </row>
    <row r="10" spans="1:11" ht="16.5" customHeight="1" x14ac:dyDescent="0.2">
      <c r="A10" s="17" t="s">
        <v>176</v>
      </c>
      <c r="B10" s="17" t="s">
        <v>177</v>
      </c>
      <c r="C10" s="17" t="s">
        <v>178</v>
      </c>
      <c r="D10" s="12">
        <v>4</v>
      </c>
      <c r="E10" s="218">
        <v>5</v>
      </c>
      <c r="F10" s="218">
        <v>6</v>
      </c>
      <c r="G10" s="218">
        <v>7</v>
      </c>
      <c r="H10" s="218">
        <v>8</v>
      </c>
      <c r="I10" s="218">
        <v>9</v>
      </c>
      <c r="J10" s="218">
        <v>10</v>
      </c>
    </row>
    <row r="11" spans="1:11" ht="45.75" customHeight="1" x14ac:dyDescent="0.2">
      <c r="A11" s="219" t="s">
        <v>3</v>
      </c>
      <c r="B11" s="219"/>
      <c r="C11" s="219"/>
      <c r="D11" s="90" t="s">
        <v>61</v>
      </c>
      <c r="E11" s="218"/>
      <c r="F11" s="220"/>
      <c r="G11" s="221">
        <f>G12</f>
        <v>9717200</v>
      </c>
      <c r="H11" s="221">
        <f>H12</f>
        <v>9717200</v>
      </c>
      <c r="I11" s="221">
        <f>I12</f>
        <v>7522100</v>
      </c>
      <c r="J11" s="221"/>
    </row>
    <row r="12" spans="1:11" ht="45.75" customHeight="1" x14ac:dyDescent="0.2">
      <c r="A12" s="219" t="s">
        <v>1</v>
      </c>
      <c r="B12" s="219"/>
      <c r="C12" s="219"/>
      <c r="D12" s="90" t="s">
        <v>217</v>
      </c>
      <c r="E12" s="218"/>
      <c r="F12" s="220"/>
      <c r="G12" s="221">
        <f>G13+G14</f>
        <v>9717200</v>
      </c>
      <c r="H12" s="221">
        <f>H13+H14</f>
        <v>9717200</v>
      </c>
      <c r="I12" s="221">
        <f>I13+I14</f>
        <v>7522100</v>
      </c>
      <c r="J12" s="221"/>
      <c r="K12" s="43"/>
    </row>
    <row r="13" spans="1:11" ht="216" customHeight="1" x14ac:dyDescent="0.2">
      <c r="A13" s="76" t="s">
        <v>278</v>
      </c>
      <c r="B13" s="222" t="s">
        <v>279</v>
      </c>
      <c r="C13" s="222" t="s">
        <v>102</v>
      </c>
      <c r="D13" s="262" t="s">
        <v>280</v>
      </c>
      <c r="E13" s="227" t="s">
        <v>303</v>
      </c>
      <c r="F13" s="92" t="s">
        <v>302</v>
      </c>
      <c r="G13" s="93">
        <v>2500000</v>
      </c>
      <c r="H13" s="93">
        <v>2500000</v>
      </c>
      <c r="I13" s="93">
        <v>400000</v>
      </c>
      <c r="J13" s="93">
        <v>60</v>
      </c>
    </row>
    <row r="14" spans="1:11" ht="103.5" customHeight="1" x14ac:dyDescent="0.2">
      <c r="A14" s="76" t="s">
        <v>417</v>
      </c>
      <c r="B14" s="222" t="s">
        <v>421</v>
      </c>
      <c r="C14" s="222" t="s">
        <v>102</v>
      </c>
      <c r="D14" s="272" t="s">
        <v>418</v>
      </c>
      <c r="E14" s="227" t="s">
        <v>422</v>
      </c>
      <c r="F14" s="92" t="s">
        <v>423</v>
      </c>
      <c r="G14" s="93">
        <v>7217200</v>
      </c>
      <c r="H14" s="93">
        <v>7217200</v>
      </c>
      <c r="I14" s="93">
        <v>7122100</v>
      </c>
      <c r="J14" s="93">
        <v>100</v>
      </c>
    </row>
    <row r="15" spans="1:11" ht="31.5" customHeight="1" x14ac:dyDescent="0.3">
      <c r="A15" s="223"/>
      <c r="B15" s="223"/>
      <c r="C15" s="223"/>
      <c r="D15" s="223" t="s">
        <v>204</v>
      </c>
      <c r="E15" s="223"/>
      <c r="F15" s="219"/>
      <c r="G15" s="91">
        <f>G12</f>
        <v>9717200</v>
      </c>
      <c r="H15" s="91">
        <f>H12</f>
        <v>9717200</v>
      </c>
      <c r="I15" s="91">
        <f>I12</f>
        <v>7522100</v>
      </c>
      <c r="J15" s="91"/>
    </row>
    <row r="16" spans="1:11" x14ac:dyDescent="0.2">
      <c r="D16" s="74"/>
      <c r="E16" s="74"/>
      <c r="F16" s="74"/>
      <c r="G16" s="74"/>
      <c r="H16" s="74"/>
      <c r="I16" s="74"/>
      <c r="J16" s="74"/>
    </row>
    <row r="17" spans="4:10" ht="18.75" x14ac:dyDescent="0.3">
      <c r="D17" s="75" t="s">
        <v>454</v>
      </c>
      <c r="E17" s="75"/>
      <c r="F17" s="75"/>
      <c r="G17" s="75"/>
      <c r="H17" s="75"/>
      <c r="I17" s="75" t="s">
        <v>455</v>
      </c>
      <c r="J17" s="74"/>
    </row>
    <row r="18" spans="4:10" ht="18.75" x14ac:dyDescent="0.3">
      <c r="D18" s="5"/>
      <c r="E18" s="5"/>
      <c r="F18" s="5"/>
      <c r="G18" s="5"/>
      <c r="H18" s="5"/>
      <c r="I18" s="5"/>
    </row>
  </sheetData>
  <mergeCells count="14">
    <mergeCell ref="J8:J9"/>
    <mergeCell ref="A8:A9"/>
    <mergeCell ref="B8:B9"/>
    <mergeCell ref="G8:G9"/>
    <mergeCell ref="C8:C9"/>
    <mergeCell ref="D8:D9"/>
    <mergeCell ref="E8:E9"/>
    <mergeCell ref="F8:F9"/>
    <mergeCell ref="G2:I2"/>
    <mergeCell ref="G3:I3"/>
    <mergeCell ref="I8:I9"/>
    <mergeCell ref="A6:C6"/>
    <mergeCell ref="H8:H9"/>
    <mergeCell ref="A5:J5"/>
  </mergeCells>
  <phoneticPr fontId="0" type="noConversion"/>
  <pageMargins left="0.31496062992125984" right="0.31496062992125984" top="0.55118110236220474" bottom="0.55118110236220474" header="0.31496062992125984" footer="0.31496062992125984"/>
  <pageSetup paperSize="9" scale="7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55"/>
  <sheetViews>
    <sheetView view="pageBreakPreview" topLeftCell="B37" zoomScale="50" zoomScaleNormal="75" zoomScaleSheetLayoutView="50" workbookViewId="0">
      <selection activeCell="J5" sqref="J5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55.1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1" style="25" customWidth="1"/>
    <col min="11" max="11" width="22.5" style="25" customWidth="1"/>
    <col min="12" max="12" width="12.1640625" style="25" customWidth="1"/>
    <col min="13" max="13" width="7.5" style="25" customWidth="1"/>
    <col min="14" max="15" width="9.1640625" style="25"/>
    <col min="16" max="16" width="18.5" style="25" customWidth="1"/>
    <col min="17" max="16384" width="9.1640625" style="25"/>
  </cols>
  <sheetData>
    <row r="1" spans="1:11" s="24" customFormat="1" ht="28.5" customHeight="1" x14ac:dyDescent="0.25">
      <c r="A1" s="23"/>
      <c r="B1" s="98"/>
      <c r="C1" s="98"/>
      <c r="D1" s="98"/>
      <c r="E1" s="98"/>
      <c r="F1" s="98"/>
      <c r="G1" s="98"/>
      <c r="H1" s="98"/>
      <c r="I1" s="98"/>
      <c r="J1" s="24" t="s">
        <v>137</v>
      </c>
    </row>
    <row r="2" spans="1:11" s="24" customFormat="1" ht="52.5" customHeight="1" x14ac:dyDescent="0.3">
      <c r="A2" s="23"/>
      <c r="B2" s="98"/>
      <c r="C2" s="98"/>
      <c r="D2" s="98"/>
      <c r="E2" s="98"/>
      <c r="F2" s="98"/>
      <c r="G2" s="98"/>
      <c r="H2" s="98"/>
      <c r="I2" s="281" t="s">
        <v>495</v>
      </c>
      <c r="J2" s="281"/>
      <c r="K2" s="281"/>
    </row>
    <row r="3" spans="1:11" s="24" customFormat="1" ht="38.25" customHeight="1" x14ac:dyDescent="0.3">
      <c r="A3" s="23"/>
      <c r="B3" s="98"/>
      <c r="C3" s="98"/>
      <c r="D3" s="98"/>
      <c r="E3" s="98"/>
      <c r="F3" s="98"/>
      <c r="G3" s="98"/>
      <c r="H3" s="98"/>
      <c r="I3" s="281" t="s">
        <v>306</v>
      </c>
      <c r="J3" s="281"/>
      <c r="K3" s="281"/>
    </row>
    <row r="4" spans="1:11" ht="18" customHeight="1" x14ac:dyDescent="0.2">
      <c r="G4" s="99"/>
      <c r="H4" s="99"/>
      <c r="I4" s="99"/>
    </row>
    <row r="5" spans="1:11" ht="33.75" customHeight="1" x14ac:dyDescent="0.2">
      <c r="B5" s="358" t="s">
        <v>460</v>
      </c>
      <c r="C5" s="359"/>
      <c r="D5" s="359"/>
      <c r="E5" s="359"/>
      <c r="F5" s="359"/>
      <c r="G5" s="359"/>
      <c r="H5" s="359"/>
      <c r="I5" s="359"/>
    </row>
    <row r="6" spans="1:11" ht="19.5" thickBot="1" x14ac:dyDescent="0.25">
      <c r="B6" s="354" t="s">
        <v>475</v>
      </c>
      <c r="C6" s="355"/>
      <c r="D6" s="355"/>
      <c r="E6" s="100"/>
      <c r="F6" s="100"/>
      <c r="G6" s="100"/>
      <c r="H6" s="100"/>
      <c r="I6" s="100"/>
    </row>
    <row r="7" spans="1:11" ht="18.75" x14ac:dyDescent="0.2">
      <c r="B7" s="356" t="s">
        <v>160</v>
      </c>
      <c r="C7" s="356"/>
      <c r="D7" s="356"/>
      <c r="E7" s="100"/>
      <c r="F7" s="100"/>
      <c r="G7" s="100"/>
      <c r="H7" s="100"/>
      <c r="I7" s="100"/>
    </row>
    <row r="8" spans="1:11" ht="18.75" x14ac:dyDescent="0.3">
      <c r="B8" s="101"/>
      <c r="C8" s="102"/>
      <c r="D8" s="102"/>
      <c r="E8" s="102"/>
      <c r="F8" s="103"/>
      <c r="G8" s="103"/>
      <c r="H8" s="104"/>
      <c r="I8" s="105" t="s">
        <v>23</v>
      </c>
    </row>
    <row r="9" spans="1:11" ht="51.75" customHeight="1" x14ac:dyDescent="0.2">
      <c r="A9" s="26"/>
      <c r="B9" s="344" t="s">
        <v>157</v>
      </c>
      <c r="C9" s="344" t="s">
        <v>158</v>
      </c>
      <c r="D9" s="344" t="s">
        <v>173</v>
      </c>
      <c r="E9" s="346" t="s">
        <v>159</v>
      </c>
      <c r="F9" s="360" t="s">
        <v>174</v>
      </c>
      <c r="G9" s="361" t="s">
        <v>169</v>
      </c>
      <c r="H9" s="360" t="s">
        <v>191</v>
      </c>
      <c r="I9" s="357" t="s">
        <v>201</v>
      </c>
      <c r="J9" s="360" t="s">
        <v>202</v>
      </c>
      <c r="K9" s="360"/>
    </row>
    <row r="10" spans="1:11" s="28" customFormat="1" ht="58.5" customHeight="1" x14ac:dyDescent="0.2">
      <c r="A10" s="27"/>
      <c r="B10" s="345"/>
      <c r="C10" s="345"/>
      <c r="D10" s="345"/>
      <c r="E10" s="347"/>
      <c r="F10" s="360"/>
      <c r="G10" s="362"/>
      <c r="H10" s="360"/>
      <c r="I10" s="357"/>
      <c r="J10" s="106" t="s">
        <v>192</v>
      </c>
      <c r="K10" s="106" t="s">
        <v>175</v>
      </c>
    </row>
    <row r="11" spans="1:11" ht="28.5" customHeight="1" x14ac:dyDescent="0.2">
      <c r="B11" s="108" t="s">
        <v>176</v>
      </c>
      <c r="C11" s="108" t="s">
        <v>177</v>
      </c>
      <c r="D11" s="108" t="s">
        <v>178</v>
      </c>
      <c r="E11" s="109">
        <v>4</v>
      </c>
      <c r="F11" s="106">
        <v>5</v>
      </c>
      <c r="G11" s="107">
        <v>6</v>
      </c>
      <c r="H11" s="106">
        <v>7</v>
      </c>
      <c r="I11" s="107">
        <v>8</v>
      </c>
      <c r="J11" s="106">
        <v>9</v>
      </c>
      <c r="K11" s="106">
        <v>10</v>
      </c>
    </row>
    <row r="12" spans="1:11" ht="61.5" customHeight="1" x14ac:dyDescent="0.2">
      <c r="B12" s="110" t="s">
        <v>3</v>
      </c>
      <c r="C12" s="13"/>
      <c r="D12" s="14"/>
      <c r="E12" s="14" t="s">
        <v>61</v>
      </c>
      <c r="F12" s="254"/>
      <c r="G12" s="238"/>
      <c r="H12" s="91">
        <f>I12+J12</f>
        <v>23400100</v>
      </c>
      <c r="I12" s="91">
        <f>I13</f>
        <v>15715000</v>
      </c>
      <c r="J12" s="91">
        <f>J13</f>
        <v>7685100</v>
      </c>
      <c r="K12" s="91">
        <f>K13</f>
        <v>7622100</v>
      </c>
    </row>
    <row r="13" spans="1:11" ht="54" customHeight="1" x14ac:dyDescent="0.2">
      <c r="B13" s="110" t="s">
        <v>1</v>
      </c>
      <c r="C13" s="13"/>
      <c r="D13" s="14"/>
      <c r="E13" s="14" t="s">
        <v>61</v>
      </c>
      <c r="F13" s="254"/>
      <c r="G13" s="238"/>
      <c r="H13" s="91">
        <f>I13+J13</f>
        <v>23400100</v>
      </c>
      <c r="I13" s="91">
        <f>SUM(I14:I32)</f>
        <v>15715000</v>
      </c>
      <c r="J13" s="91">
        <f>SUM(J14:J32)</f>
        <v>7685100</v>
      </c>
      <c r="K13" s="91">
        <f>SUM(K14:K32)</f>
        <v>7622100</v>
      </c>
    </row>
    <row r="14" spans="1:11" ht="114" customHeight="1" x14ac:dyDescent="0.2">
      <c r="B14" s="245" t="s">
        <v>73</v>
      </c>
      <c r="C14" s="245" t="s">
        <v>74</v>
      </c>
      <c r="D14" s="246" t="s">
        <v>75</v>
      </c>
      <c r="E14" s="246" t="s">
        <v>76</v>
      </c>
      <c r="F14" s="255" t="s">
        <v>480</v>
      </c>
      <c r="G14" s="111" t="s">
        <v>463</v>
      </c>
      <c r="H14" s="93">
        <f>I14+J14</f>
        <v>4965000</v>
      </c>
      <c r="I14" s="247">
        <v>4965000</v>
      </c>
      <c r="J14" s="93"/>
      <c r="K14" s="93"/>
    </row>
    <row r="15" spans="1:11" ht="135.94999999999999" customHeight="1" x14ac:dyDescent="0.2">
      <c r="B15" s="248" t="s">
        <v>89</v>
      </c>
      <c r="C15" s="123">
        <v>2111</v>
      </c>
      <c r="D15" s="249" t="s">
        <v>113</v>
      </c>
      <c r="E15" s="249" t="s">
        <v>88</v>
      </c>
      <c r="F15" s="255" t="s">
        <v>481</v>
      </c>
      <c r="G15" s="111" t="s">
        <v>482</v>
      </c>
      <c r="H15" s="93">
        <f>I15+J15</f>
        <v>3100000</v>
      </c>
      <c r="I15" s="112">
        <v>3100000</v>
      </c>
      <c r="J15" s="113"/>
      <c r="K15" s="113"/>
    </row>
    <row r="16" spans="1:11" ht="141.94999999999999" customHeight="1" x14ac:dyDescent="0.2">
      <c r="B16" s="8" t="s">
        <v>100</v>
      </c>
      <c r="C16" s="8" t="s">
        <v>116</v>
      </c>
      <c r="D16" s="9" t="s">
        <v>77</v>
      </c>
      <c r="E16" s="9" t="s">
        <v>117</v>
      </c>
      <c r="F16" s="251" t="s">
        <v>464</v>
      </c>
      <c r="G16" s="111" t="s">
        <v>461</v>
      </c>
      <c r="H16" s="93">
        <v>970000</v>
      </c>
      <c r="I16" s="112">
        <v>970000</v>
      </c>
      <c r="J16" s="113"/>
      <c r="K16" s="113"/>
    </row>
    <row r="17" spans="2:12" ht="131.44999999999999" customHeight="1" x14ac:dyDescent="0.2">
      <c r="B17" s="8" t="s">
        <v>100</v>
      </c>
      <c r="C17" s="8" t="s">
        <v>116</v>
      </c>
      <c r="D17" s="9" t="s">
        <v>77</v>
      </c>
      <c r="E17" s="9" t="s">
        <v>117</v>
      </c>
      <c r="F17" s="251" t="s">
        <v>465</v>
      </c>
      <c r="G17" s="111" t="s">
        <v>483</v>
      </c>
      <c r="H17" s="93">
        <f>I17+J17</f>
        <v>100000</v>
      </c>
      <c r="I17" s="208">
        <v>100000</v>
      </c>
      <c r="J17" s="93"/>
      <c r="K17" s="93"/>
    </row>
    <row r="18" spans="2:12" ht="124.5" customHeight="1" x14ac:dyDescent="0.2">
      <c r="B18" s="8" t="s">
        <v>100</v>
      </c>
      <c r="C18" s="8" t="s">
        <v>116</v>
      </c>
      <c r="D18" s="9" t="s">
        <v>77</v>
      </c>
      <c r="E18" s="9" t="s">
        <v>117</v>
      </c>
      <c r="F18" s="251" t="s">
        <v>442</v>
      </c>
      <c r="G18" s="111" t="s">
        <v>491</v>
      </c>
      <c r="H18" s="93">
        <v>430000</v>
      </c>
      <c r="I18" s="208">
        <v>430000</v>
      </c>
      <c r="J18" s="93"/>
      <c r="K18" s="93"/>
    </row>
    <row r="19" spans="2:12" ht="120" customHeight="1" x14ac:dyDescent="0.2">
      <c r="B19" s="67" t="s">
        <v>219</v>
      </c>
      <c r="C19" s="67" t="s">
        <v>220</v>
      </c>
      <c r="D19" s="67" t="s">
        <v>163</v>
      </c>
      <c r="E19" s="9" t="s">
        <v>221</v>
      </c>
      <c r="F19" s="251" t="s">
        <v>466</v>
      </c>
      <c r="G19" s="111" t="s">
        <v>484</v>
      </c>
      <c r="H19" s="93">
        <f>I19+J19</f>
        <v>710000</v>
      </c>
      <c r="I19" s="112">
        <v>710000</v>
      </c>
      <c r="J19" s="113"/>
      <c r="K19" s="113"/>
    </row>
    <row r="20" spans="2:12" ht="111" customHeight="1" x14ac:dyDescent="0.2">
      <c r="B20" s="8" t="s">
        <v>161</v>
      </c>
      <c r="C20" s="8" t="s">
        <v>162</v>
      </c>
      <c r="D20" s="9" t="s">
        <v>163</v>
      </c>
      <c r="E20" s="9" t="s">
        <v>164</v>
      </c>
      <c r="F20" s="251" t="s">
        <v>466</v>
      </c>
      <c r="G20" s="111" t="s">
        <v>484</v>
      </c>
      <c r="H20" s="93">
        <f>I20+J20</f>
        <v>90000</v>
      </c>
      <c r="I20" s="112">
        <v>90000</v>
      </c>
      <c r="J20" s="113"/>
      <c r="K20" s="113"/>
    </row>
    <row r="21" spans="2:12" ht="192.95" customHeight="1" x14ac:dyDescent="0.2">
      <c r="B21" s="67" t="s">
        <v>231</v>
      </c>
      <c r="C21" s="8">
        <v>3050</v>
      </c>
      <c r="D21" s="76" t="s">
        <v>163</v>
      </c>
      <c r="E21" s="77" t="s">
        <v>233</v>
      </c>
      <c r="F21" s="251" t="s">
        <v>488</v>
      </c>
      <c r="G21" s="111" t="s">
        <v>489</v>
      </c>
      <c r="H21" s="93">
        <v>50000</v>
      </c>
      <c r="I21" s="250">
        <v>50000</v>
      </c>
      <c r="J21" s="113"/>
      <c r="K21" s="113"/>
    </row>
    <row r="22" spans="2:12" ht="210" customHeight="1" x14ac:dyDescent="0.2">
      <c r="B22" s="76" t="s">
        <v>427</v>
      </c>
      <c r="C22" s="76" t="s">
        <v>428</v>
      </c>
      <c r="D22" s="76" t="s">
        <v>429</v>
      </c>
      <c r="E22" s="77" t="s">
        <v>430</v>
      </c>
      <c r="F22" s="251" t="s">
        <v>467</v>
      </c>
      <c r="G22" s="111" t="s">
        <v>485</v>
      </c>
      <c r="H22" s="93">
        <f t="shared" ref="H22:H32" si="0">I22+J22</f>
        <v>200000</v>
      </c>
      <c r="I22" s="208">
        <v>200000</v>
      </c>
      <c r="J22" s="93"/>
      <c r="K22" s="93"/>
      <c r="L22" s="126"/>
    </row>
    <row r="23" spans="2:12" ht="144" customHeight="1" x14ac:dyDescent="0.2">
      <c r="B23" s="209" t="s">
        <v>290</v>
      </c>
      <c r="C23" s="209" t="s">
        <v>291</v>
      </c>
      <c r="D23" s="209" t="s">
        <v>14</v>
      </c>
      <c r="E23" s="209" t="s">
        <v>292</v>
      </c>
      <c r="F23" s="251" t="s">
        <v>468</v>
      </c>
      <c r="G23" s="111" t="s">
        <v>486</v>
      </c>
      <c r="H23" s="93">
        <f t="shared" si="0"/>
        <v>3000000</v>
      </c>
      <c r="I23" s="208">
        <v>3000000</v>
      </c>
      <c r="J23" s="93"/>
      <c r="K23" s="93"/>
      <c r="L23" s="126"/>
    </row>
    <row r="24" spans="2:12" ht="138.94999999999999" customHeight="1" x14ac:dyDescent="0.2">
      <c r="B24" s="8" t="s">
        <v>101</v>
      </c>
      <c r="C24" s="8" t="s">
        <v>121</v>
      </c>
      <c r="D24" s="9" t="s">
        <v>10</v>
      </c>
      <c r="E24" s="9" t="s">
        <v>82</v>
      </c>
      <c r="F24" s="255" t="s">
        <v>234</v>
      </c>
      <c r="G24" s="111" t="s">
        <v>272</v>
      </c>
      <c r="H24" s="93">
        <f t="shared" si="0"/>
        <v>700000</v>
      </c>
      <c r="I24" s="208">
        <v>700000</v>
      </c>
      <c r="J24" s="113"/>
      <c r="K24" s="113"/>
      <c r="L24" s="126"/>
    </row>
    <row r="25" spans="2:12" ht="219.95" customHeight="1" x14ac:dyDescent="0.2">
      <c r="B25" s="8" t="s">
        <v>101</v>
      </c>
      <c r="C25" s="8" t="s">
        <v>121</v>
      </c>
      <c r="D25" s="9" t="s">
        <v>10</v>
      </c>
      <c r="E25" s="9" t="s">
        <v>82</v>
      </c>
      <c r="F25" s="251" t="s">
        <v>467</v>
      </c>
      <c r="G25" s="111" t="s">
        <v>485</v>
      </c>
      <c r="H25" s="93">
        <f t="shared" si="0"/>
        <v>200000</v>
      </c>
      <c r="I25" s="264">
        <v>200000</v>
      </c>
      <c r="J25" s="113"/>
      <c r="K25" s="113"/>
      <c r="L25" s="126"/>
    </row>
    <row r="26" spans="2:12" ht="177.95" customHeight="1" x14ac:dyDescent="0.2">
      <c r="B26" s="8" t="s">
        <v>101</v>
      </c>
      <c r="C26" s="8" t="s">
        <v>121</v>
      </c>
      <c r="D26" s="9" t="s">
        <v>10</v>
      </c>
      <c r="E26" s="9" t="s">
        <v>82</v>
      </c>
      <c r="F26" s="255" t="s">
        <v>490</v>
      </c>
      <c r="G26" s="111" t="s">
        <v>499</v>
      </c>
      <c r="H26" s="93">
        <f t="shared" si="0"/>
        <v>100000</v>
      </c>
      <c r="I26" s="264">
        <v>100000</v>
      </c>
      <c r="J26" s="113"/>
      <c r="K26" s="113"/>
      <c r="L26" s="126"/>
    </row>
    <row r="27" spans="2:12" ht="70.150000000000006" customHeight="1" x14ac:dyDescent="0.2">
      <c r="B27" s="8" t="s">
        <v>87</v>
      </c>
      <c r="C27" s="8" t="s">
        <v>122</v>
      </c>
      <c r="D27" s="9" t="s">
        <v>17</v>
      </c>
      <c r="E27" s="9" t="s">
        <v>80</v>
      </c>
      <c r="F27" s="255" t="s">
        <v>235</v>
      </c>
      <c r="G27" s="111" t="s">
        <v>274</v>
      </c>
      <c r="H27" s="93">
        <f t="shared" si="0"/>
        <v>300000</v>
      </c>
      <c r="I27" s="112">
        <v>300000</v>
      </c>
      <c r="J27" s="113"/>
      <c r="K27" s="113"/>
    </row>
    <row r="28" spans="2:12" ht="171.75" customHeight="1" x14ac:dyDescent="0.2">
      <c r="B28" s="8" t="s">
        <v>301</v>
      </c>
      <c r="C28" s="127">
        <v>6083</v>
      </c>
      <c r="D28" s="9" t="s">
        <v>294</v>
      </c>
      <c r="E28" s="252" t="s">
        <v>295</v>
      </c>
      <c r="F28" s="253" t="s">
        <v>469</v>
      </c>
      <c r="G28" s="111" t="s">
        <v>487</v>
      </c>
      <c r="H28" s="93">
        <f t="shared" si="0"/>
        <v>500000</v>
      </c>
      <c r="I28" s="247"/>
      <c r="J28" s="93">
        <v>500000</v>
      </c>
      <c r="K28" s="93">
        <v>500000</v>
      </c>
    </row>
    <row r="29" spans="2:12" ht="112.5" customHeight="1" x14ac:dyDescent="0.2">
      <c r="B29" s="76" t="s">
        <v>417</v>
      </c>
      <c r="C29" s="8">
        <v>7330</v>
      </c>
      <c r="D29" s="129" t="s">
        <v>102</v>
      </c>
      <c r="E29" s="129" t="s">
        <v>418</v>
      </c>
      <c r="F29" s="253" t="s">
        <v>462</v>
      </c>
      <c r="G29" s="111" t="s">
        <v>500</v>
      </c>
      <c r="H29" s="93">
        <f t="shared" si="0"/>
        <v>7122100</v>
      </c>
      <c r="I29" s="93"/>
      <c r="J29" s="93">
        <v>7122100</v>
      </c>
      <c r="K29" s="93">
        <v>7122100</v>
      </c>
    </row>
    <row r="30" spans="2:12" ht="142.5" customHeight="1" x14ac:dyDescent="0.2">
      <c r="B30" s="210" t="s">
        <v>431</v>
      </c>
      <c r="C30" s="210" t="s">
        <v>432</v>
      </c>
      <c r="D30" s="210" t="s">
        <v>433</v>
      </c>
      <c r="E30" s="209" t="s">
        <v>434</v>
      </c>
      <c r="F30" s="255" t="s">
        <v>443</v>
      </c>
      <c r="G30" s="111" t="s">
        <v>444</v>
      </c>
      <c r="H30" s="93">
        <f t="shared" si="0"/>
        <v>500000</v>
      </c>
      <c r="I30" s="208">
        <v>500000</v>
      </c>
      <c r="J30" s="93"/>
      <c r="K30" s="93"/>
    </row>
    <row r="31" spans="2:12" ht="123.6" customHeight="1" x14ac:dyDescent="0.2">
      <c r="B31" s="209" t="s">
        <v>435</v>
      </c>
      <c r="C31" s="209" t="s">
        <v>436</v>
      </c>
      <c r="D31" s="209" t="s">
        <v>433</v>
      </c>
      <c r="E31" s="209" t="s">
        <v>437</v>
      </c>
      <c r="F31" s="255" t="s">
        <v>445</v>
      </c>
      <c r="G31" s="111" t="s">
        <v>446</v>
      </c>
      <c r="H31" s="93">
        <f t="shared" si="0"/>
        <v>300000</v>
      </c>
      <c r="I31" s="208">
        <v>300000</v>
      </c>
      <c r="J31" s="93"/>
      <c r="K31" s="93"/>
    </row>
    <row r="32" spans="2:12" ht="162" customHeight="1" x14ac:dyDescent="0.2">
      <c r="B32" s="8" t="s">
        <v>236</v>
      </c>
      <c r="C32" s="123">
        <v>8313</v>
      </c>
      <c r="D32" s="9" t="s">
        <v>237</v>
      </c>
      <c r="E32" s="9" t="s">
        <v>138</v>
      </c>
      <c r="F32" s="263" t="s">
        <v>470</v>
      </c>
      <c r="G32" s="111" t="s">
        <v>471</v>
      </c>
      <c r="H32" s="93">
        <f t="shared" si="0"/>
        <v>63000</v>
      </c>
      <c r="I32" s="112"/>
      <c r="J32" s="113">
        <v>63000</v>
      </c>
      <c r="K32" s="113"/>
    </row>
    <row r="33" spans="2:11" ht="70.150000000000006" customHeight="1" x14ac:dyDescent="0.2">
      <c r="B33" s="6" t="s">
        <v>93</v>
      </c>
      <c r="C33" s="64"/>
      <c r="D33" s="65"/>
      <c r="E33" s="7" t="s">
        <v>64</v>
      </c>
      <c r="F33" s="255"/>
      <c r="G33" s="111"/>
      <c r="H33" s="114">
        <f>H34</f>
        <v>220700</v>
      </c>
      <c r="I33" s="114">
        <f>I34</f>
        <v>220700</v>
      </c>
      <c r="J33" s="114">
        <f>J34</f>
        <v>0</v>
      </c>
      <c r="K33" s="114">
        <f>K34</f>
        <v>0</v>
      </c>
    </row>
    <row r="34" spans="2:11" ht="57.95" customHeight="1" x14ac:dyDescent="0.2">
      <c r="B34" s="6" t="s">
        <v>94</v>
      </c>
      <c r="C34" s="64"/>
      <c r="D34" s="65"/>
      <c r="E34" s="7" t="s">
        <v>64</v>
      </c>
      <c r="F34" s="255"/>
      <c r="G34" s="111"/>
      <c r="H34" s="114">
        <f>H35+H36+H37</f>
        <v>220700</v>
      </c>
      <c r="I34" s="114">
        <f>I35+I36+I37</f>
        <v>220700</v>
      </c>
      <c r="J34" s="114">
        <f>J35+J36+J37</f>
        <v>0</v>
      </c>
      <c r="K34" s="114">
        <f>K35+K36+K37</f>
        <v>0</v>
      </c>
    </row>
    <row r="35" spans="2:11" ht="151.5" customHeight="1" x14ac:dyDescent="0.2">
      <c r="B35" s="8" t="s">
        <v>268</v>
      </c>
      <c r="C35" s="8">
        <v>1142</v>
      </c>
      <c r="D35" s="9" t="s">
        <v>63</v>
      </c>
      <c r="E35" s="9" t="s">
        <v>112</v>
      </c>
      <c r="F35" s="255" t="s">
        <v>447</v>
      </c>
      <c r="G35" s="111" t="s">
        <v>448</v>
      </c>
      <c r="H35" s="208">
        <f>I35+J35</f>
        <v>18100</v>
      </c>
      <c r="I35" s="208">
        <v>18100</v>
      </c>
      <c r="J35" s="208"/>
      <c r="K35" s="208"/>
    </row>
    <row r="36" spans="2:11" ht="138" customHeight="1" x14ac:dyDescent="0.2">
      <c r="B36" s="211" t="s">
        <v>95</v>
      </c>
      <c r="C36" s="211">
        <v>5011</v>
      </c>
      <c r="D36" s="212" t="s">
        <v>19</v>
      </c>
      <c r="E36" s="213" t="s">
        <v>18</v>
      </c>
      <c r="F36" s="255" t="s">
        <v>449</v>
      </c>
      <c r="G36" s="111" t="s">
        <v>450</v>
      </c>
      <c r="H36" s="208">
        <f>I36+J36</f>
        <v>50000</v>
      </c>
      <c r="I36" s="208">
        <v>50000</v>
      </c>
      <c r="J36" s="93"/>
      <c r="K36" s="93"/>
    </row>
    <row r="37" spans="2:11" ht="147" customHeight="1" x14ac:dyDescent="0.2">
      <c r="B37" s="8" t="s">
        <v>141</v>
      </c>
      <c r="C37" s="123">
        <v>5053</v>
      </c>
      <c r="D37" s="9" t="s">
        <v>19</v>
      </c>
      <c r="E37" s="9" t="s">
        <v>453</v>
      </c>
      <c r="F37" s="255" t="s">
        <v>449</v>
      </c>
      <c r="G37" s="111" t="s">
        <v>450</v>
      </c>
      <c r="H37" s="208">
        <f>I37+J37</f>
        <v>152600</v>
      </c>
      <c r="I37" s="208">
        <v>152600</v>
      </c>
      <c r="J37" s="93"/>
      <c r="K37" s="93"/>
    </row>
    <row r="38" spans="2:11" ht="81" customHeight="1" x14ac:dyDescent="0.2">
      <c r="B38" s="6" t="s">
        <v>143</v>
      </c>
      <c r="C38" s="64"/>
      <c r="D38" s="65"/>
      <c r="E38" s="7" t="s">
        <v>300</v>
      </c>
      <c r="F38" s="255"/>
      <c r="G38" s="111"/>
      <c r="H38" s="115">
        <f t="shared" ref="H38:K39" si="1">H39</f>
        <v>20000</v>
      </c>
      <c r="I38" s="115">
        <f t="shared" si="1"/>
        <v>20000</v>
      </c>
      <c r="J38" s="115">
        <f t="shared" si="1"/>
        <v>0</v>
      </c>
      <c r="K38" s="115">
        <f t="shared" si="1"/>
        <v>0</v>
      </c>
    </row>
    <row r="39" spans="2:11" ht="69.75" customHeight="1" x14ac:dyDescent="0.2">
      <c r="B39" s="6" t="s">
        <v>144</v>
      </c>
      <c r="C39" s="64"/>
      <c r="D39" s="65"/>
      <c r="E39" s="7" t="s">
        <v>300</v>
      </c>
      <c r="F39" s="255"/>
      <c r="G39" s="111"/>
      <c r="H39" s="114">
        <f t="shared" si="1"/>
        <v>20000</v>
      </c>
      <c r="I39" s="114">
        <f t="shared" si="1"/>
        <v>20000</v>
      </c>
      <c r="J39" s="114">
        <f t="shared" si="1"/>
        <v>0</v>
      </c>
      <c r="K39" s="114">
        <f t="shared" si="1"/>
        <v>0</v>
      </c>
    </row>
    <row r="40" spans="2:11" ht="92.45" customHeight="1" x14ac:dyDescent="0.2">
      <c r="B40" s="8" t="s">
        <v>92</v>
      </c>
      <c r="C40" s="8" t="s">
        <v>122</v>
      </c>
      <c r="D40" s="9" t="s">
        <v>17</v>
      </c>
      <c r="E40" s="9" t="s">
        <v>80</v>
      </c>
      <c r="F40" s="255" t="s">
        <v>235</v>
      </c>
      <c r="G40" s="111" t="s">
        <v>273</v>
      </c>
      <c r="H40" s="111">
        <f>I40+J40</f>
        <v>20000</v>
      </c>
      <c r="I40" s="112">
        <v>20000</v>
      </c>
      <c r="J40" s="113"/>
      <c r="K40" s="113"/>
    </row>
    <row r="41" spans="2:11" ht="61.9" customHeight="1" x14ac:dyDescent="0.2">
      <c r="B41" s="124"/>
      <c r="C41" s="124"/>
      <c r="D41" s="124"/>
      <c r="E41" s="84" t="s">
        <v>204</v>
      </c>
      <c r="F41" s="116"/>
      <c r="G41" s="114"/>
      <c r="H41" s="117">
        <f>H39+H34+H13</f>
        <v>23640800</v>
      </c>
      <c r="I41" s="117">
        <f>I39+I34+I13</f>
        <v>15955700</v>
      </c>
      <c r="J41" s="117">
        <f>J39+J34+J13</f>
        <v>7685100</v>
      </c>
      <c r="K41" s="117">
        <f>K39+K34+K13</f>
        <v>7622100</v>
      </c>
    </row>
    <row r="42" spans="2:11" ht="45" customHeight="1" x14ac:dyDescent="0.2">
      <c r="B42" s="352" t="s">
        <v>454</v>
      </c>
      <c r="C42" s="353"/>
      <c r="D42" s="353"/>
      <c r="E42" s="118"/>
      <c r="F42" s="94"/>
      <c r="G42" s="119"/>
      <c r="H42" s="119"/>
      <c r="I42" s="120" t="s">
        <v>455</v>
      </c>
      <c r="J42" s="121"/>
      <c r="K42" s="122"/>
    </row>
    <row r="43" spans="2:11" ht="52.5" customHeight="1" x14ac:dyDescent="0.2">
      <c r="B43" s="2"/>
      <c r="C43" s="40"/>
      <c r="D43" s="3"/>
      <c r="E43" s="224"/>
      <c r="F43" s="4"/>
      <c r="G43" s="4"/>
      <c r="H43" s="30"/>
      <c r="I43" s="4"/>
    </row>
    <row r="44" spans="2:11" ht="123.75" customHeight="1" x14ac:dyDescent="0.2">
      <c r="C44" s="2"/>
    </row>
    <row r="45" spans="2:11" ht="98.25" customHeight="1" x14ac:dyDescent="0.2">
      <c r="B45" s="31"/>
      <c r="D45" s="31"/>
      <c r="E45" s="31"/>
      <c r="F45" s="31"/>
      <c r="G45" s="31"/>
      <c r="H45" s="31"/>
      <c r="I45" s="31"/>
    </row>
    <row r="46" spans="2:11" ht="98.25" customHeight="1" x14ac:dyDescent="0.2">
      <c r="B46" s="32"/>
      <c r="C46" s="31"/>
      <c r="D46" s="32"/>
      <c r="E46" s="32"/>
      <c r="F46" s="32"/>
      <c r="G46" s="32"/>
      <c r="H46" s="32"/>
      <c r="I46" s="32"/>
    </row>
    <row r="47" spans="2:11" ht="33.75" customHeight="1" x14ac:dyDescent="0.2">
      <c r="B47" s="33"/>
      <c r="C47" s="32"/>
      <c r="D47" s="33"/>
      <c r="E47" s="33"/>
      <c r="F47" s="33"/>
      <c r="G47" s="33"/>
      <c r="H47" s="33"/>
      <c r="I47" s="33"/>
    </row>
    <row r="48" spans="2:11" ht="39.75" customHeight="1" x14ac:dyDescent="0.2">
      <c r="B48" s="32"/>
      <c r="C48" s="33"/>
      <c r="D48" s="32"/>
      <c r="E48" s="32"/>
      <c r="F48" s="32"/>
      <c r="G48" s="32"/>
      <c r="H48" s="32"/>
      <c r="I48" s="32"/>
    </row>
    <row r="49" spans="2:17" ht="33.75" customHeight="1" x14ac:dyDescent="0.2">
      <c r="B49" s="33"/>
      <c r="C49" s="32"/>
      <c r="D49" s="33"/>
      <c r="E49" s="33"/>
      <c r="F49" s="33"/>
      <c r="G49" s="33"/>
      <c r="H49" s="33"/>
      <c r="I49" s="33"/>
    </row>
    <row r="50" spans="2:17" x14ac:dyDescent="0.2">
      <c r="C50" s="33"/>
    </row>
    <row r="51" spans="2:17" ht="23.25" customHeight="1" x14ac:dyDescent="0.2">
      <c r="J51" s="34"/>
    </row>
    <row r="52" spans="2:17" ht="20.25" customHeight="1" x14ac:dyDescent="0.2">
      <c r="J52" s="33"/>
      <c r="K52" s="34"/>
      <c r="L52" s="34"/>
      <c r="M52" s="34"/>
      <c r="N52" s="34"/>
      <c r="O52" s="34"/>
      <c r="P52" s="34"/>
      <c r="Q52" s="34"/>
    </row>
    <row r="53" spans="2:17" ht="20.25" customHeight="1" x14ac:dyDescent="0.2">
      <c r="J53" s="34"/>
      <c r="K53" s="33"/>
      <c r="L53" s="33"/>
      <c r="M53" s="33"/>
      <c r="N53" s="33"/>
      <c r="O53" s="33"/>
      <c r="P53" s="33"/>
      <c r="Q53" s="33"/>
    </row>
    <row r="54" spans="2:17" ht="30.75" customHeight="1" x14ac:dyDescent="0.2">
      <c r="J54" s="33"/>
      <c r="K54" s="34"/>
      <c r="L54" s="34"/>
      <c r="M54" s="34"/>
      <c r="N54" s="34"/>
      <c r="O54" s="34"/>
      <c r="P54" s="34"/>
      <c r="Q54" s="34"/>
    </row>
    <row r="55" spans="2:17" ht="21" customHeight="1" x14ac:dyDescent="0.2">
      <c r="K55" s="33"/>
      <c r="L55" s="33"/>
      <c r="M55" s="33"/>
      <c r="N55" s="33"/>
      <c r="O55" s="33"/>
      <c r="P55" s="33"/>
      <c r="Q55" s="33"/>
    </row>
  </sheetData>
  <mergeCells count="15">
    <mergeCell ref="I2:K2"/>
    <mergeCell ref="I3:K3"/>
    <mergeCell ref="I9:I10"/>
    <mergeCell ref="B5:I5"/>
    <mergeCell ref="B9:B10"/>
    <mergeCell ref="J9:K9"/>
    <mergeCell ref="F9:F10"/>
    <mergeCell ref="G9:G10"/>
    <mergeCell ref="H9:H10"/>
    <mergeCell ref="B42:D42"/>
    <mergeCell ref="D9:D10"/>
    <mergeCell ref="E9:E10"/>
    <mergeCell ref="B6:D6"/>
    <mergeCell ref="B7:D7"/>
    <mergeCell ref="C9:C10"/>
  </mergeCells>
  <phoneticPr fontId="35" type="noConversion"/>
  <pageMargins left="0.35433070866141736" right="0.35433070866141736" top="0.39370078740157483" bottom="0.39370078740157483" header="0.51181102362204722" footer="0.51181102362204722"/>
  <pageSetup paperSize="9" scale="50" fitToHeight="3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Дод1</vt:lpstr>
      <vt:lpstr>Дод 1.1</vt:lpstr>
      <vt:lpstr>дод2 </vt:lpstr>
      <vt:lpstr>дод.3</vt:lpstr>
      <vt:lpstr>дод 4</vt:lpstr>
      <vt:lpstr>дод 4.1</vt:lpstr>
      <vt:lpstr>дод 5</vt:lpstr>
      <vt:lpstr>дод 6</vt:lpstr>
      <vt:lpstr>дод.3!Заголовки_для_печати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2022-12-26T07:17:37Z</cp:lastPrinted>
  <dcterms:created xsi:type="dcterms:W3CDTF">2014-01-17T10:52:16Z</dcterms:created>
  <dcterms:modified xsi:type="dcterms:W3CDTF">2022-12-28T14:47:59Z</dcterms:modified>
</cp:coreProperties>
</file>