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\ВИКОНКОМ VІІІ скликання\2022\20.05.2022\"/>
    </mc:Choice>
  </mc:AlternateContent>
  <bookViews>
    <workbookView xWindow="0" yWindow="0" windowWidth="23715" windowHeight="10695"/>
  </bookViews>
  <sheets>
    <sheet name="zved" sheetId="1" r:id="rId1"/>
  </sheets>
  <definedNames>
    <definedName name="_xlnm.Print_Area" localSheetId="0">zved!$A$1:$P$195</definedName>
  </definedNames>
  <calcPr calcId="162913"/>
</workbook>
</file>

<file path=xl/calcChain.xml><?xml version="1.0" encoding="utf-8"?>
<calcChain xmlns="http://schemas.openxmlformats.org/spreadsheetml/2006/main">
  <c r="J179" i="1" l="1"/>
  <c r="J163" i="1"/>
  <c r="J188" i="1" l="1"/>
  <c r="J192" i="1"/>
  <c r="I193" i="1" l="1"/>
  <c r="K193" i="1"/>
  <c r="G193" i="1"/>
  <c r="E193" i="1"/>
  <c r="F135" i="1" l="1"/>
  <c r="F140" i="1"/>
  <c r="F152" i="1"/>
  <c r="F120" i="1"/>
  <c r="L120" i="1"/>
  <c r="G8" i="1" l="1"/>
  <c r="L50" i="1"/>
  <c r="L51" i="1"/>
  <c r="L52" i="1"/>
  <c r="L75" i="1"/>
  <c r="L76" i="1"/>
  <c r="L77" i="1"/>
  <c r="L102" i="1"/>
  <c r="H11" i="1"/>
  <c r="H12" i="1"/>
  <c r="H13" i="1"/>
  <c r="H14" i="1"/>
  <c r="H19" i="1"/>
  <c r="H20" i="1"/>
  <c r="H29" i="1"/>
  <c r="H32" i="1"/>
  <c r="H33" i="1"/>
  <c r="H34" i="1"/>
  <c r="H35" i="1"/>
  <c r="H36" i="1"/>
  <c r="H37" i="1"/>
  <c r="H38" i="1"/>
  <c r="H39" i="1"/>
  <c r="H45" i="1"/>
  <c r="H46" i="1"/>
  <c r="H47" i="1"/>
  <c r="H62" i="1"/>
  <c r="H63" i="1"/>
  <c r="H64" i="1"/>
  <c r="H66" i="1"/>
  <c r="H68" i="1"/>
  <c r="H69" i="1"/>
  <c r="H72" i="1"/>
  <c r="H93" i="1"/>
  <c r="H95" i="1"/>
  <c r="H98" i="1"/>
  <c r="H100" i="1"/>
  <c r="H101" i="1"/>
  <c r="H102" i="1"/>
  <c r="H106" i="1"/>
  <c r="M9" i="1"/>
  <c r="O9" i="1"/>
  <c r="M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O15" i="1"/>
  <c r="M16" i="1"/>
  <c r="N16" i="1"/>
  <c r="O16" i="1"/>
  <c r="M17" i="1"/>
  <c r="O17" i="1"/>
  <c r="M18" i="1"/>
  <c r="O18" i="1"/>
  <c r="M19" i="1"/>
  <c r="N19" i="1"/>
  <c r="O19" i="1"/>
  <c r="M20" i="1"/>
  <c r="N20" i="1"/>
  <c r="O20" i="1"/>
  <c r="M21" i="1"/>
  <c r="O21" i="1"/>
  <c r="M22" i="1"/>
  <c r="N22" i="1"/>
  <c r="O22" i="1"/>
  <c r="M23" i="1"/>
  <c r="N23" i="1"/>
  <c r="O23" i="1"/>
  <c r="M24" i="1"/>
  <c r="O24" i="1"/>
  <c r="M25" i="1"/>
  <c r="O25" i="1"/>
  <c r="M26" i="1"/>
  <c r="N26" i="1"/>
  <c r="O26" i="1"/>
  <c r="M27" i="1"/>
  <c r="O27" i="1"/>
  <c r="M28" i="1"/>
  <c r="N28" i="1"/>
  <c r="O28" i="1"/>
  <c r="M29" i="1"/>
  <c r="N29" i="1"/>
  <c r="O29" i="1"/>
  <c r="M30" i="1"/>
  <c r="O30" i="1"/>
  <c r="M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M36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O41" i="1"/>
  <c r="M42" i="1"/>
  <c r="N42" i="1"/>
  <c r="O42" i="1"/>
  <c r="M43" i="1"/>
  <c r="N43" i="1"/>
  <c r="O43" i="1"/>
  <c r="M44" i="1"/>
  <c r="O44" i="1"/>
  <c r="M45" i="1"/>
  <c r="N45" i="1"/>
  <c r="O45" i="1"/>
  <c r="M46" i="1"/>
  <c r="N46" i="1"/>
  <c r="O46" i="1"/>
  <c r="M47" i="1"/>
  <c r="N47" i="1"/>
  <c r="O47" i="1"/>
  <c r="M48" i="1"/>
  <c r="O48" i="1"/>
  <c r="M49" i="1"/>
  <c r="O49" i="1"/>
  <c r="M50" i="1"/>
  <c r="N50" i="1"/>
  <c r="O50" i="1"/>
  <c r="M51" i="1"/>
  <c r="N51" i="1"/>
  <c r="O51" i="1"/>
  <c r="M52" i="1"/>
  <c r="N52" i="1"/>
  <c r="O52" i="1"/>
  <c r="M53" i="1"/>
  <c r="O53" i="1"/>
  <c r="M54" i="1"/>
  <c r="N54" i="1"/>
  <c r="O54" i="1"/>
  <c r="M55" i="1"/>
  <c r="O55" i="1"/>
  <c r="M56" i="1"/>
  <c r="N56" i="1"/>
  <c r="O56" i="1"/>
  <c r="M57" i="1"/>
  <c r="N57" i="1"/>
  <c r="O57" i="1"/>
  <c r="M58" i="1"/>
  <c r="N58" i="1"/>
  <c r="O58" i="1"/>
  <c r="M59" i="1"/>
  <c r="N59" i="1"/>
  <c r="O59" i="1"/>
  <c r="M60" i="1"/>
  <c r="O60" i="1"/>
  <c r="M61" i="1"/>
  <c r="O61" i="1"/>
  <c r="M62" i="1"/>
  <c r="N62" i="1"/>
  <c r="O62" i="1"/>
  <c r="M63" i="1"/>
  <c r="N63" i="1"/>
  <c r="O63" i="1"/>
  <c r="M64" i="1"/>
  <c r="N64" i="1"/>
  <c r="O64" i="1"/>
  <c r="M65" i="1"/>
  <c r="O65" i="1"/>
  <c r="M66" i="1"/>
  <c r="N66" i="1"/>
  <c r="P66" i="1" s="1"/>
  <c r="O66" i="1"/>
  <c r="M67" i="1"/>
  <c r="O67" i="1"/>
  <c r="M68" i="1"/>
  <c r="N68" i="1"/>
  <c r="O68" i="1"/>
  <c r="M69" i="1"/>
  <c r="N69" i="1"/>
  <c r="O69" i="1"/>
  <c r="M70" i="1"/>
  <c r="O70" i="1"/>
  <c r="M71" i="1"/>
  <c r="O71" i="1"/>
  <c r="M72" i="1"/>
  <c r="N72" i="1"/>
  <c r="O72" i="1"/>
  <c r="M73" i="1"/>
  <c r="N73" i="1"/>
  <c r="O73" i="1"/>
  <c r="M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M79" i="1"/>
  <c r="N79" i="1"/>
  <c r="O79" i="1"/>
  <c r="M80" i="1"/>
  <c r="N80" i="1"/>
  <c r="O80" i="1"/>
  <c r="M81" i="1"/>
  <c r="N81" i="1"/>
  <c r="O81" i="1"/>
  <c r="M82" i="1"/>
  <c r="O82" i="1"/>
  <c r="M83" i="1"/>
  <c r="O83" i="1"/>
  <c r="M84" i="1"/>
  <c r="O84" i="1"/>
  <c r="M85" i="1"/>
  <c r="N85" i="1"/>
  <c r="O85" i="1"/>
  <c r="M86" i="1"/>
  <c r="N86" i="1"/>
  <c r="O86" i="1"/>
  <c r="M87" i="1"/>
  <c r="N87" i="1"/>
  <c r="O87" i="1"/>
  <c r="M88" i="1"/>
  <c r="N88" i="1"/>
  <c r="O88" i="1"/>
  <c r="M89" i="1"/>
  <c r="O89" i="1"/>
  <c r="M90" i="1"/>
  <c r="O90" i="1"/>
  <c r="M91" i="1"/>
  <c r="O91" i="1"/>
  <c r="M92" i="1"/>
  <c r="O92" i="1"/>
  <c r="M93" i="1"/>
  <c r="N93" i="1"/>
  <c r="O93" i="1"/>
  <c r="M94" i="1"/>
  <c r="O94" i="1"/>
  <c r="M95" i="1"/>
  <c r="N95" i="1"/>
  <c r="O95" i="1"/>
  <c r="M96" i="1"/>
  <c r="O96" i="1"/>
  <c r="M97" i="1"/>
  <c r="O97" i="1"/>
  <c r="M98" i="1"/>
  <c r="N98" i="1"/>
  <c r="O98" i="1"/>
  <c r="M99" i="1"/>
  <c r="O99" i="1"/>
  <c r="M100" i="1"/>
  <c r="N100" i="1"/>
  <c r="O100" i="1"/>
  <c r="M101" i="1"/>
  <c r="N101" i="1"/>
  <c r="O101" i="1"/>
  <c r="M102" i="1"/>
  <c r="N102" i="1"/>
  <c r="O102" i="1"/>
  <c r="P102" i="1" s="1"/>
  <c r="M103" i="1"/>
  <c r="M193" i="1" s="1"/>
  <c r="O103" i="1"/>
  <c r="O193" i="1" s="1"/>
  <c r="O8" i="1"/>
  <c r="M8" i="1"/>
  <c r="J74" i="1"/>
  <c r="J53" i="1" s="1"/>
  <c r="L53" i="1" s="1"/>
  <c r="J49" i="1"/>
  <c r="L49" i="1" s="1"/>
  <c r="F99" i="1"/>
  <c r="N99" i="1" s="1"/>
  <c r="P99" i="1" s="1"/>
  <c r="F97" i="1"/>
  <c r="N97" i="1" s="1"/>
  <c r="F94" i="1"/>
  <c r="H94" i="1" s="1"/>
  <c r="F92" i="1"/>
  <c r="H92" i="1" s="1"/>
  <c r="F84" i="1"/>
  <c r="F83" i="1" s="1"/>
  <c r="F82" i="1" s="1"/>
  <c r="N82" i="1" s="1"/>
  <c r="F71" i="1"/>
  <c r="N71" i="1" s="1"/>
  <c r="P71" i="1" s="1"/>
  <c r="F67" i="1"/>
  <c r="N67" i="1" s="1"/>
  <c r="F65" i="1"/>
  <c r="N65" i="1" s="1"/>
  <c r="P65" i="1" s="1"/>
  <c r="F61" i="1"/>
  <c r="F55" i="1"/>
  <c r="N55" i="1" s="1"/>
  <c r="F44" i="1"/>
  <c r="H44" i="1" s="1"/>
  <c r="F41" i="1"/>
  <c r="N41" i="1" s="1"/>
  <c r="F31" i="1"/>
  <c r="F27" i="1"/>
  <c r="N27" i="1" s="1"/>
  <c r="F25" i="1"/>
  <c r="N25" i="1" s="1"/>
  <c r="F21" i="1"/>
  <c r="N21" i="1" s="1"/>
  <c r="F18" i="1"/>
  <c r="F15" i="1"/>
  <c r="N15" i="1" s="1"/>
  <c r="F10" i="1"/>
  <c r="H10" i="1" s="1"/>
  <c r="P68" i="1" l="1"/>
  <c r="P76" i="1"/>
  <c r="P14" i="1"/>
  <c r="P38" i="1"/>
  <c r="P46" i="1"/>
  <c r="P98" i="1"/>
  <c r="F24" i="1"/>
  <c r="N24" i="1" s="1"/>
  <c r="P24" i="1" s="1"/>
  <c r="J48" i="1"/>
  <c r="N48" i="1" s="1"/>
  <c r="P48" i="1" s="1"/>
  <c r="P34" i="1"/>
  <c r="P36" i="1"/>
  <c r="P32" i="1"/>
  <c r="F17" i="1"/>
  <c r="N17" i="1" s="1"/>
  <c r="P17" i="1" s="1"/>
  <c r="F70" i="1"/>
  <c r="H70" i="1" s="1"/>
  <c r="P100" i="1"/>
  <c r="P62" i="1"/>
  <c r="P51" i="1"/>
  <c r="P50" i="1"/>
  <c r="N44" i="1"/>
  <c r="P44" i="1" s="1"/>
  <c r="P93" i="1"/>
  <c r="N92" i="1"/>
  <c r="P92" i="1" s="1"/>
  <c r="P64" i="1"/>
  <c r="P52" i="1"/>
  <c r="P20" i="1"/>
  <c r="P12" i="1"/>
  <c r="P97" i="1"/>
  <c r="P67" i="1"/>
  <c r="N94" i="1"/>
  <c r="P94" i="1" s="1"/>
  <c r="N74" i="1"/>
  <c r="P74" i="1" s="1"/>
  <c r="N70" i="1"/>
  <c r="P70" i="1" s="1"/>
  <c r="N18" i="1"/>
  <c r="P18" i="1" s="1"/>
  <c r="N10" i="1"/>
  <c r="P10" i="1" s="1"/>
  <c r="H99" i="1"/>
  <c r="H71" i="1"/>
  <c r="H67" i="1"/>
  <c r="H24" i="1"/>
  <c r="H17" i="1"/>
  <c r="F91" i="1"/>
  <c r="F9" i="1"/>
  <c r="F30" i="1"/>
  <c r="F60" i="1"/>
  <c r="P95" i="1"/>
  <c r="N83" i="1"/>
  <c r="P75" i="1"/>
  <c r="P63" i="1"/>
  <c r="P47" i="1"/>
  <c r="P39" i="1"/>
  <c r="P35" i="1"/>
  <c r="N31" i="1"/>
  <c r="P31" i="1" s="1"/>
  <c r="P19" i="1"/>
  <c r="P11" i="1"/>
  <c r="H31" i="1"/>
  <c r="H97" i="1"/>
  <c r="H65" i="1"/>
  <c r="H61" i="1"/>
  <c r="L74" i="1"/>
  <c r="N84" i="1"/>
  <c r="P101" i="1"/>
  <c r="P77" i="1"/>
  <c r="P69" i="1"/>
  <c r="N61" i="1"/>
  <c r="P61" i="1" s="1"/>
  <c r="N49" i="1"/>
  <c r="P49" i="1" s="1"/>
  <c r="P45" i="1"/>
  <c r="P37" i="1"/>
  <c r="P33" i="1"/>
  <c r="P29" i="1"/>
  <c r="P13" i="1"/>
  <c r="H18" i="1"/>
  <c r="P72" i="1"/>
  <c r="F8" i="1" l="1"/>
  <c r="J8" i="1"/>
  <c r="L48" i="1"/>
  <c r="F90" i="1"/>
  <c r="N91" i="1"/>
  <c r="P91" i="1" s="1"/>
  <c r="H91" i="1"/>
  <c r="F53" i="1"/>
  <c r="H60" i="1"/>
  <c r="N60" i="1"/>
  <c r="P60" i="1" s="1"/>
  <c r="N8" i="1"/>
  <c r="P8" i="1" s="1"/>
  <c r="H8" i="1"/>
  <c r="H30" i="1"/>
  <c r="N30" i="1"/>
  <c r="P30" i="1" s="1"/>
  <c r="N9" i="1"/>
  <c r="P9" i="1" s="1"/>
  <c r="H9" i="1"/>
  <c r="L8" i="1" l="1"/>
  <c r="J89" i="1"/>
  <c r="N53" i="1"/>
  <c r="P53" i="1" s="1"/>
  <c r="H53" i="1"/>
  <c r="F89" i="1"/>
  <c r="H90" i="1"/>
  <c r="N90" i="1"/>
  <c r="P90" i="1" s="1"/>
  <c r="F188" i="1"/>
  <c r="J96" i="1" l="1"/>
  <c r="L89" i="1"/>
  <c r="N89" i="1"/>
  <c r="P89" i="1" s="1"/>
  <c r="H89" i="1"/>
  <c r="F96" i="1"/>
  <c r="F103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4" i="1"/>
  <c r="N125" i="1"/>
  <c r="N126" i="1"/>
  <c r="N127" i="1"/>
  <c r="N128" i="1"/>
  <c r="N129" i="1"/>
  <c r="N130" i="1"/>
  <c r="N131" i="1"/>
  <c r="N132" i="1"/>
  <c r="N133" i="1"/>
  <c r="N134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80" i="1"/>
  <c r="N181" i="1"/>
  <c r="N182" i="1"/>
  <c r="N183" i="1"/>
  <c r="N184" i="1"/>
  <c r="N185" i="1"/>
  <c r="N186" i="1"/>
  <c r="N187" i="1"/>
  <c r="N189" i="1"/>
  <c r="N190" i="1"/>
  <c r="N191" i="1"/>
  <c r="N105" i="1"/>
  <c r="N163" i="1"/>
  <c r="F192" i="1"/>
  <c r="F193" i="1" s="1"/>
  <c r="J103" i="1" l="1"/>
  <c r="L96" i="1"/>
  <c r="N192" i="1"/>
  <c r="N103" i="1"/>
  <c r="P103" i="1" s="1"/>
  <c r="H103" i="1"/>
  <c r="H96" i="1"/>
  <c r="N96" i="1"/>
  <c r="P96" i="1" s="1"/>
  <c r="N179" i="1"/>
  <c r="P179" i="1" s="1"/>
  <c r="N188" i="1"/>
  <c r="P188" i="1" s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4" i="1"/>
  <c r="P125" i="1"/>
  <c r="P126" i="1"/>
  <c r="P127" i="1"/>
  <c r="P128" i="1"/>
  <c r="P129" i="1"/>
  <c r="P130" i="1"/>
  <c r="P131" i="1"/>
  <c r="P132" i="1"/>
  <c r="P133" i="1"/>
  <c r="P134" i="1"/>
  <c r="P136" i="1"/>
  <c r="P137" i="1"/>
  <c r="P138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9" i="1"/>
  <c r="P172" i="1"/>
  <c r="P173" i="1"/>
  <c r="P174" i="1"/>
  <c r="P175" i="1"/>
  <c r="P176" i="1"/>
  <c r="P177" i="1"/>
  <c r="P180" i="1"/>
  <c r="P181" i="1"/>
  <c r="P182" i="1"/>
  <c r="P183" i="1"/>
  <c r="P184" i="1"/>
  <c r="P185" i="1"/>
  <c r="P186" i="1"/>
  <c r="P187" i="1"/>
  <c r="P189" i="1"/>
  <c r="P190" i="1"/>
  <c r="P191" i="1"/>
  <c r="P105" i="1"/>
  <c r="L106" i="1"/>
  <c r="L112" i="1"/>
  <c r="L113" i="1"/>
  <c r="L115" i="1"/>
  <c r="L121" i="1"/>
  <c r="L126" i="1"/>
  <c r="L127" i="1"/>
  <c r="L128" i="1"/>
  <c r="L148" i="1"/>
  <c r="L156" i="1"/>
  <c r="L163" i="1"/>
  <c r="L166" i="1"/>
  <c r="L179" i="1"/>
  <c r="L184" i="1"/>
  <c r="L185" i="1"/>
  <c r="L186" i="1"/>
  <c r="L189" i="1"/>
  <c r="L192" i="1"/>
  <c r="L105" i="1"/>
  <c r="N135" i="1"/>
  <c r="P135" i="1" s="1"/>
  <c r="F123" i="1"/>
  <c r="N123" i="1" s="1"/>
  <c r="P123" i="1" s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05" i="1"/>
  <c r="L103" i="1" l="1"/>
  <c r="J193" i="1"/>
  <c r="N193" i="1"/>
  <c r="P192" i="1"/>
  <c r="L188" i="1"/>
  <c r="H123" i="1"/>
</calcChain>
</file>

<file path=xl/sharedStrings.xml><?xml version="1.0" encoding="utf-8"?>
<sst xmlns="http://schemas.openxmlformats.org/spreadsheetml/2006/main" count="620" uniqueCount="420">
  <si>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</si>
  <si>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</si>
  <si>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</si>
  <si>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</si>
  <si>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</si>
  <si>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</si>
  <si>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1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</si>
  <si>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</si>
  <si>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</si>
  <si>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</si>
  <si>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</si>
  <si>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</si>
  <si>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</si>
  <si>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</si>
  <si>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</si>
  <si>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</si>
  <si>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</si>
  <si>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</si>
  <si>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</si>
  <si>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</si>
  <si>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</si>
  <si>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</si>
  <si>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</si>
  <si>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</si>
  <si>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</si>
  <si>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</si>
  <si>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</si>
  <si>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</si>
  <si>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</si>
  <si>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</si>
  <si>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</si>
  <si>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</si>
  <si>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</si>
  <si>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</si>
  <si>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</si>
  <si>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</si>
  <si>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</si>
  <si>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</si>
  <si>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</si>
  <si>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</si>
  <si>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</si>
  <si>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</si>
  <si>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</si>
  <si>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</si>
  <si>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</si>
  <si>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</si>
  <si>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</si>
  <si>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</si>
  <si>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</si>
  <si>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</si>
  <si>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</si>
  <si>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</si>
  <si>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</si>
  <si>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</si>
  <si>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</si>
  <si>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</si>
  <si>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</si>
  <si>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</si>
  <si>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</si>
  <si>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</si>
  <si>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</si>
  <si>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</si>
  <si>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</si>
  <si>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</si>
  <si>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</si>
  <si>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</si>
  <si>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</si>
  <si>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</si>
  <si>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</si>
  <si>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</si>
  <si>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</si>
  <si>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</si>
  <si>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</si>
  <si>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</si>
  <si>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</si>
  <si>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</si>
  <si>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</si>
  <si>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</si>
  <si>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</si>
  <si>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</si>
  <si>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</si>
  <si>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</si>
  <si>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</si>
  <si>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</si>
  <si>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</si>
  <si>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</si>
  <si>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</si>
  <si>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</si>
  <si>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</si>
  <si>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</si>
  <si>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</si>
  <si>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</si>
  <si>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</si>
  <si>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</si>
  <si>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</si>
  <si>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</si>
  <si>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</si>
  <si>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</si>
  <si>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</si>
  <si>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</si>
  <si>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</si>
  <si>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</si>
  <si>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</si>
  <si>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</si>
  <si>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</si>
  <si>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</si>
  <si>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</si>
  <si>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</si>
  <si>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</si>
  <si>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</si>
  <si>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</si>
  <si>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</si>
  <si>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</si>
  <si>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</si>
  <si>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</si>
  <si>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</si>
  <si>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</si>
  <si>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</si>
  <si>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</si>
  <si>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</si>
  <si>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</si>
  <si>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</si>
  <si>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</si>
  <si>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</si>
  <si>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</si>
  <si>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</si>
  <si>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</si>
  <si>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</si>
  <si>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</si>
  <si>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</si>
  <si>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</si>
  <si>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</si>
  <si>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</si>
  <si>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</si>
  <si>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</si>
  <si>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</si>
  <si>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</si>
  <si>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</si>
  <si>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</si>
  <si>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</si>
  <si>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</si>
  <si>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</si>
  <si>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</si>
  <si>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</si>
  <si>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</si>
  <si>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</si>
  <si>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</si>
  <si>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</si>
  <si>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</si>
  <si>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</si>
  <si>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</si>
  <si>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</si>
  <si>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</si>
  <si>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</si>
  <si>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</si>
  <si>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</si>
  <si>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</si>
  <si>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</si>
  <si>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</si>
  <si>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</si>
  <si>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</si>
  <si>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</si>
  <si>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</si>
  <si>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</si>
  <si>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</si>
  <si>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</si>
  <si>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</si>
  <si>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</si>
  <si>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</si>
  <si>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</si>
  <si>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</si>
  <si>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</si>
  <si>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</si>
  <si>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</si>
  <si>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</si>
  <si>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</si>
  <si>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</si>
  <si>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</si>
  <si>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</si>
  <si>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</si>
  <si>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</si>
  <si>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</si>
  <si>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</si>
  <si>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</si>
  <si>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</si>
  <si>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</si>
  <si>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</si>
  <si>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</si>
  <si>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</si>
  <si>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</si>
  <si>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</si>
  <si>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</si>
  <si>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</si>
  <si>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</si>
  <si>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</si>
  <si>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</si>
  <si>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</si>
  <si>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</si>
  <si>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</si>
  <si>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</si>
  <si>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</si>
  <si>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</si>
  <si>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</si>
  <si>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</si>
  <si>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</si>
  <si>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</si>
  <si>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</si>
  <si>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</si>
  <si>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</si>
  <si>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</si>
  <si>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0180</t>
  </si>
  <si>
    <t>0110180</t>
  </si>
  <si>
    <t>Освіта</t>
  </si>
  <si>
    <t>1000</t>
  </si>
  <si>
    <t>Надання дошкільної освіти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</si>
  <si>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</si>
  <si>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</si>
  <si>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</si>
  <si>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</si>
  <si>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</si>
  <si>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</si>
  <si>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0611021</t>
  </si>
  <si>
    <t>Надання загальної середньої освіти за рахунок освітньої субвенції</t>
  </si>
  <si>
    <t>1030</t>
  </si>
  <si>
    <t>1031</t>
  </si>
  <si>
    <t>0611031</t>
  </si>
  <si>
    <t>Надання позашкільної освіти закладами позашкільної освіти, заходи із позашкільної роботи з дітьми</t>
  </si>
  <si>
    <t>1070</t>
  </si>
  <si>
    <t>0611070</t>
  </si>
  <si>
    <t>Надання спеціальної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</si>
  <si>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</si>
  <si>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</si>
  <si>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</si>
  <si>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</si>
  <si>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</si>
  <si>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</si>
  <si>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</si>
  <si>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</si>
  <si>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</si>
  <si>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</si>
  <si>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</si>
  <si>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</si>
  <si>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</si>
  <si>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</si>
  <si>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</si>
  <si>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</si>
  <si>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</si>
  <si>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</si>
  <si>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</si>
  <si>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</si>
  <si>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</si>
  <si>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0611200</t>
  </si>
  <si>
    <t>Охорона здоров'я</t>
  </si>
  <si>
    <t>2000</t>
  </si>
  <si>
    <t>Багатопрофільна стаціонарна медична допомога населенню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</si>
  <si>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</si>
  <si>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</si>
  <si>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</si>
  <si>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</si>
  <si>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</si>
  <si>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</si>
  <si>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0112111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</si>
  <si>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</si>
  <si>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</si>
  <si>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</si>
  <si>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</si>
  <si>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</si>
  <si>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</si>
  <si>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</si>
  <si>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</si>
  <si>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</si>
  <si>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</si>
  <si>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</si>
  <si>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</si>
  <si>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</si>
  <si>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</si>
  <si>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</si>
  <si>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</si>
  <si>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</si>
  <si>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</si>
  <si>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Оздоровлення громадян, які постраждали внаслідок Чорнобильської катастрофи</t>
  </si>
  <si>
    <t>3060</t>
  </si>
  <si>
    <t>0613060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</si>
  <si>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</si>
  <si>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</si>
  <si>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</si>
  <si>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</si>
  <si>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</si>
  <si>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</si>
  <si>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</si>
  <si>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</si>
  <si>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</si>
  <si>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</si>
  <si>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</si>
  <si>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</si>
  <si>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0113121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</si>
  <si>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</si>
  <si>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</si>
  <si>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</si>
  <si>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</si>
  <si>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</si>
  <si>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</si>
  <si>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</si>
  <si>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</si>
  <si>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Культура і мистецтво</t>
  </si>
  <si>
    <t>4000</t>
  </si>
  <si>
    <t>Забезпечення діяльності бібліотек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</si>
  <si>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</si>
  <si>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</si>
  <si>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</si>
  <si>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</si>
  <si>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</si>
  <si>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</si>
  <si>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</si>
  <si>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</si>
  <si>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</si>
  <si>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</si>
  <si>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</si>
  <si>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</si>
  <si>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</si>
  <si>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</si>
  <si>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</si>
  <si>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</si>
  <si>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</si>
  <si>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</si>
  <si>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</si>
  <si>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</si>
  <si>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</si>
  <si>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</si>
  <si>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</si>
  <si>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</si>
  <si>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</si>
  <si>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</si>
  <si>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</si>
  <si>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</si>
  <si>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</si>
  <si>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</si>
  <si>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</si>
  <si>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</si>
  <si>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</si>
  <si>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</si>
  <si>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</si>
  <si>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</si>
  <si>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</si>
  <si>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</si>
  <si>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</si>
  <si>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6013</t>
  </si>
  <si>
    <t>0116013</t>
  </si>
  <si>
    <t>Організація благоустрою населених пунктів</t>
  </si>
  <si>
    <t>6030</t>
  </si>
  <si>
    <t>0116030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</si>
  <si>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</si>
  <si>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</si>
  <si>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</si>
  <si>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</si>
  <si>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0116083</t>
  </si>
  <si>
    <t>Економічна діяльність</t>
  </si>
  <si>
    <t>7000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</si>
  <si>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</si>
  <si>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</si>
  <si>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</si>
  <si>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7310</t>
  </si>
  <si>
    <t>0117310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</si>
  <si>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</si>
  <si>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</si>
  <si>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</si>
  <si>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</si>
  <si>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</si>
  <si>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</si>
  <si>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</si>
  <si>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програми та заходи, пов'язані з економічною діяльністю</t>
  </si>
  <si>
    <t>7600</t>
  </si>
  <si>
    <t>Розвиток готельного господарства та туризму</t>
  </si>
  <si>
    <t>7620</t>
  </si>
  <si>
    <t>Реалізація програм і заходів в галузі туризму та курортів</t>
  </si>
  <si>
    <t>7622</t>
  </si>
  <si>
    <t>0117622</t>
  </si>
  <si>
    <t>Членські внески до асоціацій органів місцевого самоврядування</t>
  </si>
  <si>
    <t>7680</t>
  </si>
  <si>
    <t>0117680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</si>
  <si>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</si>
  <si>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</si>
  <si>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</si>
  <si>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</si>
  <si>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Забезпечення діяльності місцевої пожежної охорони</t>
  </si>
  <si>
    <t>8130</t>
  </si>
  <si>
    <t>0118130</t>
  </si>
  <si>
    <t>Громадський порядок та безпека</t>
  </si>
  <si>
    <t>8200</t>
  </si>
  <si>
    <t>Заходи та роботи з територіальної оборони</t>
  </si>
  <si>
    <t>8240</t>
  </si>
  <si>
    <t>0118240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</si>
  <si>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</si>
  <si>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</si>
  <si>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</si>
  <si>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</si>
  <si>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</si>
  <si>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8313</t>
  </si>
  <si>
    <t>0118313</t>
  </si>
  <si>
    <t>Обслуговування місцевого боргу</t>
  </si>
  <si>
    <t>8600</t>
  </si>
  <si>
    <t>0118600</t>
  </si>
  <si>
    <t>Усього видатків без урахування міжбюджетних трансфертів</t>
  </si>
  <si>
    <t>900201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</si>
  <si>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</si>
  <si>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</si>
  <si>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</si>
  <si>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</si>
  <si>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</si>
  <si>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3719770</t>
  </si>
  <si>
    <t>900203</t>
  </si>
  <si>
    <t>IV. Фінансування</t>
  </si>
  <si>
    <t>Звіт
про виконання бюджету Олевської міської територіальної громади</t>
  </si>
  <si>
    <t>за I квартал 2022 року</t>
  </si>
  <si>
    <t>відсоток виконання (%)</t>
  </si>
  <si>
    <t>затверджено розписом на звітний період (І квартал 2022 р)</t>
  </si>
  <si>
    <t>виконано за звітний період (І квартал 2022 р)</t>
  </si>
  <si>
    <t>затверджено розписом на звітний рік з урахуванням змін</t>
  </si>
  <si>
    <t>Секретар ради</t>
  </si>
  <si>
    <t>Сергій МЕЛЬНИК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</si>
</sst>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"/>
    <numFmt numFmtId="165" formatCode="#,##0.00;\-#,##0.00"/>
    <numFmt numFmtId="166" formatCode="#,##0.00_ ;\-#,##0.00\ "/>
  </numFmts>
  <fonts count="27" x14ac:knownFonts="1"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b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6"/>
      <color rgb="FF000000"/>
      <name val="Times New Roman"/>
      <family val="1"/>
      <charset val="204"/>
    </font>
    <font>
      <sz val="6"/>
      <color rgb="FF000000"/>
      <name val="Tahoma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17"/>
  </cellStyleXfs>
  <cellXfs count="91">
    <xf numFmtId="0" fontId="0" fillId="2" borderId="0" xfId="0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0" fillId="9" borderId="0" xfId="0" applyFill="1" applyAlignment="1">
      <alignment horizontal="left" vertical="top" wrapText="1"/>
    </xf>
    <xf numFmtId="165" fontId="21" fillId="0" borderId="11" xfId="0" applyNumberFormat="1" applyFont="1" applyFill="1" applyBorder="1" applyAlignment="1">
      <alignment horizontal="right" vertical="center" wrapText="1"/>
    </xf>
    <xf numFmtId="165" fontId="21" fillId="0" borderId="16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5" fontId="21" fillId="0" borderId="26" xfId="0" applyNumberFormat="1" applyFont="1" applyFill="1" applyBorder="1" applyAlignment="1">
      <alignment horizontal="right" vertical="center" wrapText="1"/>
    </xf>
    <xf numFmtId="165" fontId="21" fillId="0" borderId="24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Fill="1" applyBorder="1" applyAlignment="1">
      <alignment horizontal="right" vertical="center" wrapText="1"/>
    </xf>
    <xf numFmtId="165" fontId="7" fillId="0" borderId="9" xfId="0" applyNumberFormat="1" applyFont="1" applyFill="1" applyBorder="1" applyAlignment="1">
      <alignment horizontal="right" vertical="center" wrapText="1"/>
    </xf>
    <xf numFmtId="165" fontId="7" fillId="0" borderId="16" xfId="0" applyNumberFormat="1" applyFont="1" applyFill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horizontal="right" vertical="center" wrapText="1"/>
    </xf>
    <xf numFmtId="165" fontId="8" fillId="0" borderId="16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right" vertical="center" wrapText="1"/>
    </xf>
    <xf numFmtId="165" fontId="23" fillId="0" borderId="16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top" wrapText="1"/>
    </xf>
    <xf numFmtId="165" fontId="17" fillId="0" borderId="8" xfId="0" applyNumberFormat="1" applyFont="1" applyFill="1" applyBorder="1" applyAlignment="1">
      <alignment horizontal="right" vertical="center" wrapText="1"/>
    </xf>
    <xf numFmtId="165" fontId="17" fillId="0" borderId="16" xfId="0" applyNumberFormat="1" applyFont="1" applyFill="1" applyBorder="1" applyAlignment="1">
      <alignment horizontal="right" vertical="center" wrapText="1"/>
    </xf>
    <xf numFmtId="165" fontId="21" fillId="0" borderId="9" xfId="0" applyNumberFormat="1" applyFont="1" applyFill="1" applyBorder="1" applyAlignment="1">
      <alignment horizontal="right" vertical="center" wrapText="1"/>
    </xf>
    <xf numFmtId="165" fontId="20" fillId="0" borderId="10" xfId="0" applyNumberFormat="1" applyFont="1" applyFill="1" applyBorder="1" applyAlignment="1">
      <alignment horizontal="right" vertical="center" wrapText="1"/>
    </xf>
    <xf numFmtId="165" fontId="20" fillId="0" borderId="16" xfId="0" applyNumberFormat="1" applyFont="1" applyFill="1" applyBorder="1" applyAlignment="1">
      <alignment horizontal="right" vertical="center" wrapText="1"/>
    </xf>
    <xf numFmtId="0" fontId="17" fillId="0" borderId="16" xfId="1" applyFont="1" applyFill="1" applyBorder="1" applyAlignment="1">
      <alignment horizontal="center" vertical="center" wrapText="1"/>
    </xf>
    <xf numFmtId="165" fontId="17" fillId="0" borderId="11" xfId="0" applyNumberFormat="1" applyFont="1" applyFill="1" applyBorder="1" applyAlignment="1">
      <alignment horizontal="right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2" fillId="0" borderId="26" xfId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7" fillId="0" borderId="25" xfId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65" fontId="17" fillId="0" borderId="25" xfId="0" applyNumberFormat="1" applyFont="1" applyFill="1" applyBorder="1" applyAlignment="1">
      <alignment horizontal="right" vertical="center" wrapText="1"/>
    </xf>
    <xf numFmtId="0" fontId="17" fillId="0" borderId="24" xfId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165" fontId="11" fillId="10" borderId="11" xfId="0" applyNumberFormat="1" applyFont="1" applyFill="1" applyBorder="1" applyAlignment="1">
      <alignment horizontal="right" vertical="center" wrapText="1"/>
    </xf>
    <xf numFmtId="165" fontId="25" fillId="10" borderId="16" xfId="0" applyNumberFormat="1" applyFont="1" applyFill="1" applyBorder="1" applyAlignment="1">
      <alignment horizontal="right" vertical="center" wrapText="1"/>
    </xf>
    <xf numFmtId="0" fontId="17" fillId="10" borderId="16" xfId="1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165" fontId="17" fillId="10" borderId="11" xfId="0" applyNumberFormat="1" applyFont="1" applyFill="1" applyBorder="1" applyAlignment="1">
      <alignment horizontal="right" vertical="center" wrapText="1"/>
    </xf>
    <xf numFmtId="165" fontId="17" fillId="10" borderId="16" xfId="0" applyNumberFormat="1" applyFont="1" applyFill="1" applyBorder="1" applyAlignment="1">
      <alignment horizontal="right" vertical="center" wrapText="1"/>
    </xf>
    <xf numFmtId="0" fontId="26" fillId="10" borderId="7" xfId="0" applyFont="1" applyFill="1" applyBorder="1" applyAlignment="1">
      <alignment horizontal="left" vertical="top" wrapText="1"/>
    </xf>
    <xf numFmtId="165" fontId="26" fillId="10" borderId="10" xfId="0" applyNumberFormat="1" applyFont="1" applyFill="1" applyBorder="1" applyAlignment="1">
      <alignment horizontal="right" vertical="center" wrapText="1"/>
    </xf>
    <xf numFmtId="0" fontId="11" fillId="11" borderId="5" xfId="0" applyFont="1" applyFill="1" applyBorder="1" applyAlignment="1">
      <alignment horizontal="center" vertical="center" wrapText="1"/>
    </xf>
    <xf numFmtId="165" fontId="12" fillId="11" borderId="11" xfId="0" applyNumberFormat="1" applyFont="1" applyFill="1" applyBorder="1" applyAlignment="1">
      <alignment horizontal="right" vertical="center" wrapText="1"/>
    </xf>
    <xf numFmtId="166" fontId="23" fillId="11" borderId="16" xfId="0" applyNumberFormat="1" applyFont="1" applyFill="1" applyBorder="1" applyAlignment="1">
      <alignment horizontal="right" vertical="center" wrapText="1"/>
    </xf>
    <xf numFmtId="165" fontId="23" fillId="11" borderId="16" xfId="0" applyNumberFormat="1" applyFont="1" applyFill="1" applyBorder="1" applyAlignment="1">
      <alignment horizontal="right" vertical="center" wrapText="1"/>
    </xf>
    <xf numFmtId="165" fontId="21" fillId="8" borderId="16" xfId="0" applyNumberFormat="1" applyFont="1" applyFill="1" applyBorder="1" applyAlignment="1">
      <alignment horizontal="right" vertical="center" wrapText="1"/>
    </xf>
    <xf numFmtId="165" fontId="21" fillId="8" borderId="26" xfId="0" applyNumberFormat="1" applyFont="1" applyFill="1" applyBorder="1" applyAlignment="1">
      <alignment horizontal="right" vertical="center" wrapText="1"/>
    </xf>
    <xf numFmtId="165" fontId="21" fillId="8" borderId="24" xfId="0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abSelected="1" view="pageBreakPreview" topLeftCell="C1" zoomScale="150" zoomScaleNormal="150" zoomScaleSheetLayoutView="150" workbookViewId="0">
      <selection activeCell="J103" sqref="J103"/>
    </sheetView>
  </sheetViews>
  <sheetFormatPr defaultRowHeight="10.5" x14ac:dyDescent="0.15"/>
  <cols>
    <col min="1" max="1" width="22.83203125" style="2" customWidth="1"/>
    <col min="2" max="2" width="24" style="2" customWidth="1"/>
    <col min="3" max="3" width="9.33203125" customWidth="1"/>
    <col min="4" max="4" width="10.83203125" customWidth="1"/>
    <col min="5" max="5" width="14.83203125" customWidth="1"/>
    <col min="6" max="6" width="15.33203125" customWidth="1"/>
    <col min="7" max="7" width="16.1640625" customWidth="1"/>
    <col min="8" max="8" width="11.6640625" customWidth="1"/>
    <col min="9" max="9" width="15" customWidth="1"/>
    <col min="10" max="10" width="15.1640625" customWidth="1"/>
    <col min="11" max="11" width="15.83203125" customWidth="1"/>
    <col min="12" max="12" width="9.83203125" customWidth="1"/>
    <col min="13" max="13" width="14.83203125" customWidth="1"/>
    <col min="14" max="14" width="14" customWidth="1"/>
    <col min="15" max="15" width="15" customWidth="1"/>
    <col min="16" max="16" width="10.6640625" customWidth="1"/>
  </cols>
  <sheetData>
    <row r="1" spans="1:16" ht="30.4" customHeight="1" x14ac:dyDescent="0.15">
      <c r="A1" s="58" t="s">
        <v>412</v>
      </c>
      <c r="B1" s="59"/>
      <c r="C1" s="59"/>
      <c r="D1" s="59"/>
      <c r="E1" s="59"/>
      <c r="F1" s="60"/>
      <c r="G1" s="59"/>
      <c r="H1" s="59"/>
      <c r="I1" s="59"/>
      <c r="J1" s="60"/>
      <c r="K1" s="59"/>
      <c r="L1" s="59"/>
      <c r="M1" s="59"/>
      <c r="N1" s="60"/>
      <c r="O1" s="59"/>
      <c r="P1" s="59"/>
    </row>
    <row r="2" spans="1:16" ht="25.7" customHeight="1" x14ac:dyDescent="0.15">
      <c r="A2" s="61" t="s">
        <v>413</v>
      </c>
      <c r="B2" s="62"/>
      <c r="C2" s="62"/>
      <c r="D2" s="62"/>
      <c r="E2" s="62"/>
      <c r="F2" s="63"/>
      <c r="G2" s="62"/>
      <c r="H2" s="62"/>
      <c r="I2" s="62"/>
      <c r="J2" s="63"/>
      <c r="K2" s="62"/>
      <c r="L2" s="62"/>
      <c r="M2" s="62"/>
      <c r="N2" s="63"/>
      <c r="O2" s="62"/>
      <c r="P2" s="62"/>
    </row>
    <row r="3" spans="1:16" s="1" customFormat="1" ht="13.7" customHeight="1" x14ac:dyDescent="0.15">
      <c r="A3" s="67" t="s">
        <v>1</v>
      </c>
      <c r="B3" s="67"/>
      <c r="C3" s="70" t="s">
        <v>2</v>
      </c>
      <c r="D3" s="71"/>
      <c r="E3" s="65" t="s">
        <v>3</v>
      </c>
      <c r="F3" s="66"/>
      <c r="G3" s="65"/>
      <c r="H3" s="65"/>
      <c r="I3" s="65" t="s">
        <v>4</v>
      </c>
      <c r="J3" s="66"/>
      <c r="K3" s="65"/>
      <c r="L3" s="65"/>
      <c r="M3" s="65" t="s">
        <v>5</v>
      </c>
      <c r="N3" s="66"/>
      <c r="O3" s="65"/>
      <c r="P3" s="65"/>
    </row>
    <row r="4" spans="1:16" s="1" customFormat="1" ht="27.4" customHeight="1" x14ac:dyDescent="0.15">
      <c r="A4" s="67"/>
      <c r="B4" s="67"/>
      <c r="C4" s="72"/>
      <c r="D4" s="73"/>
      <c r="E4" s="68" t="s">
        <v>417</v>
      </c>
      <c r="F4" s="64" t="s">
        <v>415</v>
      </c>
      <c r="G4" s="64" t="s">
        <v>416</v>
      </c>
      <c r="H4" s="64" t="s">
        <v>414</v>
      </c>
      <c r="I4" s="68" t="s">
        <v>417</v>
      </c>
      <c r="J4" s="64" t="s">
        <v>415</v>
      </c>
      <c r="K4" s="64" t="s">
        <v>416</v>
      </c>
      <c r="L4" s="64" t="s">
        <v>414</v>
      </c>
      <c r="M4" s="68" t="s">
        <v>417</v>
      </c>
      <c r="N4" s="64" t="s">
        <v>415</v>
      </c>
      <c r="O4" s="64" t="s">
        <v>416</v>
      </c>
      <c r="P4" s="64" t="s">
        <v>414</v>
      </c>
    </row>
    <row r="5" spans="1:16" s="1" customFormat="1" ht="48" customHeight="1" x14ac:dyDescent="0.15">
      <c r="A5" s="67"/>
      <c r="B5" s="67"/>
      <c r="C5" s="74"/>
      <c r="D5" s="75"/>
      <c r="E5" s="69"/>
      <c r="F5" s="64"/>
      <c r="G5" s="64"/>
      <c r="H5" s="64"/>
      <c r="I5" s="69"/>
      <c r="J5" s="64"/>
      <c r="K5" s="64"/>
      <c r="L5" s="64"/>
      <c r="M5" s="69"/>
      <c r="N5" s="64"/>
      <c r="O5" s="64"/>
      <c r="P5" s="64"/>
    </row>
    <row r="6" spans="1:16" ht="13.7" customHeight="1" x14ac:dyDescent="0.15">
      <c r="A6" s="76" t="s">
        <v>6</v>
      </c>
      <c r="B6" s="76"/>
      <c r="C6" s="77">
        <v>2</v>
      </c>
      <c r="D6" s="77"/>
      <c r="E6" s="10">
        <v>3</v>
      </c>
      <c r="F6" s="11"/>
      <c r="G6" s="10">
        <v>4</v>
      </c>
      <c r="H6" s="10">
        <v>5</v>
      </c>
      <c r="I6" s="10">
        <v>6</v>
      </c>
      <c r="J6" s="11"/>
      <c r="K6" s="10">
        <v>7</v>
      </c>
      <c r="L6" s="10">
        <v>8</v>
      </c>
      <c r="M6" s="10">
        <v>9</v>
      </c>
      <c r="N6" s="11"/>
      <c r="O6" s="10">
        <v>10</v>
      </c>
      <c r="P6" s="10">
        <v>11</v>
      </c>
    </row>
    <row r="7" spans="1:16" ht="18" customHeight="1" x14ac:dyDescent="0.15">
      <c r="A7" s="78" t="s">
        <v>7</v>
      </c>
      <c r="B7" s="78"/>
      <c r="C7" s="12" t="s">
        <v>0</v>
      </c>
      <c r="D7" s="13" t="s">
        <v>0</v>
      </c>
      <c r="E7" s="14" t="s">
        <v>0</v>
      </c>
      <c r="F7" s="15"/>
      <c r="G7" s="14" t="s">
        <v>0</v>
      </c>
      <c r="H7" s="16" t="s">
        <v>0</v>
      </c>
      <c r="I7" s="16" t="s">
        <v>0</v>
      </c>
      <c r="J7" s="17"/>
      <c r="K7" s="16" t="s">
        <v>0</v>
      </c>
      <c r="L7" s="18" t="s">
        <v>0</v>
      </c>
      <c r="M7" s="18" t="s">
        <v>0</v>
      </c>
      <c r="N7" s="19"/>
      <c r="O7" s="18" t="s">
        <v>0</v>
      </c>
      <c r="P7" s="18" t="s">
        <v>0</v>
      </c>
    </row>
    <row r="8" spans="1:16" ht="11.25" customHeight="1" x14ac:dyDescent="0.15">
      <c r="A8" s="79" t="s">
        <v>8</v>
      </c>
      <c r="B8" s="79"/>
      <c r="C8" s="20" t="s">
        <v>0</v>
      </c>
      <c r="D8" s="20" t="s">
        <v>9</v>
      </c>
      <c r="E8" s="21">
        <v>147885300</v>
      </c>
      <c r="F8" s="22">
        <f>F9+F17+F24+F30</f>
        <v>44632763</v>
      </c>
      <c r="G8" s="22">
        <f>G9+G17+G24+G30</f>
        <v>36273607.899999999</v>
      </c>
      <c r="H8" s="21">
        <f>G8/F8%</f>
        <v>81.271257842585271</v>
      </c>
      <c r="I8" s="21">
        <v>58400</v>
      </c>
      <c r="J8" s="22">
        <f>J48</f>
        <v>14575</v>
      </c>
      <c r="K8" s="21">
        <v>14867.96</v>
      </c>
      <c r="L8" s="21">
        <f>K8/J8%</f>
        <v>102.01001715265866</v>
      </c>
      <c r="M8" s="21">
        <f>E8+I8</f>
        <v>147943700</v>
      </c>
      <c r="N8" s="21">
        <f t="shared" ref="N8:O8" si="0">F8+J8</f>
        <v>44647338</v>
      </c>
      <c r="O8" s="21">
        <f t="shared" si="0"/>
        <v>36288475.859999999</v>
      </c>
      <c r="P8" s="21">
        <f>O8/N8%</f>
        <v>81.278027953200706</v>
      </c>
    </row>
    <row r="9" spans="1:16" ht="15.75" customHeight="1" x14ac:dyDescent="0.15">
      <c r="A9" s="80" t="s">
        <v>10</v>
      </c>
      <c r="B9" s="80"/>
      <c r="C9" s="20" t="s">
        <v>0</v>
      </c>
      <c r="D9" s="20" t="s">
        <v>11</v>
      </c>
      <c r="E9" s="21">
        <v>82714200</v>
      </c>
      <c r="F9" s="22">
        <f>F10</f>
        <v>27360429</v>
      </c>
      <c r="G9" s="21">
        <v>19126938.699999999</v>
      </c>
      <c r="H9" s="21">
        <f t="shared" ref="H9:H72" si="1">G9/F9%</f>
        <v>69.907305547000021</v>
      </c>
      <c r="I9" s="21">
        <v>0</v>
      </c>
      <c r="J9" s="22">
        <v>0</v>
      </c>
      <c r="K9" s="21">
        <v>0</v>
      </c>
      <c r="L9" s="21">
        <v>0</v>
      </c>
      <c r="M9" s="21">
        <f t="shared" ref="M9:M72" si="2">E9+I9</f>
        <v>82714200</v>
      </c>
      <c r="N9" s="21">
        <f t="shared" ref="N9:N72" si="3">F9+J9</f>
        <v>27360429</v>
      </c>
      <c r="O9" s="21">
        <f t="shared" ref="O9:O72" si="4">G9+K9</f>
        <v>19126938.699999999</v>
      </c>
      <c r="P9" s="21">
        <f t="shared" ref="P9:P72" si="5">O9/N9%</f>
        <v>69.907305547000021</v>
      </c>
    </row>
    <row r="10" spans="1:16" ht="12.75" customHeight="1" x14ac:dyDescent="0.15">
      <c r="A10" s="81" t="s">
        <v>12</v>
      </c>
      <c r="B10" s="81"/>
      <c r="C10" s="23" t="s">
        <v>0</v>
      </c>
      <c r="D10" s="23" t="s">
        <v>13</v>
      </c>
      <c r="E10" s="21">
        <v>82713700</v>
      </c>
      <c r="F10" s="22">
        <f>F11+F12+F13+F14</f>
        <v>27360429</v>
      </c>
      <c r="G10" s="21">
        <v>19126938.699999999</v>
      </c>
      <c r="H10" s="21">
        <f t="shared" si="1"/>
        <v>69.907305547000021</v>
      </c>
      <c r="I10" s="21">
        <v>0</v>
      </c>
      <c r="J10" s="22">
        <v>0</v>
      </c>
      <c r="K10" s="21">
        <v>0</v>
      </c>
      <c r="L10" s="21">
        <v>0</v>
      </c>
      <c r="M10" s="21">
        <f t="shared" si="2"/>
        <v>82713700</v>
      </c>
      <c r="N10" s="21">
        <f t="shared" si="3"/>
        <v>27360429</v>
      </c>
      <c r="O10" s="21">
        <f t="shared" si="4"/>
        <v>19126938.699999999</v>
      </c>
      <c r="P10" s="21">
        <f t="shared" si="5"/>
        <v>69.907305547000021</v>
      </c>
    </row>
    <row r="11" spans="1:16" ht="19.5" customHeight="1" x14ac:dyDescent="0.15">
      <c r="A11" s="82" t="s">
        <v>14</v>
      </c>
      <c r="B11" s="82"/>
      <c r="C11" s="24" t="s">
        <v>0</v>
      </c>
      <c r="D11" s="24" t="s">
        <v>15</v>
      </c>
      <c r="E11" s="21">
        <v>73208700</v>
      </c>
      <c r="F11" s="22">
        <v>24877729</v>
      </c>
      <c r="G11" s="21">
        <v>16703676.869999999</v>
      </c>
      <c r="H11" s="21">
        <f t="shared" si="1"/>
        <v>67.143093607941452</v>
      </c>
      <c r="I11" s="21">
        <v>0</v>
      </c>
      <c r="J11" s="22">
        <v>0</v>
      </c>
      <c r="K11" s="21">
        <v>0</v>
      </c>
      <c r="L11" s="21">
        <v>0</v>
      </c>
      <c r="M11" s="21">
        <f t="shared" si="2"/>
        <v>73208700</v>
      </c>
      <c r="N11" s="21">
        <f t="shared" si="3"/>
        <v>24877729</v>
      </c>
      <c r="O11" s="21">
        <f t="shared" si="4"/>
        <v>16703676.869999999</v>
      </c>
      <c r="P11" s="21">
        <f t="shared" si="5"/>
        <v>67.143093607941452</v>
      </c>
    </row>
    <row r="12" spans="1:16" ht="30.6" customHeight="1" x14ac:dyDescent="0.15">
      <c r="A12" s="82" t="s">
        <v>16</v>
      </c>
      <c r="B12" s="82"/>
      <c r="C12" s="24" t="s">
        <v>0</v>
      </c>
      <c r="D12" s="24" t="s">
        <v>17</v>
      </c>
      <c r="E12" s="21">
        <v>3200000</v>
      </c>
      <c r="F12" s="22">
        <v>799700</v>
      </c>
      <c r="G12" s="21">
        <v>1587227.64</v>
      </c>
      <c r="H12" s="21">
        <f t="shared" si="1"/>
        <v>198.47788420657744</v>
      </c>
      <c r="I12" s="21">
        <v>0</v>
      </c>
      <c r="J12" s="22">
        <v>0</v>
      </c>
      <c r="K12" s="21">
        <v>0</v>
      </c>
      <c r="L12" s="21">
        <v>0</v>
      </c>
      <c r="M12" s="21">
        <f t="shared" si="2"/>
        <v>3200000</v>
      </c>
      <c r="N12" s="21">
        <f t="shared" si="3"/>
        <v>799700</v>
      </c>
      <c r="O12" s="21">
        <f t="shared" si="4"/>
        <v>1587227.64</v>
      </c>
      <c r="P12" s="21">
        <f t="shared" si="5"/>
        <v>198.47788420657744</v>
      </c>
    </row>
    <row r="13" spans="1:16" ht="19.5" customHeight="1" x14ac:dyDescent="0.15">
      <c r="A13" s="82" t="s">
        <v>18</v>
      </c>
      <c r="B13" s="82"/>
      <c r="C13" s="24" t="s">
        <v>0</v>
      </c>
      <c r="D13" s="24" t="s">
        <v>19</v>
      </c>
      <c r="E13" s="21">
        <v>6142500</v>
      </c>
      <c r="F13" s="22">
        <v>1642500</v>
      </c>
      <c r="G13" s="21">
        <v>652194.86</v>
      </c>
      <c r="H13" s="21">
        <f t="shared" si="1"/>
        <v>39.707449619482496</v>
      </c>
      <c r="I13" s="21">
        <v>0</v>
      </c>
      <c r="J13" s="22">
        <v>0</v>
      </c>
      <c r="K13" s="21">
        <v>0</v>
      </c>
      <c r="L13" s="21">
        <v>0</v>
      </c>
      <c r="M13" s="21">
        <f t="shared" si="2"/>
        <v>6142500</v>
      </c>
      <c r="N13" s="21">
        <f t="shared" si="3"/>
        <v>1642500</v>
      </c>
      <c r="O13" s="21">
        <f t="shared" si="4"/>
        <v>652194.86</v>
      </c>
      <c r="P13" s="21">
        <f t="shared" si="5"/>
        <v>39.707449619482496</v>
      </c>
    </row>
    <row r="14" spans="1:16" ht="19.5" customHeight="1" x14ac:dyDescent="0.15">
      <c r="A14" s="82" t="s">
        <v>20</v>
      </c>
      <c r="B14" s="82"/>
      <c r="C14" s="24" t="s">
        <v>0</v>
      </c>
      <c r="D14" s="24" t="s">
        <v>21</v>
      </c>
      <c r="E14" s="21">
        <v>162500</v>
      </c>
      <c r="F14" s="22">
        <v>40500</v>
      </c>
      <c r="G14" s="21">
        <v>183839.33</v>
      </c>
      <c r="H14" s="21">
        <f t="shared" si="1"/>
        <v>453.92427160493821</v>
      </c>
      <c r="I14" s="21">
        <v>0</v>
      </c>
      <c r="J14" s="22">
        <v>0</v>
      </c>
      <c r="K14" s="21">
        <v>0</v>
      </c>
      <c r="L14" s="21">
        <v>0</v>
      </c>
      <c r="M14" s="21">
        <f t="shared" si="2"/>
        <v>162500</v>
      </c>
      <c r="N14" s="21">
        <f t="shared" si="3"/>
        <v>40500</v>
      </c>
      <c r="O14" s="21">
        <f t="shared" si="4"/>
        <v>183839.33</v>
      </c>
      <c r="P14" s="21">
        <f t="shared" si="5"/>
        <v>453.92427160493821</v>
      </c>
    </row>
    <row r="15" spans="1:16" ht="12.75" customHeight="1" x14ac:dyDescent="0.15">
      <c r="A15" s="81" t="s">
        <v>22</v>
      </c>
      <c r="B15" s="81"/>
      <c r="C15" s="23" t="s">
        <v>0</v>
      </c>
      <c r="D15" s="23" t="s">
        <v>23</v>
      </c>
      <c r="E15" s="21">
        <v>500</v>
      </c>
      <c r="F15" s="22">
        <f>F16</f>
        <v>0</v>
      </c>
      <c r="G15" s="21">
        <v>0</v>
      </c>
      <c r="H15" s="21">
        <v>0</v>
      </c>
      <c r="I15" s="21">
        <v>0</v>
      </c>
      <c r="J15" s="22">
        <v>0</v>
      </c>
      <c r="K15" s="21">
        <v>0</v>
      </c>
      <c r="L15" s="21">
        <v>0</v>
      </c>
      <c r="M15" s="21">
        <f t="shared" si="2"/>
        <v>500</v>
      </c>
      <c r="N15" s="21">
        <f t="shared" si="3"/>
        <v>0</v>
      </c>
      <c r="O15" s="21">
        <f t="shared" si="4"/>
        <v>0</v>
      </c>
      <c r="P15" s="21">
        <v>0</v>
      </c>
    </row>
    <row r="16" spans="1:16" ht="13.9" customHeight="1" x14ac:dyDescent="0.15">
      <c r="A16" s="82" t="s">
        <v>24</v>
      </c>
      <c r="B16" s="82"/>
      <c r="C16" s="24" t="s">
        <v>0</v>
      </c>
      <c r="D16" s="24" t="s">
        <v>25</v>
      </c>
      <c r="E16" s="21">
        <v>500</v>
      </c>
      <c r="F16" s="22">
        <v>0</v>
      </c>
      <c r="G16" s="21">
        <v>0</v>
      </c>
      <c r="H16" s="21">
        <v>0</v>
      </c>
      <c r="I16" s="21">
        <v>0</v>
      </c>
      <c r="J16" s="22">
        <v>0</v>
      </c>
      <c r="K16" s="21">
        <v>0</v>
      </c>
      <c r="L16" s="21">
        <v>0</v>
      </c>
      <c r="M16" s="21">
        <f t="shared" si="2"/>
        <v>500</v>
      </c>
      <c r="N16" s="21">
        <f t="shared" si="3"/>
        <v>0</v>
      </c>
      <c r="O16" s="21">
        <f t="shared" si="4"/>
        <v>0</v>
      </c>
      <c r="P16" s="21">
        <v>0</v>
      </c>
    </row>
    <row r="17" spans="1:16" ht="13.9" customHeight="1" x14ac:dyDescent="0.15">
      <c r="A17" s="80" t="s">
        <v>26</v>
      </c>
      <c r="B17" s="80"/>
      <c r="C17" s="20" t="s">
        <v>0</v>
      </c>
      <c r="D17" s="20" t="s">
        <v>27</v>
      </c>
      <c r="E17" s="21">
        <v>15694300</v>
      </c>
      <c r="F17" s="22">
        <f>F18+F21</f>
        <v>6697034</v>
      </c>
      <c r="G17" s="21">
        <v>7074915.1799999997</v>
      </c>
      <c r="H17" s="21">
        <f t="shared" si="1"/>
        <v>105.64251547774731</v>
      </c>
      <c r="I17" s="21">
        <v>0</v>
      </c>
      <c r="J17" s="22">
        <v>0</v>
      </c>
      <c r="K17" s="21">
        <v>0</v>
      </c>
      <c r="L17" s="21">
        <v>0</v>
      </c>
      <c r="M17" s="21">
        <f t="shared" si="2"/>
        <v>15694300</v>
      </c>
      <c r="N17" s="21">
        <f t="shared" si="3"/>
        <v>6697034</v>
      </c>
      <c r="O17" s="21">
        <f t="shared" si="4"/>
        <v>7074915.1799999997</v>
      </c>
      <c r="P17" s="21">
        <f t="shared" si="5"/>
        <v>105.64251547774731</v>
      </c>
    </row>
    <row r="18" spans="1:16" ht="13.9" customHeight="1" x14ac:dyDescent="0.15">
      <c r="A18" s="81" t="s">
        <v>28</v>
      </c>
      <c r="B18" s="81"/>
      <c r="C18" s="23" t="s">
        <v>0</v>
      </c>
      <c r="D18" s="23" t="s">
        <v>29</v>
      </c>
      <c r="E18" s="21">
        <v>15693000</v>
      </c>
      <c r="F18" s="22">
        <f>F19+F20</f>
        <v>6697034</v>
      </c>
      <c r="G18" s="21">
        <v>6362679.7999999998</v>
      </c>
      <c r="H18" s="21">
        <f t="shared" si="1"/>
        <v>95.007428661703074</v>
      </c>
      <c r="I18" s="21">
        <v>0</v>
      </c>
      <c r="J18" s="22">
        <v>0</v>
      </c>
      <c r="K18" s="21">
        <v>0</v>
      </c>
      <c r="L18" s="21">
        <v>0</v>
      </c>
      <c r="M18" s="21">
        <f t="shared" si="2"/>
        <v>15693000</v>
      </c>
      <c r="N18" s="21">
        <f t="shared" si="3"/>
        <v>6697034</v>
      </c>
      <c r="O18" s="21">
        <f t="shared" si="4"/>
        <v>6362679.7999999998</v>
      </c>
      <c r="P18" s="21">
        <f t="shared" si="5"/>
        <v>95.007428661703074</v>
      </c>
    </row>
    <row r="19" spans="1:16" ht="21.75" customHeight="1" x14ac:dyDescent="0.15">
      <c r="A19" s="82" t="s">
        <v>30</v>
      </c>
      <c r="B19" s="82"/>
      <c r="C19" s="24" t="s">
        <v>0</v>
      </c>
      <c r="D19" s="24" t="s">
        <v>31</v>
      </c>
      <c r="E19" s="21">
        <v>8770000</v>
      </c>
      <c r="F19" s="22">
        <v>2813161</v>
      </c>
      <c r="G19" s="21">
        <v>2596090.29</v>
      </c>
      <c r="H19" s="21">
        <f t="shared" si="1"/>
        <v>92.283743802789814</v>
      </c>
      <c r="I19" s="21">
        <v>0</v>
      </c>
      <c r="J19" s="22">
        <v>0</v>
      </c>
      <c r="K19" s="21">
        <v>0</v>
      </c>
      <c r="L19" s="21">
        <v>0</v>
      </c>
      <c r="M19" s="21">
        <f t="shared" si="2"/>
        <v>8770000</v>
      </c>
      <c r="N19" s="21">
        <f t="shared" si="3"/>
        <v>2813161</v>
      </c>
      <c r="O19" s="21">
        <f t="shared" si="4"/>
        <v>2596090.29</v>
      </c>
      <c r="P19" s="21">
        <f t="shared" si="5"/>
        <v>92.283743802789814</v>
      </c>
    </row>
    <row r="20" spans="1:16" ht="29.25" customHeight="1" x14ac:dyDescent="0.15">
      <c r="A20" s="82" t="s">
        <v>32</v>
      </c>
      <c r="B20" s="82"/>
      <c r="C20" s="24" t="s">
        <v>0</v>
      </c>
      <c r="D20" s="24" t="s">
        <v>33</v>
      </c>
      <c r="E20" s="21">
        <v>6923000</v>
      </c>
      <c r="F20" s="22">
        <v>3883873</v>
      </c>
      <c r="G20" s="21">
        <v>3766589.51</v>
      </c>
      <c r="H20" s="21">
        <f t="shared" si="1"/>
        <v>96.980243947214532</v>
      </c>
      <c r="I20" s="21">
        <v>0</v>
      </c>
      <c r="J20" s="22">
        <v>0</v>
      </c>
      <c r="K20" s="21">
        <v>0</v>
      </c>
      <c r="L20" s="21">
        <v>0</v>
      </c>
      <c r="M20" s="21">
        <f t="shared" si="2"/>
        <v>6923000</v>
      </c>
      <c r="N20" s="21">
        <f t="shared" si="3"/>
        <v>3883873</v>
      </c>
      <c r="O20" s="21">
        <f t="shared" si="4"/>
        <v>3766589.51</v>
      </c>
      <c r="P20" s="21">
        <f t="shared" si="5"/>
        <v>96.980243947214532</v>
      </c>
    </row>
    <row r="21" spans="1:16" ht="13.9" customHeight="1" x14ac:dyDescent="0.15">
      <c r="A21" s="81" t="s">
        <v>34</v>
      </c>
      <c r="B21" s="81"/>
      <c r="C21" s="23" t="s">
        <v>0</v>
      </c>
      <c r="D21" s="23" t="s">
        <v>35</v>
      </c>
      <c r="E21" s="21">
        <v>1300</v>
      </c>
      <c r="F21" s="22">
        <f>F22+F23</f>
        <v>0</v>
      </c>
      <c r="G21" s="21">
        <v>712235.38</v>
      </c>
      <c r="H21" s="21">
        <v>0</v>
      </c>
      <c r="I21" s="21">
        <v>0</v>
      </c>
      <c r="J21" s="22">
        <v>0</v>
      </c>
      <c r="K21" s="21">
        <v>0</v>
      </c>
      <c r="L21" s="21">
        <v>0</v>
      </c>
      <c r="M21" s="21">
        <f t="shared" si="2"/>
        <v>1300</v>
      </c>
      <c r="N21" s="21">
        <f t="shared" si="3"/>
        <v>0</v>
      </c>
      <c r="O21" s="21">
        <f t="shared" si="4"/>
        <v>712235.38</v>
      </c>
      <c r="P21" s="21">
        <v>0</v>
      </c>
    </row>
    <row r="22" spans="1:16" ht="19.5" customHeight="1" x14ac:dyDescent="0.15">
      <c r="A22" s="82" t="s">
        <v>36</v>
      </c>
      <c r="B22" s="82"/>
      <c r="C22" s="24" t="s">
        <v>0</v>
      </c>
      <c r="D22" s="24" t="s">
        <v>37</v>
      </c>
      <c r="E22" s="21">
        <v>1300</v>
      </c>
      <c r="F22" s="22">
        <v>0</v>
      </c>
      <c r="G22" s="21">
        <v>358.26</v>
      </c>
      <c r="H22" s="21">
        <v>0</v>
      </c>
      <c r="I22" s="21">
        <v>0</v>
      </c>
      <c r="J22" s="22">
        <v>0</v>
      </c>
      <c r="K22" s="21">
        <v>0</v>
      </c>
      <c r="L22" s="21">
        <v>0</v>
      </c>
      <c r="M22" s="21">
        <f t="shared" si="2"/>
        <v>1300</v>
      </c>
      <c r="N22" s="21">
        <f t="shared" si="3"/>
        <v>0</v>
      </c>
      <c r="O22" s="21">
        <f t="shared" si="4"/>
        <v>358.26</v>
      </c>
      <c r="P22" s="21">
        <v>0</v>
      </c>
    </row>
    <row r="23" spans="1:16" ht="13.9" customHeight="1" x14ac:dyDescent="0.15">
      <c r="A23" s="82" t="s">
        <v>38</v>
      </c>
      <c r="B23" s="82"/>
      <c r="C23" s="24" t="s">
        <v>0</v>
      </c>
      <c r="D23" s="24" t="s">
        <v>39</v>
      </c>
      <c r="E23" s="21" t="s">
        <v>0</v>
      </c>
      <c r="F23" s="22">
        <v>0</v>
      </c>
      <c r="G23" s="21">
        <v>711877.12</v>
      </c>
      <c r="H23" s="21">
        <v>0</v>
      </c>
      <c r="I23" s="21">
        <v>0</v>
      </c>
      <c r="J23" s="22">
        <v>0</v>
      </c>
      <c r="K23" s="21">
        <v>0</v>
      </c>
      <c r="L23" s="21">
        <v>0</v>
      </c>
      <c r="M23" s="21" t="e">
        <f t="shared" si="2"/>
        <v>#VALUE!</v>
      </c>
      <c r="N23" s="21">
        <f t="shared" si="3"/>
        <v>0</v>
      </c>
      <c r="O23" s="21">
        <f t="shared" si="4"/>
        <v>711877.12</v>
      </c>
      <c r="P23" s="21">
        <v>0</v>
      </c>
    </row>
    <row r="24" spans="1:16" ht="12" customHeight="1" x14ac:dyDescent="0.15">
      <c r="A24" s="80" t="s">
        <v>40</v>
      </c>
      <c r="B24" s="80"/>
      <c r="C24" s="20" t="s">
        <v>0</v>
      </c>
      <c r="D24" s="20" t="s">
        <v>41</v>
      </c>
      <c r="E24" s="21">
        <v>9100000</v>
      </c>
      <c r="F24" s="22">
        <f>F25+F27+F29</f>
        <v>513000</v>
      </c>
      <c r="G24" s="21">
        <v>1415194.9</v>
      </c>
      <c r="H24" s="21">
        <f t="shared" si="1"/>
        <v>275.86645224171536</v>
      </c>
      <c r="I24" s="21">
        <v>0</v>
      </c>
      <c r="J24" s="22">
        <v>0</v>
      </c>
      <c r="K24" s="21">
        <v>0</v>
      </c>
      <c r="L24" s="21">
        <v>0</v>
      </c>
      <c r="M24" s="21">
        <f t="shared" si="2"/>
        <v>9100000</v>
      </c>
      <c r="N24" s="21">
        <f t="shared" si="3"/>
        <v>513000</v>
      </c>
      <c r="O24" s="21">
        <f t="shared" si="4"/>
        <v>1415194.9</v>
      </c>
      <c r="P24" s="21">
        <f t="shared" si="5"/>
        <v>275.86645224171536</v>
      </c>
    </row>
    <row r="25" spans="1:16" ht="13.9" customHeight="1" x14ac:dyDescent="0.15">
      <c r="A25" s="81" t="s">
        <v>42</v>
      </c>
      <c r="B25" s="81"/>
      <c r="C25" s="23" t="s">
        <v>0</v>
      </c>
      <c r="D25" s="23" t="s">
        <v>43</v>
      </c>
      <c r="E25" s="21">
        <v>1800000</v>
      </c>
      <c r="F25" s="22">
        <f>F26</f>
        <v>0</v>
      </c>
      <c r="G25" s="21">
        <v>242870.23</v>
      </c>
      <c r="H25" s="21">
        <v>0</v>
      </c>
      <c r="I25" s="21">
        <v>0</v>
      </c>
      <c r="J25" s="22">
        <v>0</v>
      </c>
      <c r="K25" s="21">
        <v>0</v>
      </c>
      <c r="L25" s="21">
        <v>0</v>
      </c>
      <c r="M25" s="21">
        <f t="shared" si="2"/>
        <v>1800000</v>
      </c>
      <c r="N25" s="21">
        <f t="shared" si="3"/>
        <v>0</v>
      </c>
      <c r="O25" s="21">
        <f t="shared" si="4"/>
        <v>242870.23</v>
      </c>
      <c r="P25" s="21">
        <v>0</v>
      </c>
    </row>
    <row r="26" spans="1:16" ht="11.25" customHeight="1" x14ac:dyDescent="0.15">
      <c r="A26" s="82" t="s">
        <v>44</v>
      </c>
      <c r="B26" s="82"/>
      <c r="C26" s="24" t="s">
        <v>0</v>
      </c>
      <c r="D26" s="24" t="s">
        <v>45</v>
      </c>
      <c r="E26" s="21">
        <v>1800000</v>
      </c>
      <c r="F26" s="22">
        <v>0</v>
      </c>
      <c r="G26" s="21">
        <v>242870.23</v>
      </c>
      <c r="H26" s="21">
        <v>0</v>
      </c>
      <c r="I26" s="21">
        <v>0</v>
      </c>
      <c r="J26" s="22">
        <v>0</v>
      </c>
      <c r="K26" s="21">
        <v>0</v>
      </c>
      <c r="L26" s="21">
        <v>0</v>
      </c>
      <c r="M26" s="21">
        <f t="shared" si="2"/>
        <v>1800000</v>
      </c>
      <c r="N26" s="21">
        <f t="shared" si="3"/>
        <v>0</v>
      </c>
      <c r="O26" s="21">
        <f t="shared" si="4"/>
        <v>242870.23</v>
      </c>
      <c r="P26" s="21">
        <v>0</v>
      </c>
    </row>
    <row r="27" spans="1:16" ht="18" customHeight="1" x14ac:dyDescent="0.15">
      <c r="A27" s="81" t="s">
        <v>46</v>
      </c>
      <c r="B27" s="81"/>
      <c r="C27" s="23" t="s">
        <v>0</v>
      </c>
      <c r="D27" s="23" t="s">
        <v>47</v>
      </c>
      <c r="E27" s="21">
        <v>6000000</v>
      </c>
      <c r="F27" s="22">
        <f>F28</f>
        <v>0</v>
      </c>
      <c r="G27" s="21">
        <v>818312.82</v>
      </c>
      <c r="H27" s="21">
        <v>0</v>
      </c>
      <c r="I27" s="21">
        <v>0</v>
      </c>
      <c r="J27" s="22">
        <v>0</v>
      </c>
      <c r="K27" s="21">
        <v>0</v>
      </c>
      <c r="L27" s="21">
        <v>0</v>
      </c>
      <c r="M27" s="21">
        <f t="shared" si="2"/>
        <v>6000000</v>
      </c>
      <c r="N27" s="21">
        <f t="shared" si="3"/>
        <v>0</v>
      </c>
      <c r="O27" s="21">
        <f t="shared" si="4"/>
        <v>818312.82</v>
      </c>
      <c r="P27" s="21">
        <v>0</v>
      </c>
    </row>
    <row r="28" spans="1:16" ht="11.25" customHeight="1" x14ac:dyDescent="0.15">
      <c r="A28" s="82" t="s">
        <v>44</v>
      </c>
      <c r="B28" s="82"/>
      <c r="C28" s="24" t="s">
        <v>0</v>
      </c>
      <c r="D28" s="24" t="s">
        <v>48</v>
      </c>
      <c r="E28" s="21">
        <v>6000000</v>
      </c>
      <c r="F28" s="22">
        <v>0</v>
      </c>
      <c r="G28" s="21">
        <v>818312.82</v>
      </c>
      <c r="H28" s="21">
        <v>0</v>
      </c>
      <c r="I28" s="21">
        <v>0</v>
      </c>
      <c r="J28" s="22">
        <v>0</v>
      </c>
      <c r="K28" s="21">
        <v>0</v>
      </c>
      <c r="L28" s="21">
        <v>0</v>
      </c>
      <c r="M28" s="21">
        <f t="shared" si="2"/>
        <v>6000000</v>
      </c>
      <c r="N28" s="21">
        <f t="shared" si="3"/>
        <v>0</v>
      </c>
      <c r="O28" s="21">
        <f t="shared" si="4"/>
        <v>818312.82</v>
      </c>
      <c r="P28" s="21">
        <v>0</v>
      </c>
    </row>
    <row r="29" spans="1:16" ht="19.5" customHeight="1" x14ac:dyDescent="0.15">
      <c r="A29" s="81" t="s">
        <v>49</v>
      </c>
      <c r="B29" s="81"/>
      <c r="C29" s="23" t="s">
        <v>0</v>
      </c>
      <c r="D29" s="23" t="s">
        <v>50</v>
      </c>
      <c r="E29" s="21">
        <v>1300000</v>
      </c>
      <c r="F29" s="22">
        <v>513000</v>
      </c>
      <c r="G29" s="21">
        <v>354011.85</v>
      </c>
      <c r="H29" s="21">
        <f t="shared" si="1"/>
        <v>69.00815789473684</v>
      </c>
      <c r="I29" s="21">
        <v>0</v>
      </c>
      <c r="J29" s="22">
        <v>0</v>
      </c>
      <c r="K29" s="21">
        <v>0</v>
      </c>
      <c r="L29" s="21">
        <v>0</v>
      </c>
      <c r="M29" s="21">
        <f t="shared" si="2"/>
        <v>1300000</v>
      </c>
      <c r="N29" s="21">
        <f t="shared" si="3"/>
        <v>513000</v>
      </c>
      <c r="O29" s="21">
        <f t="shared" si="4"/>
        <v>354011.85</v>
      </c>
      <c r="P29" s="21">
        <f t="shared" si="5"/>
        <v>69.00815789473684</v>
      </c>
    </row>
    <row r="30" spans="1:16" ht="21.75" customHeight="1" x14ac:dyDescent="0.15">
      <c r="A30" s="80" t="s">
        <v>51</v>
      </c>
      <c r="B30" s="80"/>
      <c r="C30" s="20" t="s">
        <v>0</v>
      </c>
      <c r="D30" s="20" t="s">
        <v>52</v>
      </c>
      <c r="E30" s="21">
        <v>40376800</v>
      </c>
      <c r="F30" s="22">
        <f>F31+F41+F44</f>
        <v>10062300</v>
      </c>
      <c r="G30" s="21">
        <v>8656559.1199999992</v>
      </c>
      <c r="H30" s="21">
        <f t="shared" si="1"/>
        <v>86.029626626119267</v>
      </c>
      <c r="I30" s="21">
        <v>0</v>
      </c>
      <c r="J30" s="22">
        <v>0</v>
      </c>
      <c r="K30" s="21">
        <v>0</v>
      </c>
      <c r="L30" s="21">
        <v>0</v>
      </c>
      <c r="M30" s="21">
        <f t="shared" si="2"/>
        <v>40376800</v>
      </c>
      <c r="N30" s="21">
        <f t="shared" si="3"/>
        <v>10062300</v>
      </c>
      <c r="O30" s="21">
        <f t="shared" si="4"/>
        <v>8656559.1199999992</v>
      </c>
      <c r="P30" s="21">
        <f t="shared" si="5"/>
        <v>86.029626626119267</v>
      </c>
    </row>
    <row r="31" spans="1:16" ht="12.75" customHeight="1" x14ac:dyDescent="0.15">
      <c r="A31" s="81" t="s">
        <v>53</v>
      </c>
      <c r="B31" s="81"/>
      <c r="C31" s="23" t="s">
        <v>0</v>
      </c>
      <c r="D31" s="23" t="s">
        <v>54</v>
      </c>
      <c r="E31" s="21">
        <v>20924100</v>
      </c>
      <c r="F31" s="22">
        <f>F32+F33+F34+F35+F36+F37+F38+F39+F40</f>
        <v>5199900</v>
      </c>
      <c r="G31" s="21">
        <v>3660745.97</v>
      </c>
      <c r="H31" s="21">
        <f t="shared" si="1"/>
        <v>70.400314813746419</v>
      </c>
      <c r="I31" s="21">
        <v>0</v>
      </c>
      <c r="J31" s="22">
        <v>0</v>
      </c>
      <c r="K31" s="21">
        <v>0</v>
      </c>
      <c r="L31" s="21">
        <v>0</v>
      </c>
      <c r="M31" s="21">
        <f t="shared" si="2"/>
        <v>20924100</v>
      </c>
      <c r="N31" s="21">
        <f t="shared" si="3"/>
        <v>5199900</v>
      </c>
      <c r="O31" s="21">
        <f t="shared" si="4"/>
        <v>3660745.97</v>
      </c>
      <c r="P31" s="21">
        <f t="shared" si="5"/>
        <v>70.400314813746419</v>
      </c>
    </row>
    <row r="32" spans="1:16" ht="21.75" customHeight="1" x14ac:dyDescent="0.15">
      <c r="A32" s="82" t="s">
        <v>55</v>
      </c>
      <c r="B32" s="82"/>
      <c r="C32" s="24" t="s">
        <v>0</v>
      </c>
      <c r="D32" s="24" t="s">
        <v>56</v>
      </c>
      <c r="E32" s="21">
        <v>24400</v>
      </c>
      <c r="F32" s="22">
        <v>6000</v>
      </c>
      <c r="G32" s="21">
        <v>10997.4</v>
      </c>
      <c r="H32" s="21">
        <f t="shared" si="1"/>
        <v>183.29</v>
      </c>
      <c r="I32" s="21">
        <v>0</v>
      </c>
      <c r="J32" s="22">
        <v>0</v>
      </c>
      <c r="K32" s="21">
        <v>0</v>
      </c>
      <c r="L32" s="21">
        <v>0</v>
      </c>
      <c r="M32" s="21">
        <f t="shared" si="2"/>
        <v>24400</v>
      </c>
      <c r="N32" s="21">
        <f t="shared" si="3"/>
        <v>6000</v>
      </c>
      <c r="O32" s="21">
        <f t="shared" si="4"/>
        <v>10997.4</v>
      </c>
      <c r="P32" s="21">
        <f t="shared" si="5"/>
        <v>183.29</v>
      </c>
    </row>
    <row r="33" spans="1:16" ht="23.25" customHeight="1" x14ac:dyDescent="0.15">
      <c r="A33" s="82" t="s">
        <v>57</v>
      </c>
      <c r="B33" s="82"/>
      <c r="C33" s="24" t="s">
        <v>0</v>
      </c>
      <c r="D33" s="24" t="s">
        <v>58</v>
      </c>
      <c r="E33" s="21">
        <v>189100</v>
      </c>
      <c r="F33" s="22">
        <v>18000</v>
      </c>
      <c r="G33" s="21">
        <v>221.91</v>
      </c>
      <c r="H33" s="21">
        <f t="shared" si="1"/>
        <v>1.2328333333333332</v>
      </c>
      <c r="I33" s="21">
        <v>0</v>
      </c>
      <c r="J33" s="22">
        <v>0</v>
      </c>
      <c r="K33" s="21">
        <v>0</v>
      </c>
      <c r="L33" s="21">
        <v>0</v>
      </c>
      <c r="M33" s="21">
        <f t="shared" si="2"/>
        <v>189100</v>
      </c>
      <c r="N33" s="21">
        <f t="shared" si="3"/>
        <v>18000</v>
      </c>
      <c r="O33" s="21">
        <f t="shared" si="4"/>
        <v>221.91</v>
      </c>
      <c r="P33" s="21">
        <f t="shared" si="5"/>
        <v>1.2328333333333332</v>
      </c>
    </row>
    <row r="34" spans="1:16" ht="21.75" customHeight="1" x14ac:dyDescent="0.15">
      <c r="A34" s="82" t="s">
        <v>59</v>
      </c>
      <c r="B34" s="82"/>
      <c r="C34" s="24" t="s">
        <v>0</v>
      </c>
      <c r="D34" s="24" t="s">
        <v>60</v>
      </c>
      <c r="E34" s="21">
        <v>336400</v>
      </c>
      <c r="F34" s="22">
        <v>84000</v>
      </c>
      <c r="G34" s="21">
        <v>98769.32</v>
      </c>
      <c r="H34" s="21">
        <f t="shared" si="1"/>
        <v>117.58252380952382</v>
      </c>
      <c r="I34" s="21">
        <v>0</v>
      </c>
      <c r="J34" s="22">
        <v>0</v>
      </c>
      <c r="K34" s="21">
        <v>0</v>
      </c>
      <c r="L34" s="21">
        <v>0</v>
      </c>
      <c r="M34" s="21">
        <f t="shared" si="2"/>
        <v>336400</v>
      </c>
      <c r="N34" s="21">
        <f t="shared" si="3"/>
        <v>84000</v>
      </c>
      <c r="O34" s="21">
        <f t="shared" si="4"/>
        <v>98769.32</v>
      </c>
      <c r="P34" s="21">
        <f t="shared" si="5"/>
        <v>117.58252380952382</v>
      </c>
    </row>
    <row r="35" spans="1:16" ht="19.5" customHeight="1" x14ac:dyDescent="0.15">
      <c r="A35" s="82" t="s">
        <v>61</v>
      </c>
      <c r="B35" s="82"/>
      <c r="C35" s="24" t="s">
        <v>0</v>
      </c>
      <c r="D35" s="24" t="s">
        <v>62</v>
      </c>
      <c r="E35" s="21">
        <v>945600</v>
      </c>
      <c r="F35" s="22">
        <v>236400</v>
      </c>
      <c r="G35" s="21">
        <v>206109.56</v>
      </c>
      <c r="H35" s="21">
        <f t="shared" si="1"/>
        <v>87.186785109983077</v>
      </c>
      <c r="I35" s="21">
        <v>0</v>
      </c>
      <c r="J35" s="22">
        <v>0</v>
      </c>
      <c r="K35" s="21">
        <v>0</v>
      </c>
      <c r="L35" s="21">
        <v>0</v>
      </c>
      <c r="M35" s="21">
        <f t="shared" si="2"/>
        <v>945600</v>
      </c>
      <c r="N35" s="21">
        <f t="shared" si="3"/>
        <v>236400</v>
      </c>
      <c r="O35" s="21">
        <f t="shared" si="4"/>
        <v>206109.56</v>
      </c>
      <c r="P35" s="21">
        <f t="shared" si="5"/>
        <v>87.186785109983077</v>
      </c>
    </row>
    <row r="36" spans="1:16" ht="15.75" customHeight="1" x14ac:dyDescent="0.15">
      <c r="A36" s="82" t="s">
        <v>63</v>
      </c>
      <c r="B36" s="82"/>
      <c r="C36" s="24" t="s">
        <v>0</v>
      </c>
      <c r="D36" s="24" t="s">
        <v>64</v>
      </c>
      <c r="E36" s="21">
        <v>11538000</v>
      </c>
      <c r="F36" s="22">
        <v>2883000</v>
      </c>
      <c r="G36" s="21">
        <v>1777322.5</v>
      </c>
      <c r="H36" s="21">
        <f t="shared" si="1"/>
        <v>61.648369753728758</v>
      </c>
      <c r="I36" s="21">
        <v>0</v>
      </c>
      <c r="J36" s="22">
        <v>0</v>
      </c>
      <c r="K36" s="21">
        <v>0</v>
      </c>
      <c r="L36" s="21">
        <v>0</v>
      </c>
      <c r="M36" s="21">
        <f t="shared" si="2"/>
        <v>11538000</v>
      </c>
      <c r="N36" s="21">
        <f t="shared" si="3"/>
        <v>2883000</v>
      </c>
      <c r="O36" s="21">
        <f t="shared" si="4"/>
        <v>1777322.5</v>
      </c>
      <c r="P36" s="21">
        <f t="shared" si="5"/>
        <v>61.648369753728758</v>
      </c>
    </row>
    <row r="37" spans="1:16" ht="15.75" customHeight="1" x14ac:dyDescent="0.15">
      <c r="A37" s="82" t="s">
        <v>65</v>
      </c>
      <c r="B37" s="82"/>
      <c r="C37" s="24" t="s">
        <v>0</v>
      </c>
      <c r="D37" s="24" t="s">
        <v>66</v>
      </c>
      <c r="E37" s="21">
        <v>6929500</v>
      </c>
      <c r="F37" s="22">
        <v>1732350</v>
      </c>
      <c r="G37" s="21">
        <v>1384218.1</v>
      </c>
      <c r="H37" s="21">
        <f t="shared" si="1"/>
        <v>79.904066730164232</v>
      </c>
      <c r="I37" s="21">
        <v>0</v>
      </c>
      <c r="J37" s="22">
        <v>0</v>
      </c>
      <c r="K37" s="21">
        <v>0</v>
      </c>
      <c r="L37" s="21">
        <v>0</v>
      </c>
      <c r="M37" s="21">
        <f t="shared" si="2"/>
        <v>6929500</v>
      </c>
      <c r="N37" s="21">
        <f t="shared" si="3"/>
        <v>1732350</v>
      </c>
      <c r="O37" s="21">
        <f t="shared" si="4"/>
        <v>1384218.1</v>
      </c>
      <c r="P37" s="21">
        <f t="shared" si="5"/>
        <v>79.904066730164232</v>
      </c>
    </row>
    <row r="38" spans="1:16" ht="15.75" customHeight="1" x14ac:dyDescent="0.15">
      <c r="A38" s="82" t="s">
        <v>67</v>
      </c>
      <c r="B38" s="82"/>
      <c r="C38" s="24" t="s">
        <v>0</v>
      </c>
      <c r="D38" s="24" t="s">
        <v>68</v>
      </c>
      <c r="E38" s="21">
        <v>5300</v>
      </c>
      <c r="F38" s="22">
        <v>1200</v>
      </c>
      <c r="G38" s="21">
        <v>5001.32</v>
      </c>
      <c r="H38" s="21">
        <f t="shared" si="1"/>
        <v>416.77666666666664</v>
      </c>
      <c r="I38" s="21">
        <v>0</v>
      </c>
      <c r="J38" s="22">
        <v>0</v>
      </c>
      <c r="K38" s="21">
        <v>0</v>
      </c>
      <c r="L38" s="21">
        <v>0</v>
      </c>
      <c r="M38" s="21">
        <f t="shared" si="2"/>
        <v>5300</v>
      </c>
      <c r="N38" s="21">
        <f t="shared" si="3"/>
        <v>1200</v>
      </c>
      <c r="O38" s="21">
        <f t="shared" si="4"/>
        <v>5001.32</v>
      </c>
      <c r="P38" s="21">
        <f t="shared" si="5"/>
        <v>416.77666666666664</v>
      </c>
    </row>
    <row r="39" spans="1:16" ht="15.75" customHeight="1" x14ac:dyDescent="0.15">
      <c r="A39" s="82" t="s">
        <v>69</v>
      </c>
      <c r="B39" s="82"/>
      <c r="C39" s="24" t="s">
        <v>0</v>
      </c>
      <c r="D39" s="24" t="s">
        <v>70</v>
      </c>
      <c r="E39" s="21">
        <v>955800</v>
      </c>
      <c r="F39" s="22">
        <v>238950</v>
      </c>
      <c r="G39" s="21">
        <v>165605.85999999999</v>
      </c>
      <c r="H39" s="21">
        <f t="shared" si="1"/>
        <v>69.30565390249005</v>
      </c>
      <c r="I39" s="21">
        <v>0</v>
      </c>
      <c r="J39" s="22">
        <v>0</v>
      </c>
      <c r="K39" s="21">
        <v>0</v>
      </c>
      <c r="L39" s="21">
        <v>0</v>
      </c>
      <c r="M39" s="21">
        <f t="shared" si="2"/>
        <v>955800</v>
      </c>
      <c r="N39" s="21">
        <f t="shared" si="3"/>
        <v>238950</v>
      </c>
      <c r="O39" s="21">
        <f t="shared" si="4"/>
        <v>165605.85999999999</v>
      </c>
      <c r="P39" s="21">
        <f t="shared" si="5"/>
        <v>69.30565390249005</v>
      </c>
    </row>
    <row r="40" spans="1:16" ht="15.75" customHeight="1" x14ac:dyDescent="0.15">
      <c r="A40" s="82" t="s">
        <v>71</v>
      </c>
      <c r="B40" s="82"/>
      <c r="C40" s="24" t="s">
        <v>0</v>
      </c>
      <c r="D40" s="24" t="s">
        <v>72</v>
      </c>
      <c r="E40" s="21">
        <v>0</v>
      </c>
      <c r="F40" s="22">
        <v>0</v>
      </c>
      <c r="G40" s="21">
        <v>12500</v>
      </c>
      <c r="H40" s="21">
        <v>0</v>
      </c>
      <c r="I40" s="21">
        <v>0</v>
      </c>
      <c r="J40" s="22">
        <v>0</v>
      </c>
      <c r="K40" s="21">
        <v>0</v>
      </c>
      <c r="L40" s="21">
        <v>0</v>
      </c>
      <c r="M40" s="21">
        <f t="shared" si="2"/>
        <v>0</v>
      </c>
      <c r="N40" s="21">
        <f t="shared" si="3"/>
        <v>0</v>
      </c>
      <c r="O40" s="21">
        <f t="shared" si="4"/>
        <v>12500</v>
      </c>
      <c r="P40" s="21">
        <v>0</v>
      </c>
    </row>
    <row r="41" spans="1:16" ht="15.75" customHeight="1" x14ac:dyDescent="0.15">
      <c r="A41" s="81" t="s">
        <v>73</v>
      </c>
      <c r="B41" s="81"/>
      <c r="C41" s="23" t="s">
        <v>0</v>
      </c>
      <c r="D41" s="23" t="s">
        <v>74</v>
      </c>
      <c r="E41" s="21">
        <v>3100</v>
      </c>
      <c r="F41" s="22">
        <f>F42+F43</f>
        <v>0</v>
      </c>
      <c r="G41" s="21">
        <v>3450</v>
      </c>
      <c r="H41" s="21">
        <v>0</v>
      </c>
      <c r="I41" s="21">
        <v>0</v>
      </c>
      <c r="J41" s="22">
        <v>0</v>
      </c>
      <c r="K41" s="21">
        <v>0</v>
      </c>
      <c r="L41" s="21">
        <v>0</v>
      </c>
      <c r="M41" s="21">
        <f t="shared" si="2"/>
        <v>3100</v>
      </c>
      <c r="N41" s="21">
        <f t="shared" si="3"/>
        <v>0</v>
      </c>
      <c r="O41" s="21">
        <f t="shared" si="4"/>
        <v>3450</v>
      </c>
      <c r="P41" s="21">
        <v>0</v>
      </c>
    </row>
    <row r="42" spans="1:16" ht="15.75" customHeight="1" x14ac:dyDescent="0.15">
      <c r="A42" s="82" t="s">
        <v>75</v>
      </c>
      <c r="B42" s="82"/>
      <c r="C42" s="24" t="s">
        <v>0</v>
      </c>
      <c r="D42" s="24" t="s">
        <v>76</v>
      </c>
      <c r="E42" s="21">
        <v>900</v>
      </c>
      <c r="F42" s="22">
        <v>0</v>
      </c>
      <c r="G42" s="21">
        <v>2490</v>
      </c>
      <c r="H42" s="21">
        <v>0</v>
      </c>
      <c r="I42" s="21">
        <v>0</v>
      </c>
      <c r="J42" s="22">
        <v>0</v>
      </c>
      <c r="K42" s="21">
        <v>0</v>
      </c>
      <c r="L42" s="21">
        <v>0</v>
      </c>
      <c r="M42" s="21">
        <f t="shared" si="2"/>
        <v>900</v>
      </c>
      <c r="N42" s="21">
        <f t="shared" si="3"/>
        <v>0</v>
      </c>
      <c r="O42" s="21">
        <f t="shared" si="4"/>
        <v>2490</v>
      </c>
      <c r="P42" s="21">
        <v>0</v>
      </c>
    </row>
    <row r="43" spans="1:16" ht="15.75" customHeight="1" x14ac:dyDescent="0.15">
      <c r="A43" s="82" t="s">
        <v>77</v>
      </c>
      <c r="B43" s="82"/>
      <c r="C43" s="24" t="s">
        <v>0</v>
      </c>
      <c r="D43" s="24" t="s">
        <v>78</v>
      </c>
      <c r="E43" s="21">
        <v>2200</v>
      </c>
      <c r="F43" s="22">
        <v>0</v>
      </c>
      <c r="G43" s="21">
        <v>960</v>
      </c>
      <c r="H43" s="21">
        <v>0</v>
      </c>
      <c r="I43" s="21">
        <v>0</v>
      </c>
      <c r="J43" s="22">
        <v>0</v>
      </c>
      <c r="K43" s="21">
        <v>0</v>
      </c>
      <c r="L43" s="21">
        <v>0</v>
      </c>
      <c r="M43" s="21">
        <f t="shared" si="2"/>
        <v>2200</v>
      </c>
      <c r="N43" s="21">
        <f t="shared" si="3"/>
        <v>0</v>
      </c>
      <c r="O43" s="21">
        <f t="shared" si="4"/>
        <v>960</v>
      </c>
      <c r="P43" s="21">
        <v>0</v>
      </c>
    </row>
    <row r="44" spans="1:16" ht="15.75" customHeight="1" x14ac:dyDescent="0.15">
      <c r="A44" s="81" t="s">
        <v>79</v>
      </c>
      <c r="B44" s="81"/>
      <c r="C44" s="23" t="s">
        <v>0</v>
      </c>
      <c r="D44" s="23" t="s">
        <v>80</v>
      </c>
      <c r="E44" s="21">
        <v>19449600</v>
      </c>
      <c r="F44" s="22">
        <f>F45+F46+F47</f>
        <v>4862400</v>
      </c>
      <c r="G44" s="21">
        <v>4992363.1500000004</v>
      </c>
      <c r="H44" s="21">
        <f t="shared" si="1"/>
        <v>102.67281897828234</v>
      </c>
      <c r="I44" s="21">
        <v>0</v>
      </c>
      <c r="J44" s="22">
        <v>0</v>
      </c>
      <c r="K44" s="21">
        <v>0</v>
      </c>
      <c r="L44" s="21">
        <v>0</v>
      </c>
      <c r="M44" s="21">
        <f t="shared" si="2"/>
        <v>19449600</v>
      </c>
      <c r="N44" s="21">
        <f t="shared" si="3"/>
        <v>4862400</v>
      </c>
      <c r="O44" s="21">
        <f t="shared" si="4"/>
        <v>4992363.1500000004</v>
      </c>
      <c r="P44" s="21">
        <f t="shared" si="5"/>
        <v>102.67281897828234</v>
      </c>
    </row>
    <row r="45" spans="1:16" ht="15.75" customHeight="1" x14ac:dyDescent="0.15">
      <c r="A45" s="82" t="s">
        <v>81</v>
      </c>
      <c r="B45" s="82"/>
      <c r="C45" s="24" t="s">
        <v>0</v>
      </c>
      <c r="D45" s="24" t="s">
        <v>82</v>
      </c>
      <c r="E45" s="21">
        <v>1911600</v>
      </c>
      <c r="F45" s="22">
        <v>477900</v>
      </c>
      <c r="G45" s="21">
        <v>637086.93000000005</v>
      </c>
      <c r="H45" s="21">
        <f t="shared" si="1"/>
        <v>133.30967357187697</v>
      </c>
      <c r="I45" s="21">
        <v>0</v>
      </c>
      <c r="J45" s="22">
        <v>0</v>
      </c>
      <c r="K45" s="21">
        <v>0</v>
      </c>
      <c r="L45" s="21">
        <v>0</v>
      </c>
      <c r="M45" s="21">
        <f t="shared" si="2"/>
        <v>1911600</v>
      </c>
      <c r="N45" s="21">
        <f t="shared" si="3"/>
        <v>477900</v>
      </c>
      <c r="O45" s="21">
        <f t="shared" si="4"/>
        <v>637086.93000000005</v>
      </c>
      <c r="P45" s="21">
        <f t="shared" si="5"/>
        <v>133.30967357187697</v>
      </c>
    </row>
    <row r="46" spans="1:16" ht="15.75" customHeight="1" x14ac:dyDescent="0.15">
      <c r="A46" s="82" t="s">
        <v>83</v>
      </c>
      <c r="B46" s="82"/>
      <c r="C46" s="24" t="s">
        <v>0</v>
      </c>
      <c r="D46" s="24" t="s">
        <v>84</v>
      </c>
      <c r="E46" s="21">
        <v>16892400</v>
      </c>
      <c r="F46" s="22">
        <v>4223100</v>
      </c>
      <c r="G46" s="21">
        <v>4208677.7699999996</v>
      </c>
      <c r="H46" s="21">
        <f t="shared" si="1"/>
        <v>99.658491866164653</v>
      </c>
      <c r="I46" s="21">
        <v>0</v>
      </c>
      <c r="J46" s="22">
        <v>0</v>
      </c>
      <c r="K46" s="21">
        <v>0</v>
      </c>
      <c r="L46" s="21">
        <v>0</v>
      </c>
      <c r="M46" s="21">
        <f t="shared" si="2"/>
        <v>16892400</v>
      </c>
      <c r="N46" s="21">
        <f t="shared" si="3"/>
        <v>4223100</v>
      </c>
      <c r="O46" s="21">
        <f t="shared" si="4"/>
        <v>4208677.7699999996</v>
      </c>
      <c r="P46" s="21">
        <f t="shared" si="5"/>
        <v>99.658491866164653</v>
      </c>
    </row>
    <row r="47" spans="1:16" ht="36.75" customHeight="1" x14ac:dyDescent="0.15">
      <c r="A47" s="82" t="s">
        <v>85</v>
      </c>
      <c r="B47" s="82"/>
      <c r="C47" s="24" t="s">
        <v>0</v>
      </c>
      <c r="D47" s="24" t="s">
        <v>86</v>
      </c>
      <c r="E47" s="21">
        <v>645600</v>
      </c>
      <c r="F47" s="22">
        <v>161400</v>
      </c>
      <c r="G47" s="21">
        <v>146598.45000000001</v>
      </c>
      <c r="H47" s="21">
        <f t="shared" si="1"/>
        <v>90.829275092936811</v>
      </c>
      <c r="I47" s="21">
        <v>0</v>
      </c>
      <c r="J47" s="22">
        <v>0</v>
      </c>
      <c r="K47" s="21">
        <v>0</v>
      </c>
      <c r="L47" s="21">
        <v>0</v>
      </c>
      <c r="M47" s="21">
        <f t="shared" si="2"/>
        <v>645600</v>
      </c>
      <c r="N47" s="21">
        <f t="shared" si="3"/>
        <v>161400</v>
      </c>
      <c r="O47" s="21">
        <f t="shared" si="4"/>
        <v>146598.45000000001</v>
      </c>
      <c r="P47" s="21">
        <f t="shared" si="5"/>
        <v>90.829275092936811</v>
      </c>
    </row>
    <row r="48" spans="1:16" ht="12.75" customHeight="1" x14ac:dyDescent="0.15">
      <c r="A48" s="80" t="s">
        <v>87</v>
      </c>
      <c r="B48" s="80"/>
      <c r="C48" s="20" t="s">
        <v>0</v>
      </c>
      <c r="D48" s="20" t="s">
        <v>88</v>
      </c>
      <c r="E48" s="21">
        <v>0</v>
      </c>
      <c r="F48" s="22">
        <v>0</v>
      </c>
      <c r="G48" s="21">
        <v>0</v>
      </c>
      <c r="H48" s="21">
        <v>0</v>
      </c>
      <c r="I48" s="21">
        <v>58400</v>
      </c>
      <c r="J48" s="22">
        <f>J49</f>
        <v>14575</v>
      </c>
      <c r="K48" s="21">
        <v>14867.96</v>
      </c>
      <c r="L48" s="21">
        <f t="shared" ref="L48:L53" si="6">K48/J48%</f>
        <v>102.01001715265866</v>
      </c>
      <c r="M48" s="21">
        <f t="shared" si="2"/>
        <v>58400</v>
      </c>
      <c r="N48" s="21">
        <f t="shared" si="3"/>
        <v>14575</v>
      </c>
      <c r="O48" s="21">
        <f t="shared" si="4"/>
        <v>14867.96</v>
      </c>
      <c r="P48" s="21">
        <f t="shared" si="5"/>
        <v>102.01001715265866</v>
      </c>
    </row>
    <row r="49" spans="1:16" ht="12.75" customHeight="1" x14ac:dyDescent="0.15">
      <c r="A49" s="81" t="s">
        <v>89</v>
      </c>
      <c r="B49" s="81"/>
      <c r="C49" s="23" t="s">
        <v>0</v>
      </c>
      <c r="D49" s="23" t="s">
        <v>90</v>
      </c>
      <c r="E49" s="21">
        <v>0</v>
      </c>
      <c r="F49" s="22">
        <v>0</v>
      </c>
      <c r="G49" s="21">
        <v>0</v>
      </c>
      <c r="H49" s="21">
        <v>0</v>
      </c>
      <c r="I49" s="21">
        <v>58400</v>
      </c>
      <c r="J49" s="22">
        <f>J50+J51+J52</f>
        <v>14575</v>
      </c>
      <c r="K49" s="21">
        <v>14867.96</v>
      </c>
      <c r="L49" s="21">
        <f t="shared" si="6"/>
        <v>102.01001715265866</v>
      </c>
      <c r="M49" s="21">
        <f t="shared" si="2"/>
        <v>58400</v>
      </c>
      <c r="N49" s="21">
        <f t="shared" si="3"/>
        <v>14575</v>
      </c>
      <c r="O49" s="21">
        <f t="shared" si="4"/>
        <v>14867.96</v>
      </c>
      <c r="P49" s="21">
        <f t="shared" si="5"/>
        <v>102.01001715265866</v>
      </c>
    </row>
    <row r="50" spans="1:16" ht="28.5" customHeight="1" x14ac:dyDescent="0.15">
      <c r="A50" s="82" t="s">
        <v>91</v>
      </c>
      <c r="B50" s="82"/>
      <c r="C50" s="24" t="s">
        <v>0</v>
      </c>
      <c r="D50" s="24" t="s">
        <v>92</v>
      </c>
      <c r="E50" s="21">
        <v>0</v>
      </c>
      <c r="F50" s="22">
        <v>0</v>
      </c>
      <c r="G50" s="21">
        <v>0</v>
      </c>
      <c r="H50" s="21">
        <v>0</v>
      </c>
      <c r="I50" s="21">
        <v>23300</v>
      </c>
      <c r="J50" s="22">
        <v>5825</v>
      </c>
      <c r="K50" s="21">
        <v>6973.33</v>
      </c>
      <c r="L50" s="21">
        <f t="shared" si="6"/>
        <v>119.71381974248926</v>
      </c>
      <c r="M50" s="21">
        <f t="shared" si="2"/>
        <v>23300</v>
      </c>
      <c r="N50" s="21">
        <f t="shared" si="3"/>
        <v>5825</v>
      </c>
      <c r="O50" s="21">
        <f t="shared" si="4"/>
        <v>6973.33</v>
      </c>
      <c r="P50" s="21">
        <f t="shared" si="5"/>
        <v>119.71381974248926</v>
      </c>
    </row>
    <row r="51" spans="1:16" ht="17.25" customHeight="1" x14ac:dyDescent="0.15">
      <c r="A51" s="82" t="s">
        <v>93</v>
      </c>
      <c r="B51" s="82"/>
      <c r="C51" s="24" t="s">
        <v>0</v>
      </c>
      <c r="D51" s="24" t="s">
        <v>94</v>
      </c>
      <c r="E51" s="21">
        <v>0</v>
      </c>
      <c r="F51" s="22">
        <v>0</v>
      </c>
      <c r="G51" s="21">
        <v>0</v>
      </c>
      <c r="H51" s="21">
        <v>0</v>
      </c>
      <c r="I51" s="21">
        <v>1100</v>
      </c>
      <c r="J51" s="22">
        <v>250</v>
      </c>
      <c r="K51" s="21">
        <v>1296.8599999999999</v>
      </c>
      <c r="L51" s="21">
        <f t="shared" si="6"/>
        <v>518.74399999999991</v>
      </c>
      <c r="M51" s="21">
        <f t="shared" si="2"/>
        <v>1100</v>
      </c>
      <c r="N51" s="21">
        <f t="shared" si="3"/>
        <v>250</v>
      </c>
      <c r="O51" s="21">
        <f t="shared" si="4"/>
        <v>1296.8599999999999</v>
      </c>
      <c r="P51" s="21">
        <f t="shared" si="5"/>
        <v>518.74399999999991</v>
      </c>
    </row>
    <row r="52" spans="1:16" ht="29.25" customHeight="1" x14ac:dyDescent="0.15">
      <c r="A52" s="82" t="s">
        <v>95</v>
      </c>
      <c r="B52" s="82"/>
      <c r="C52" s="24" t="s">
        <v>0</v>
      </c>
      <c r="D52" s="24" t="s">
        <v>96</v>
      </c>
      <c r="E52" s="21">
        <v>0</v>
      </c>
      <c r="F52" s="22">
        <v>0</v>
      </c>
      <c r="G52" s="21">
        <v>0</v>
      </c>
      <c r="H52" s="21">
        <v>0</v>
      </c>
      <c r="I52" s="21">
        <v>34000</v>
      </c>
      <c r="J52" s="22">
        <v>8500</v>
      </c>
      <c r="K52" s="21">
        <v>6597.77</v>
      </c>
      <c r="L52" s="21">
        <f t="shared" si="6"/>
        <v>77.620823529411766</v>
      </c>
      <c r="M52" s="21">
        <f t="shared" si="2"/>
        <v>34000</v>
      </c>
      <c r="N52" s="21">
        <f t="shared" si="3"/>
        <v>8500</v>
      </c>
      <c r="O52" s="21">
        <f t="shared" si="4"/>
        <v>6597.77</v>
      </c>
      <c r="P52" s="21">
        <f t="shared" si="5"/>
        <v>77.620823529411766</v>
      </c>
    </row>
    <row r="53" spans="1:16" ht="15" customHeight="1" x14ac:dyDescent="0.15">
      <c r="A53" s="79" t="s">
        <v>97</v>
      </c>
      <c r="B53" s="79"/>
      <c r="C53" s="20" t="s">
        <v>0</v>
      </c>
      <c r="D53" s="20" t="s">
        <v>98</v>
      </c>
      <c r="E53" s="21">
        <v>1999700</v>
      </c>
      <c r="F53" s="22">
        <f>F60+F70</f>
        <v>496950</v>
      </c>
      <c r="G53" s="21">
        <v>421040.15</v>
      </c>
      <c r="H53" s="21">
        <f t="shared" si="1"/>
        <v>84.724851594727838</v>
      </c>
      <c r="I53" s="21">
        <v>2518700</v>
      </c>
      <c r="J53" s="22">
        <f>J74</f>
        <v>2518700</v>
      </c>
      <c r="K53" s="21">
        <v>2562134.65</v>
      </c>
      <c r="L53" s="21">
        <f t="shared" si="6"/>
        <v>101.7244868384484</v>
      </c>
      <c r="M53" s="21">
        <f t="shared" si="2"/>
        <v>4518400</v>
      </c>
      <c r="N53" s="21">
        <f t="shared" si="3"/>
        <v>3015650</v>
      </c>
      <c r="O53" s="21">
        <f t="shared" si="4"/>
        <v>2983174.8</v>
      </c>
      <c r="P53" s="21">
        <f t="shared" si="5"/>
        <v>98.923111103742144</v>
      </c>
    </row>
    <row r="54" spans="1:16" ht="15" customHeight="1" x14ac:dyDescent="0.15">
      <c r="A54" s="80" t="s">
        <v>99</v>
      </c>
      <c r="B54" s="80"/>
      <c r="C54" s="20" t="s">
        <v>0</v>
      </c>
      <c r="D54" s="20" t="s">
        <v>100</v>
      </c>
      <c r="E54" s="21">
        <v>0</v>
      </c>
      <c r="F54" s="22">
        <v>0</v>
      </c>
      <c r="G54" s="21">
        <v>49682</v>
      </c>
      <c r="H54" s="21">
        <v>0</v>
      </c>
      <c r="I54" s="21">
        <v>0</v>
      </c>
      <c r="J54" s="22">
        <v>0</v>
      </c>
      <c r="K54" s="21">
        <v>4.5</v>
      </c>
      <c r="L54" s="21">
        <v>0</v>
      </c>
      <c r="M54" s="21">
        <f t="shared" si="2"/>
        <v>0</v>
      </c>
      <c r="N54" s="21">
        <f t="shared" si="3"/>
        <v>0</v>
      </c>
      <c r="O54" s="21">
        <f t="shared" si="4"/>
        <v>49686.5</v>
      </c>
      <c r="P54" s="21">
        <v>0</v>
      </c>
    </row>
    <row r="55" spans="1:16" ht="15" customHeight="1" x14ac:dyDescent="0.15">
      <c r="A55" s="81" t="s">
        <v>101</v>
      </c>
      <c r="B55" s="81"/>
      <c r="C55" s="23" t="s">
        <v>0</v>
      </c>
      <c r="D55" s="23" t="s">
        <v>102</v>
      </c>
      <c r="E55" s="21">
        <v>0</v>
      </c>
      <c r="F55" s="22">
        <f>F56+F57+F58</f>
        <v>0</v>
      </c>
      <c r="G55" s="21">
        <v>49682</v>
      </c>
      <c r="H55" s="21">
        <v>0</v>
      </c>
      <c r="I55" s="21">
        <v>0</v>
      </c>
      <c r="J55" s="22">
        <v>0</v>
      </c>
      <c r="K55" s="21">
        <v>0</v>
      </c>
      <c r="L55" s="21">
        <v>0</v>
      </c>
      <c r="M55" s="21">
        <f t="shared" si="2"/>
        <v>0</v>
      </c>
      <c r="N55" s="21">
        <f t="shared" si="3"/>
        <v>0</v>
      </c>
      <c r="O55" s="21">
        <f t="shared" si="4"/>
        <v>49682</v>
      </c>
      <c r="P55" s="21">
        <v>0</v>
      </c>
    </row>
    <row r="56" spans="1:16" ht="15" customHeight="1" x14ac:dyDescent="0.15">
      <c r="A56" s="82" t="s">
        <v>103</v>
      </c>
      <c r="B56" s="82"/>
      <c r="C56" s="24" t="s">
        <v>0</v>
      </c>
      <c r="D56" s="24" t="s">
        <v>104</v>
      </c>
      <c r="E56" s="21">
        <v>0</v>
      </c>
      <c r="F56" s="22">
        <v>0</v>
      </c>
      <c r="G56" s="21">
        <v>4182</v>
      </c>
      <c r="H56" s="21">
        <v>0</v>
      </c>
      <c r="I56" s="21">
        <v>0</v>
      </c>
      <c r="J56" s="22">
        <v>0</v>
      </c>
      <c r="K56" s="21">
        <v>0</v>
      </c>
      <c r="L56" s="21">
        <v>0</v>
      </c>
      <c r="M56" s="21">
        <f t="shared" si="2"/>
        <v>0</v>
      </c>
      <c r="N56" s="21">
        <f t="shared" si="3"/>
        <v>0</v>
      </c>
      <c r="O56" s="21">
        <f t="shared" si="4"/>
        <v>4182</v>
      </c>
      <c r="P56" s="21">
        <v>0</v>
      </c>
    </row>
    <row r="57" spans="1:16" ht="20.25" customHeight="1" x14ac:dyDescent="0.15">
      <c r="A57" s="82" t="s">
        <v>105</v>
      </c>
      <c r="B57" s="82"/>
      <c r="C57" s="24" t="s">
        <v>0</v>
      </c>
      <c r="D57" s="24" t="s">
        <v>106</v>
      </c>
      <c r="E57" s="21">
        <v>0</v>
      </c>
      <c r="F57" s="22">
        <v>0</v>
      </c>
      <c r="G57" s="21">
        <v>43600</v>
      </c>
      <c r="H57" s="21">
        <v>0</v>
      </c>
      <c r="I57" s="21">
        <v>0</v>
      </c>
      <c r="J57" s="22">
        <v>0</v>
      </c>
      <c r="K57" s="21">
        <v>0</v>
      </c>
      <c r="L57" s="21">
        <v>0</v>
      </c>
      <c r="M57" s="21">
        <f t="shared" si="2"/>
        <v>0</v>
      </c>
      <c r="N57" s="21">
        <f t="shared" si="3"/>
        <v>0</v>
      </c>
      <c r="O57" s="21">
        <f t="shared" si="4"/>
        <v>43600</v>
      </c>
      <c r="P57" s="21">
        <v>0</v>
      </c>
    </row>
    <row r="58" spans="1:16" ht="30.6" customHeight="1" x14ac:dyDescent="0.15">
      <c r="A58" s="82" t="s">
        <v>107</v>
      </c>
      <c r="B58" s="82"/>
      <c r="C58" s="24" t="s">
        <v>0</v>
      </c>
      <c r="D58" s="24" t="s">
        <v>108</v>
      </c>
      <c r="E58" s="21">
        <v>0</v>
      </c>
      <c r="F58" s="22">
        <v>0</v>
      </c>
      <c r="G58" s="21">
        <v>1900</v>
      </c>
      <c r="H58" s="21">
        <v>0</v>
      </c>
      <c r="I58" s="21">
        <v>0</v>
      </c>
      <c r="J58" s="22">
        <v>0</v>
      </c>
      <c r="K58" s="21">
        <v>0</v>
      </c>
      <c r="L58" s="21">
        <v>0</v>
      </c>
      <c r="M58" s="21">
        <f t="shared" si="2"/>
        <v>0</v>
      </c>
      <c r="N58" s="21">
        <f t="shared" si="3"/>
        <v>0</v>
      </c>
      <c r="O58" s="21">
        <f t="shared" si="4"/>
        <v>1900</v>
      </c>
      <c r="P58" s="21">
        <v>0</v>
      </c>
    </row>
    <row r="59" spans="1:16" ht="19.5" customHeight="1" x14ac:dyDescent="0.15">
      <c r="A59" s="81" t="s">
        <v>109</v>
      </c>
      <c r="B59" s="81"/>
      <c r="C59" s="23" t="s">
        <v>0</v>
      </c>
      <c r="D59" s="23" t="s">
        <v>110</v>
      </c>
      <c r="E59" s="21">
        <v>0</v>
      </c>
      <c r="F59" s="22">
        <v>0</v>
      </c>
      <c r="G59" s="21">
        <v>0</v>
      </c>
      <c r="H59" s="21">
        <v>0</v>
      </c>
      <c r="I59" s="21">
        <v>0</v>
      </c>
      <c r="J59" s="22">
        <v>0</v>
      </c>
      <c r="K59" s="21">
        <v>4.5</v>
      </c>
      <c r="L59" s="21">
        <v>0</v>
      </c>
      <c r="M59" s="21">
        <f t="shared" si="2"/>
        <v>0</v>
      </c>
      <c r="N59" s="21">
        <f t="shared" si="3"/>
        <v>0</v>
      </c>
      <c r="O59" s="21">
        <f t="shared" si="4"/>
        <v>4.5</v>
      </c>
      <c r="P59" s="21">
        <v>0</v>
      </c>
    </row>
    <row r="60" spans="1:16" ht="15.75" customHeight="1" x14ac:dyDescent="0.15">
      <c r="A60" s="80" t="s">
        <v>111</v>
      </c>
      <c r="B60" s="80"/>
      <c r="C60" s="20" t="s">
        <v>0</v>
      </c>
      <c r="D60" s="20" t="s">
        <v>112</v>
      </c>
      <c r="E60" s="21">
        <v>1960700</v>
      </c>
      <c r="F60" s="22">
        <f>F61+F65+F67</f>
        <v>487200</v>
      </c>
      <c r="G60" s="21">
        <v>325791.15000000002</v>
      </c>
      <c r="H60" s="21">
        <f t="shared" si="1"/>
        <v>66.870104679802964</v>
      </c>
      <c r="I60" s="21">
        <v>0</v>
      </c>
      <c r="J60" s="22">
        <v>0</v>
      </c>
      <c r="K60" s="21">
        <v>0</v>
      </c>
      <c r="L60" s="21">
        <v>0</v>
      </c>
      <c r="M60" s="21">
        <f t="shared" si="2"/>
        <v>1960700</v>
      </c>
      <c r="N60" s="21">
        <f t="shared" si="3"/>
        <v>487200</v>
      </c>
      <c r="O60" s="21">
        <f t="shared" si="4"/>
        <v>325791.15000000002</v>
      </c>
      <c r="P60" s="21">
        <f t="shared" si="5"/>
        <v>66.870104679802964</v>
      </c>
    </row>
    <row r="61" spans="1:16" ht="12" customHeight="1" x14ac:dyDescent="0.15">
      <c r="A61" s="81" t="s">
        <v>113</v>
      </c>
      <c r="B61" s="81"/>
      <c r="C61" s="23" t="s">
        <v>0</v>
      </c>
      <c r="D61" s="23" t="s">
        <v>114</v>
      </c>
      <c r="E61" s="21">
        <v>1237000</v>
      </c>
      <c r="F61" s="22">
        <f>F62+F63+F64</f>
        <v>307650</v>
      </c>
      <c r="G61" s="21">
        <v>226838.67</v>
      </c>
      <c r="H61" s="21">
        <f t="shared" si="1"/>
        <v>73.732705997074603</v>
      </c>
      <c r="I61" s="21">
        <v>0</v>
      </c>
      <c r="J61" s="22">
        <v>0</v>
      </c>
      <c r="K61" s="21">
        <v>0</v>
      </c>
      <c r="L61" s="21">
        <v>0</v>
      </c>
      <c r="M61" s="21">
        <f t="shared" si="2"/>
        <v>1237000</v>
      </c>
      <c r="N61" s="21">
        <f t="shared" si="3"/>
        <v>307650</v>
      </c>
      <c r="O61" s="21">
        <f t="shared" si="4"/>
        <v>226838.67</v>
      </c>
      <c r="P61" s="21">
        <f t="shared" si="5"/>
        <v>73.732705997074603</v>
      </c>
    </row>
    <row r="62" spans="1:16" ht="19.5" customHeight="1" x14ac:dyDescent="0.15">
      <c r="A62" s="82" t="s">
        <v>115</v>
      </c>
      <c r="B62" s="82"/>
      <c r="C62" s="24" t="s">
        <v>0</v>
      </c>
      <c r="D62" s="24" t="s">
        <v>116</v>
      </c>
      <c r="E62" s="21">
        <v>40000</v>
      </c>
      <c r="F62" s="22">
        <v>9900</v>
      </c>
      <c r="G62" s="21">
        <v>2720</v>
      </c>
      <c r="H62" s="21">
        <f t="shared" si="1"/>
        <v>27.474747474747474</v>
      </c>
      <c r="I62" s="21">
        <v>0</v>
      </c>
      <c r="J62" s="22">
        <v>0</v>
      </c>
      <c r="K62" s="21">
        <v>0</v>
      </c>
      <c r="L62" s="21">
        <v>0</v>
      </c>
      <c r="M62" s="21">
        <f t="shared" si="2"/>
        <v>40000</v>
      </c>
      <c r="N62" s="21">
        <f t="shared" si="3"/>
        <v>9900</v>
      </c>
      <c r="O62" s="21">
        <f t="shared" si="4"/>
        <v>2720</v>
      </c>
      <c r="P62" s="21">
        <f t="shared" si="5"/>
        <v>27.474747474747474</v>
      </c>
    </row>
    <row r="63" spans="1:16" ht="11.25" customHeight="1" x14ac:dyDescent="0.15">
      <c r="A63" s="82" t="s">
        <v>117</v>
      </c>
      <c r="B63" s="82"/>
      <c r="C63" s="24" t="s">
        <v>0</v>
      </c>
      <c r="D63" s="24" t="s">
        <v>118</v>
      </c>
      <c r="E63" s="21">
        <v>747000</v>
      </c>
      <c r="F63" s="22">
        <v>186750</v>
      </c>
      <c r="G63" s="21">
        <v>165358.67000000001</v>
      </c>
      <c r="H63" s="21">
        <f t="shared" si="1"/>
        <v>88.545472556894254</v>
      </c>
      <c r="I63" s="21">
        <v>0</v>
      </c>
      <c r="J63" s="22">
        <v>0</v>
      </c>
      <c r="K63" s="21">
        <v>0</v>
      </c>
      <c r="L63" s="21">
        <v>0</v>
      </c>
      <c r="M63" s="21">
        <f t="shared" si="2"/>
        <v>747000</v>
      </c>
      <c r="N63" s="21">
        <f t="shared" si="3"/>
        <v>186750</v>
      </c>
      <c r="O63" s="21">
        <f t="shared" si="4"/>
        <v>165358.67000000001</v>
      </c>
      <c r="P63" s="21">
        <f t="shared" si="5"/>
        <v>88.545472556894254</v>
      </c>
    </row>
    <row r="64" spans="1:16" ht="13.9" customHeight="1" x14ac:dyDescent="0.15">
      <c r="A64" s="82" t="s">
        <v>119</v>
      </c>
      <c r="B64" s="82"/>
      <c r="C64" s="24" t="s">
        <v>0</v>
      </c>
      <c r="D64" s="24" t="s">
        <v>120</v>
      </c>
      <c r="E64" s="21">
        <v>450000</v>
      </c>
      <c r="F64" s="22">
        <v>111000</v>
      </c>
      <c r="G64" s="21">
        <v>58760</v>
      </c>
      <c r="H64" s="21">
        <f t="shared" si="1"/>
        <v>52.936936936936938</v>
      </c>
      <c r="I64" s="21">
        <v>0</v>
      </c>
      <c r="J64" s="22">
        <v>0</v>
      </c>
      <c r="K64" s="21">
        <v>0</v>
      </c>
      <c r="L64" s="21">
        <v>0</v>
      </c>
      <c r="M64" s="21">
        <f t="shared" si="2"/>
        <v>450000</v>
      </c>
      <c r="N64" s="21">
        <f t="shared" si="3"/>
        <v>111000</v>
      </c>
      <c r="O64" s="21">
        <f t="shared" si="4"/>
        <v>58760</v>
      </c>
      <c r="P64" s="21">
        <f t="shared" si="5"/>
        <v>52.936936936936938</v>
      </c>
    </row>
    <row r="65" spans="1:16" ht="19.5" customHeight="1" x14ac:dyDescent="0.15">
      <c r="A65" s="81" t="s">
        <v>121</v>
      </c>
      <c r="B65" s="81"/>
      <c r="C65" s="23" t="s">
        <v>0</v>
      </c>
      <c r="D65" s="23" t="s">
        <v>122</v>
      </c>
      <c r="E65" s="21">
        <v>700900</v>
      </c>
      <c r="F65" s="22">
        <f>F66</f>
        <v>174000</v>
      </c>
      <c r="G65" s="21">
        <v>96244.56</v>
      </c>
      <c r="H65" s="21">
        <f t="shared" si="1"/>
        <v>55.312965517241381</v>
      </c>
      <c r="I65" s="21">
        <v>0</v>
      </c>
      <c r="J65" s="22">
        <v>0</v>
      </c>
      <c r="K65" s="21">
        <v>0</v>
      </c>
      <c r="L65" s="21">
        <v>0</v>
      </c>
      <c r="M65" s="21">
        <f t="shared" si="2"/>
        <v>700900</v>
      </c>
      <c r="N65" s="21">
        <f t="shared" si="3"/>
        <v>174000</v>
      </c>
      <c r="O65" s="21">
        <f t="shared" si="4"/>
        <v>96244.56</v>
      </c>
      <c r="P65" s="21">
        <f t="shared" si="5"/>
        <v>55.312965517241381</v>
      </c>
    </row>
    <row r="66" spans="1:16" ht="23.25" customHeight="1" x14ac:dyDescent="0.15">
      <c r="A66" s="82" t="s">
        <v>123</v>
      </c>
      <c r="B66" s="82"/>
      <c r="C66" s="24" t="s">
        <v>0</v>
      </c>
      <c r="D66" s="24" t="s">
        <v>124</v>
      </c>
      <c r="E66" s="21">
        <v>700900</v>
      </c>
      <c r="F66" s="22">
        <v>174000</v>
      </c>
      <c r="G66" s="21">
        <v>96244.56</v>
      </c>
      <c r="H66" s="21">
        <f t="shared" si="1"/>
        <v>55.312965517241381</v>
      </c>
      <c r="I66" s="21">
        <v>0</v>
      </c>
      <c r="J66" s="22">
        <v>0</v>
      </c>
      <c r="K66" s="21">
        <v>0</v>
      </c>
      <c r="L66" s="21">
        <v>0</v>
      </c>
      <c r="M66" s="21">
        <f t="shared" si="2"/>
        <v>700900</v>
      </c>
      <c r="N66" s="21">
        <f t="shared" si="3"/>
        <v>174000</v>
      </c>
      <c r="O66" s="21">
        <f t="shared" si="4"/>
        <v>96244.56</v>
      </c>
      <c r="P66" s="21">
        <f t="shared" si="5"/>
        <v>55.312965517241381</v>
      </c>
    </row>
    <row r="67" spans="1:16" ht="19.5" customHeight="1" x14ac:dyDescent="0.15">
      <c r="A67" s="81" t="s">
        <v>125</v>
      </c>
      <c r="B67" s="81"/>
      <c r="C67" s="23" t="s">
        <v>0</v>
      </c>
      <c r="D67" s="23" t="s">
        <v>126</v>
      </c>
      <c r="E67" s="21">
        <v>22800</v>
      </c>
      <c r="F67" s="22">
        <f>F68+F69</f>
        <v>5550</v>
      </c>
      <c r="G67" s="21">
        <v>2707.92</v>
      </c>
      <c r="H67" s="21">
        <f t="shared" si="1"/>
        <v>48.791351351351352</v>
      </c>
      <c r="I67" s="21">
        <v>0</v>
      </c>
      <c r="J67" s="22">
        <v>0</v>
      </c>
      <c r="K67" s="21">
        <v>0</v>
      </c>
      <c r="L67" s="21">
        <v>0</v>
      </c>
      <c r="M67" s="21">
        <f t="shared" si="2"/>
        <v>22800</v>
      </c>
      <c r="N67" s="21">
        <f t="shared" si="3"/>
        <v>5550</v>
      </c>
      <c r="O67" s="21">
        <f t="shared" si="4"/>
        <v>2707.92</v>
      </c>
      <c r="P67" s="21">
        <f t="shared" si="5"/>
        <v>48.791351351351352</v>
      </c>
    </row>
    <row r="68" spans="1:16" ht="19.5" customHeight="1" x14ac:dyDescent="0.15">
      <c r="A68" s="82" t="s">
        <v>127</v>
      </c>
      <c r="B68" s="82"/>
      <c r="C68" s="24" t="s">
        <v>0</v>
      </c>
      <c r="D68" s="24" t="s">
        <v>128</v>
      </c>
      <c r="E68" s="21">
        <v>18500</v>
      </c>
      <c r="F68" s="22">
        <v>4500</v>
      </c>
      <c r="G68" s="21">
        <v>1687.92</v>
      </c>
      <c r="H68" s="21">
        <f t="shared" si="1"/>
        <v>37.509333333333338</v>
      </c>
      <c r="I68" s="21">
        <v>0</v>
      </c>
      <c r="J68" s="22">
        <v>0</v>
      </c>
      <c r="K68" s="21">
        <v>0</v>
      </c>
      <c r="L68" s="21">
        <v>0</v>
      </c>
      <c r="M68" s="21">
        <f t="shared" si="2"/>
        <v>18500</v>
      </c>
      <c r="N68" s="21">
        <f t="shared" si="3"/>
        <v>4500</v>
      </c>
      <c r="O68" s="21">
        <f t="shared" si="4"/>
        <v>1687.92</v>
      </c>
      <c r="P68" s="21">
        <f t="shared" si="5"/>
        <v>37.509333333333338</v>
      </c>
    </row>
    <row r="69" spans="1:16" ht="19.5" customHeight="1" x14ac:dyDescent="0.15">
      <c r="A69" s="82" t="s">
        <v>129</v>
      </c>
      <c r="B69" s="82"/>
      <c r="C69" s="24" t="s">
        <v>0</v>
      </c>
      <c r="D69" s="24" t="s">
        <v>130</v>
      </c>
      <c r="E69" s="21">
        <v>4300</v>
      </c>
      <c r="F69" s="22">
        <v>1050</v>
      </c>
      <c r="G69" s="21">
        <v>1020</v>
      </c>
      <c r="H69" s="21">
        <f t="shared" si="1"/>
        <v>97.142857142857139</v>
      </c>
      <c r="I69" s="21">
        <v>0</v>
      </c>
      <c r="J69" s="22">
        <v>0</v>
      </c>
      <c r="K69" s="21">
        <v>0</v>
      </c>
      <c r="L69" s="21">
        <v>0</v>
      </c>
      <c r="M69" s="21">
        <f t="shared" si="2"/>
        <v>4300</v>
      </c>
      <c r="N69" s="21">
        <f t="shared" si="3"/>
        <v>1050</v>
      </c>
      <c r="O69" s="21">
        <f t="shared" si="4"/>
        <v>1020</v>
      </c>
      <c r="P69" s="21">
        <f t="shared" si="5"/>
        <v>97.142857142857139</v>
      </c>
    </row>
    <row r="70" spans="1:16" ht="16.5" customHeight="1" x14ac:dyDescent="0.15">
      <c r="A70" s="80" t="s">
        <v>131</v>
      </c>
      <c r="B70" s="80"/>
      <c r="C70" s="20" t="s">
        <v>0</v>
      </c>
      <c r="D70" s="20" t="s">
        <v>132</v>
      </c>
      <c r="E70" s="21">
        <v>39000</v>
      </c>
      <c r="F70" s="22">
        <f>F71</f>
        <v>9750</v>
      </c>
      <c r="G70" s="21">
        <v>45567</v>
      </c>
      <c r="H70" s="21">
        <f t="shared" si="1"/>
        <v>467.35384615384618</v>
      </c>
      <c r="I70" s="21">
        <v>0</v>
      </c>
      <c r="J70" s="22">
        <v>0</v>
      </c>
      <c r="K70" s="21">
        <v>7111.92</v>
      </c>
      <c r="L70" s="21">
        <v>0</v>
      </c>
      <c r="M70" s="21">
        <f t="shared" si="2"/>
        <v>39000</v>
      </c>
      <c r="N70" s="21">
        <f t="shared" si="3"/>
        <v>9750</v>
      </c>
      <c r="O70" s="21">
        <f t="shared" si="4"/>
        <v>52678.92</v>
      </c>
      <c r="P70" s="21">
        <f t="shared" si="5"/>
        <v>540.29661538461539</v>
      </c>
    </row>
    <row r="71" spans="1:16" ht="16.5" customHeight="1" x14ac:dyDescent="0.15">
      <c r="A71" s="81" t="s">
        <v>101</v>
      </c>
      <c r="B71" s="81"/>
      <c r="C71" s="23" t="s">
        <v>0</v>
      </c>
      <c r="D71" s="23" t="s">
        <v>133</v>
      </c>
      <c r="E71" s="21">
        <v>39000</v>
      </c>
      <c r="F71" s="22">
        <f>F72</f>
        <v>9750</v>
      </c>
      <c r="G71" s="21">
        <v>45567</v>
      </c>
      <c r="H71" s="21">
        <f t="shared" si="1"/>
        <v>467.35384615384618</v>
      </c>
      <c r="I71" s="21">
        <v>0</v>
      </c>
      <c r="J71" s="22">
        <v>0</v>
      </c>
      <c r="K71" s="21">
        <v>7111.92</v>
      </c>
      <c r="L71" s="21">
        <v>0</v>
      </c>
      <c r="M71" s="21">
        <f t="shared" si="2"/>
        <v>39000</v>
      </c>
      <c r="N71" s="21">
        <f t="shared" si="3"/>
        <v>9750</v>
      </c>
      <c r="O71" s="21">
        <f t="shared" si="4"/>
        <v>52678.92</v>
      </c>
      <c r="P71" s="21">
        <f t="shared" si="5"/>
        <v>540.29661538461539</v>
      </c>
    </row>
    <row r="72" spans="1:16" ht="16.5" customHeight="1" x14ac:dyDescent="0.15">
      <c r="A72" s="82" t="s">
        <v>101</v>
      </c>
      <c r="B72" s="82"/>
      <c r="C72" s="24" t="s">
        <v>0</v>
      </c>
      <c r="D72" s="24" t="s">
        <v>134</v>
      </c>
      <c r="E72" s="21">
        <v>39000</v>
      </c>
      <c r="F72" s="22">
        <v>9750</v>
      </c>
      <c r="G72" s="21">
        <v>45567</v>
      </c>
      <c r="H72" s="21">
        <f t="shared" si="1"/>
        <v>467.35384615384618</v>
      </c>
      <c r="I72" s="21">
        <v>0</v>
      </c>
      <c r="J72" s="22">
        <v>0</v>
      </c>
      <c r="K72" s="21">
        <v>0</v>
      </c>
      <c r="L72" s="21">
        <v>0</v>
      </c>
      <c r="M72" s="21">
        <f t="shared" si="2"/>
        <v>39000</v>
      </c>
      <c r="N72" s="21">
        <f t="shared" si="3"/>
        <v>9750</v>
      </c>
      <c r="O72" s="21">
        <f t="shared" si="4"/>
        <v>45567</v>
      </c>
      <c r="P72" s="21">
        <f t="shared" si="5"/>
        <v>467.35384615384618</v>
      </c>
    </row>
    <row r="73" spans="1:16" ht="28.5" customHeight="1" x14ac:dyDescent="0.15">
      <c r="A73" s="82" t="s">
        <v>135</v>
      </c>
      <c r="B73" s="82"/>
      <c r="C73" s="24" t="s">
        <v>0</v>
      </c>
      <c r="D73" s="24" t="s">
        <v>136</v>
      </c>
      <c r="E73" s="21">
        <v>0</v>
      </c>
      <c r="F73" s="22">
        <v>0</v>
      </c>
      <c r="G73" s="21">
        <v>0</v>
      </c>
      <c r="H73" s="21">
        <v>0</v>
      </c>
      <c r="I73" s="21">
        <v>0</v>
      </c>
      <c r="J73" s="22">
        <v>0</v>
      </c>
      <c r="K73" s="21">
        <v>7111.92</v>
      </c>
      <c r="L73" s="21">
        <v>0</v>
      </c>
      <c r="M73" s="21">
        <f t="shared" ref="M73:M103" si="7">E73+I73</f>
        <v>0</v>
      </c>
      <c r="N73" s="21">
        <f t="shared" ref="N73:N103" si="8">F73+J73</f>
        <v>0</v>
      </c>
      <c r="O73" s="21">
        <f t="shared" ref="O73:O103" si="9">G73+K73</f>
        <v>7111.92</v>
      </c>
      <c r="P73" s="21">
        <v>0</v>
      </c>
    </row>
    <row r="74" spans="1:16" ht="14.25" customHeight="1" x14ac:dyDescent="0.15">
      <c r="A74" s="80" t="s">
        <v>137</v>
      </c>
      <c r="B74" s="80"/>
      <c r="C74" s="20" t="s">
        <v>0</v>
      </c>
      <c r="D74" s="20" t="s">
        <v>138</v>
      </c>
      <c r="E74" s="21">
        <v>0</v>
      </c>
      <c r="F74" s="22">
        <v>0</v>
      </c>
      <c r="G74" s="21">
        <v>0</v>
      </c>
      <c r="H74" s="21">
        <v>0</v>
      </c>
      <c r="I74" s="21">
        <v>2518700</v>
      </c>
      <c r="J74" s="22">
        <f>J75</f>
        <v>2518700</v>
      </c>
      <c r="K74" s="21">
        <v>2555018.23</v>
      </c>
      <c r="L74" s="21">
        <f t="shared" ref="L74:L103" si="10">K74/J74%</f>
        <v>101.44194346289753</v>
      </c>
      <c r="M74" s="21">
        <f t="shared" si="7"/>
        <v>2518700</v>
      </c>
      <c r="N74" s="21">
        <f t="shared" si="8"/>
        <v>2518700</v>
      </c>
      <c r="O74" s="21">
        <f t="shared" si="9"/>
        <v>2555018.23</v>
      </c>
      <c r="P74" s="21">
        <f t="shared" ref="P74:P103" si="11">O74/N74%</f>
        <v>101.44194346289753</v>
      </c>
    </row>
    <row r="75" spans="1:16" ht="30.6" customHeight="1" x14ac:dyDescent="0.15">
      <c r="A75" s="81" t="s">
        <v>139</v>
      </c>
      <c r="B75" s="81"/>
      <c r="C75" s="23" t="s">
        <v>0</v>
      </c>
      <c r="D75" s="23" t="s">
        <v>140</v>
      </c>
      <c r="E75" s="21">
        <v>0</v>
      </c>
      <c r="F75" s="22">
        <v>0</v>
      </c>
      <c r="G75" s="21">
        <v>0</v>
      </c>
      <c r="H75" s="21">
        <v>0</v>
      </c>
      <c r="I75" s="21">
        <v>2518700</v>
      </c>
      <c r="J75" s="22">
        <v>2518700</v>
      </c>
      <c r="K75" s="21">
        <v>502113.26</v>
      </c>
      <c r="L75" s="21">
        <f t="shared" si="10"/>
        <v>19.93541350696788</v>
      </c>
      <c r="M75" s="21">
        <f t="shared" si="7"/>
        <v>2518700</v>
      </c>
      <c r="N75" s="21">
        <f t="shared" si="8"/>
        <v>2518700</v>
      </c>
      <c r="O75" s="21">
        <f t="shared" si="9"/>
        <v>502113.26</v>
      </c>
      <c r="P75" s="21">
        <f t="shared" si="11"/>
        <v>19.93541350696788</v>
      </c>
    </row>
    <row r="76" spans="1:16" ht="21.95" customHeight="1" x14ac:dyDescent="0.15">
      <c r="A76" s="82" t="s">
        <v>141</v>
      </c>
      <c r="B76" s="82"/>
      <c r="C76" s="24" t="s">
        <v>0</v>
      </c>
      <c r="D76" s="24" t="s">
        <v>142</v>
      </c>
      <c r="E76" s="21">
        <v>0</v>
      </c>
      <c r="F76" s="22">
        <v>0</v>
      </c>
      <c r="G76" s="21">
        <v>0</v>
      </c>
      <c r="H76" s="21">
        <v>0</v>
      </c>
      <c r="I76" s="21">
        <v>2399200</v>
      </c>
      <c r="J76" s="22">
        <v>2399200</v>
      </c>
      <c r="K76" s="21">
        <v>458132.75</v>
      </c>
      <c r="L76" s="21">
        <f t="shared" si="10"/>
        <v>19.09522965988663</v>
      </c>
      <c r="M76" s="21">
        <f t="shared" si="7"/>
        <v>2399200</v>
      </c>
      <c r="N76" s="21">
        <f t="shared" si="8"/>
        <v>2399200</v>
      </c>
      <c r="O76" s="21">
        <f t="shared" si="9"/>
        <v>458132.75</v>
      </c>
      <c r="P76" s="21">
        <f t="shared" si="11"/>
        <v>19.09522965988663</v>
      </c>
    </row>
    <row r="77" spans="1:16" ht="21.6" customHeight="1" x14ac:dyDescent="0.15">
      <c r="A77" s="82" t="s">
        <v>143</v>
      </c>
      <c r="B77" s="82"/>
      <c r="C77" s="24" t="s">
        <v>0</v>
      </c>
      <c r="D77" s="24" t="s">
        <v>144</v>
      </c>
      <c r="E77" s="21">
        <v>0</v>
      </c>
      <c r="F77" s="22">
        <v>0</v>
      </c>
      <c r="G77" s="21">
        <v>0</v>
      </c>
      <c r="H77" s="21">
        <v>0</v>
      </c>
      <c r="I77" s="21">
        <v>119500</v>
      </c>
      <c r="J77" s="22">
        <v>119500</v>
      </c>
      <c r="K77" s="21">
        <v>42789.51</v>
      </c>
      <c r="L77" s="21">
        <f t="shared" si="10"/>
        <v>35.807121338912133</v>
      </c>
      <c r="M77" s="21">
        <f t="shared" si="7"/>
        <v>119500</v>
      </c>
      <c r="N77" s="21">
        <f t="shared" si="8"/>
        <v>119500</v>
      </c>
      <c r="O77" s="21">
        <f t="shared" si="9"/>
        <v>42789.51</v>
      </c>
      <c r="P77" s="21">
        <f t="shared" si="11"/>
        <v>35.807121338912133</v>
      </c>
    </row>
    <row r="78" spans="1:16" ht="19.5" customHeight="1" x14ac:dyDescent="0.15">
      <c r="A78" s="82" t="s">
        <v>145</v>
      </c>
      <c r="B78" s="82"/>
      <c r="C78" s="24" t="s">
        <v>0</v>
      </c>
      <c r="D78" s="24" t="s">
        <v>146</v>
      </c>
      <c r="E78" s="21">
        <v>0</v>
      </c>
      <c r="F78" s="22">
        <v>0</v>
      </c>
      <c r="G78" s="21">
        <v>0</v>
      </c>
      <c r="H78" s="21">
        <v>0</v>
      </c>
      <c r="I78" s="21">
        <v>0</v>
      </c>
      <c r="J78" s="22">
        <v>0</v>
      </c>
      <c r="K78" s="21">
        <v>1191</v>
      </c>
      <c r="L78" s="21">
        <v>0</v>
      </c>
      <c r="M78" s="21">
        <f t="shared" si="7"/>
        <v>0</v>
      </c>
      <c r="N78" s="21">
        <f t="shared" si="8"/>
        <v>0</v>
      </c>
      <c r="O78" s="21">
        <f t="shared" si="9"/>
        <v>1191</v>
      </c>
      <c r="P78" s="21">
        <v>0</v>
      </c>
    </row>
    <row r="79" spans="1:16" ht="13.9" customHeight="1" x14ac:dyDescent="0.15">
      <c r="A79" s="81" t="s">
        <v>147</v>
      </c>
      <c r="B79" s="81"/>
      <c r="C79" s="23" t="s">
        <v>0</v>
      </c>
      <c r="D79" s="23" t="s">
        <v>148</v>
      </c>
      <c r="E79" s="21">
        <v>0</v>
      </c>
      <c r="F79" s="22">
        <v>0</v>
      </c>
      <c r="G79" s="21">
        <v>0</v>
      </c>
      <c r="H79" s="21">
        <v>0</v>
      </c>
      <c r="I79" s="21">
        <v>0</v>
      </c>
      <c r="J79" s="22">
        <v>0</v>
      </c>
      <c r="K79" s="21">
        <v>2052904.97</v>
      </c>
      <c r="L79" s="21">
        <v>0</v>
      </c>
      <c r="M79" s="21">
        <f t="shared" si="7"/>
        <v>0</v>
      </c>
      <c r="N79" s="21">
        <f t="shared" si="8"/>
        <v>0</v>
      </c>
      <c r="O79" s="21">
        <f t="shared" si="9"/>
        <v>2052904.97</v>
      </c>
      <c r="P79" s="21">
        <v>0</v>
      </c>
    </row>
    <row r="80" spans="1:16" ht="11.25" customHeight="1" x14ac:dyDescent="0.15">
      <c r="A80" s="82" t="s">
        <v>149</v>
      </c>
      <c r="B80" s="82"/>
      <c r="C80" s="24" t="s">
        <v>0</v>
      </c>
      <c r="D80" s="24" t="s">
        <v>150</v>
      </c>
      <c r="E80" s="21">
        <v>0</v>
      </c>
      <c r="F80" s="22">
        <v>0</v>
      </c>
      <c r="G80" s="21">
        <v>0</v>
      </c>
      <c r="H80" s="21">
        <v>0</v>
      </c>
      <c r="I80" s="21">
        <v>0</v>
      </c>
      <c r="J80" s="22">
        <v>0</v>
      </c>
      <c r="K80" s="21">
        <v>2032138.97</v>
      </c>
      <c r="L80" s="21">
        <v>0</v>
      </c>
      <c r="M80" s="21">
        <f t="shared" si="7"/>
        <v>0</v>
      </c>
      <c r="N80" s="21">
        <f t="shared" si="8"/>
        <v>0</v>
      </c>
      <c r="O80" s="21">
        <f t="shared" si="9"/>
        <v>2032138.97</v>
      </c>
      <c r="P80" s="21">
        <v>0</v>
      </c>
    </row>
    <row r="81" spans="1:16" ht="41.85" customHeight="1" x14ac:dyDescent="0.15">
      <c r="A81" s="82" t="s">
        <v>151</v>
      </c>
      <c r="B81" s="82"/>
      <c r="C81" s="24" t="s">
        <v>0</v>
      </c>
      <c r="D81" s="24" t="s">
        <v>152</v>
      </c>
      <c r="E81" s="21">
        <v>0</v>
      </c>
      <c r="F81" s="22">
        <v>0</v>
      </c>
      <c r="G81" s="21">
        <v>0</v>
      </c>
      <c r="H81" s="21">
        <v>0</v>
      </c>
      <c r="I81" s="21">
        <v>0</v>
      </c>
      <c r="J81" s="22">
        <v>0</v>
      </c>
      <c r="K81" s="21">
        <v>20766</v>
      </c>
      <c r="L81" s="21">
        <v>0</v>
      </c>
      <c r="M81" s="21">
        <f t="shared" si="7"/>
        <v>0</v>
      </c>
      <c r="N81" s="21">
        <f t="shared" si="8"/>
        <v>0</v>
      </c>
      <c r="O81" s="21">
        <f t="shared" si="9"/>
        <v>20766</v>
      </c>
      <c r="P81" s="21">
        <v>0</v>
      </c>
    </row>
    <row r="82" spans="1:16" ht="12" customHeight="1" x14ac:dyDescent="0.15">
      <c r="A82" s="79" t="s">
        <v>153</v>
      </c>
      <c r="B82" s="79"/>
      <c r="C82" s="20" t="s">
        <v>0</v>
      </c>
      <c r="D82" s="20" t="s">
        <v>154</v>
      </c>
      <c r="E82" s="21">
        <v>0</v>
      </c>
      <c r="F82" s="22">
        <f>F83</f>
        <v>0</v>
      </c>
      <c r="G82" s="21">
        <v>1500</v>
      </c>
      <c r="H82" s="21">
        <v>0</v>
      </c>
      <c r="I82" s="21">
        <v>500000</v>
      </c>
      <c r="J82" s="22">
        <v>0</v>
      </c>
      <c r="K82" s="21">
        <v>55464</v>
      </c>
      <c r="L82" s="21">
        <v>0</v>
      </c>
      <c r="M82" s="21">
        <f t="shared" si="7"/>
        <v>500000</v>
      </c>
      <c r="N82" s="21">
        <f t="shared" si="8"/>
        <v>0</v>
      </c>
      <c r="O82" s="21">
        <f t="shared" si="9"/>
        <v>56964</v>
      </c>
      <c r="P82" s="21">
        <v>0</v>
      </c>
    </row>
    <row r="83" spans="1:16" ht="21.6" customHeight="1" x14ac:dyDescent="0.15">
      <c r="A83" s="80" t="s">
        <v>155</v>
      </c>
      <c r="B83" s="80"/>
      <c r="C83" s="20" t="s">
        <v>0</v>
      </c>
      <c r="D83" s="20" t="s">
        <v>156</v>
      </c>
      <c r="E83" s="21">
        <v>0</v>
      </c>
      <c r="F83" s="22">
        <f>F84</f>
        <v>0</v>
      </c>
      <c r="G83" s="21">
        <v>1500</v>
      </c>
      <c r="H83" s="21">
        <v>0</v>
      </c>
      <c r="I83" s="21">
        <v>0</v>
      </c>
      <c r="J83" s="22">
        <v>0</v>
      </c>
      <c r="K83" s="21">
        <v>0</v>
      </c>
      <c r="L83" s="21">
        <v>0</v>
      </c>
      <c r="M83" s="21">
        <f t="shared" si="7"/>
        <v>0</v>
      </c>
      <c r="N83" s="21">
        <f t="shared" si="8"/>
        <v>0</v>
      </c>
      <c r="O83" s="21">
        <f t="shared" si="9"/>
        <v>1500</v>
      </c>
      <c r="P83" s="21">
        <v>0</v>
      </c>
    </row>
    <row r="84" spans="1:16" ht="48" customHeight="1" x14ac:dyDescent="0.15">
      <c r="A84" s="81" t="s">
        <v>157</v>
      </c>
      <c r="B84" s="81"/>
      <c r="C84" s="23" t="s">
        <v>0</v>
      </c>
      <c r="D84" s="23" t="s">
        <v>158</v>
      </c>
      <c r="E84" s="21">
        <v>0</v>
      </c>
      <c r="F84" s="22">
        <f>F85</f>
        <v>0</v>
      </c>
      <c r="G84" s="21">
        <v>1500</v>
      </c>
      <c r="H84" s="21">
        <v>0</v>
      </c>
      <c r="I84" s="21">
        <v>0</v>
      </c>
      <c r="J84" s="22">
        <v>0</v>
      </c>
      <c r="K84" s="21">
        <v>0</v>
      </c>
      <c r="L84" s="21">
        <v>0</v>
      </c>
      <c r="M84" s="21">
        <f t="shared" si="7"/>
        <v>0</v>
      </c>
      <c r="N84" s="21">
        <f t="shared" si="8"/>
        <v>0</v>
      </c>
      <c r="O84" s="21">
        <f t="shared" si="9"/>
        <v>1500</v>
      </c>
      <c r="P84" s="21">
        <v>0</v>
      </c>
    </row>
    <row r="85" spans="1:16" ht="30.6" customHeight="1" x14ac:dyDescent="0.15">
      <c r="A85" s="82" t="s">
        <v>159</v>
      </c>
      <c r="B85" s="82"/>
      <c r="C85" s="24" t="s">
        <v>0</v>
      </c>
      <c r="D85" s="24" t="s">
        <v>160</v>
      </c>
      <c r="E85" s="21">
        <v>0</v>
      </c>
      <c r="F85" s="22">
        <v>0</v>
      </c>
      <c r="G85" s="21">
        <v>1500</v>
      </c>
      <c r="H85" s="21">
        <v>0</v>
      </c>
      <c r="I85" s="21">
        <v>0</v>
      </c>
      <c r="J85" s="22">
        <v>0</v>
      </c>
      <c r="K85" s="21">
        <v>0</v>
      </c>
      <c r="L85" s="21">
        <v>0</v>
      </c>
      <c r="M85" s="21">
        <f t="shared" si="7"/>
        <v>0</v>
      </c>
      <c r="N85" s="21">
        <f t="shared" si="8"/>
        <v>0</v>
      </c>
      <c r="O85" s="21">
        <f t="shared" si="9"/>
        <v>1500</v>
      </c>
      <c r="P85" s="21">
        <v>0</v>
      </c>
    </row>
    <row r="86" spans="1:16" ht="17.25" customHeight="1" x14ac:dyDescent="0.15">
      <c r="A86" s="80" t="s">
        <v>161</v>
      </c>
      <c r="B86" s="80"/>
      <c r="C86" s="20" t="s">
        <v>0</v>
      </c>
      <c r="D86" s="20" t="s">
        <v>162</v>
      </c>
      <c r="E86" s="21">
        <v>0</v>
      </c>
      <c r="F86" s="22">
        <v>0</v>
      </c>
      <c r="G86" s="21">
        <v>0</v>
      </c>
      <c r="H86" s="21">
        <v>0</v>
      </c>
      <c r="I86" s="21">
        <v>500000</v>
      </c>
      <c r="J86" s="22">
        <v>0</v>
      </c>
      <c r="K86" s="21">
        <v>55464</v>
      </c>
      <c r="L86" s="21">
        <v>0</v>
      </c>
      <c r="M86" s="21">
        <f t="shared" si="7"/>
        <v>500000</v>
      </c>
      <c r="N86" s="21">
        <f t="shared" si="8"/>
        <v>0</v>
      </c>
      <c r="O86" s="21">
        <f t="shared" si="9"/>
        <v>55464</v>
      </c>
      <c r="P86" s="21">
        <v>0</v>
      </c>
    </row>
    <row r="87" spans="1:16" ht="12.75" customHeight="1" x14ac:dyDescent="0.15">
      <c r="A87" s="81" t="s">
        <v>163</v>
      </c>
      <c r="B87" s="81"/>
      <c r="C87" s="23" t="s">
        <v>0</v>
      </c>
      <c r="D87" s="23" t="s">
        <v>164</v>
      </c>
      <c r="E87" s="21">
        <v>0</v>
      </c>
      <c r="F87" s="22">
        <v>0</v>
      </c>
      <c r="G87" s="21">
        <v>0</v>
      </c>
      <c r="H87" s="21">
        <v>0</v>
      </c>
      <c r="I87" s="21">
        <v>500000</v>
      </c>
      <c r="J87" s="22">
        <v>0</v>
      </c>
      <c r="K87" s="21">
        <v>55464</v>
      </c>
      <c r="L87" s="21">
        <v>0</v>
      </c>
      <c r="M87" s="21">
        <f t="shared" si="7"/>
        <v>500000</v>
      </c>
      <c r="N87" s="21">
        <f t="shared" si="8"/>
        <v>0</v>
      </c>
      <c r="O87" s="21">
        <f t="shared" si="9"/>
        <v>55464</v>
      </c>
      <c r="P87" s="21">
        <v>0</v>
      </c>
    </row>
    <row r="88" spans="1:16" ht="30.6" customHeight="1" x14ac:dyDescent="0.15">
      <c r="A88" s="82" t="s">
        <v>165</v>
      </c>
      <c r="B88" s="82"/>
      <c r="C88" s="24" t="s">
        <v>0</v>
      </c>
      <c r="D88" s="24" t="s">
        <v>166</v>
      </c>
      <c r="E88" s="21">
        <v>0</v>
      </c>
      <c r="F88" s="22">
        <v>0</v>
      </c>
      <c r="G88" s="21">
        <v>0</v>
      </c>
      <c r="H88" s="21">
        <v>0</v>
      </c>
      <c r="I88" s="21">
        <v>500000</v>
      </c>
      <c r="J88" s="22">
        <v>0</v>
      </c>
      <c r="K88" s="21">
        <v>55464</v>
      </c>
      <c r="L88" s="21">
        <v>0</v>
      </c>
      <c r="M88" s="21">
        <f t="shared" si="7"/>
        <v>500000</v>
      </c>
      <c r="N88" s="21">
        <f t="shared" si="8"/>
        <v>0</v>
      </c>
      <c r="O88" s="21">
        <f t="shared" si="9"/>
        <v>55464</v>
      </c>
      <c r="P88" s="21">
        <v>0</v>
      </c>
    </row>
    <row r="89" spans="1:16" ht="18.75" customHeight="1" x14ac:dyDescent="0.15">
      <c r="A89" s="83" t="s">
        <v>167</v>
      </c>
      <c r="B89" s="83"/>
      <c r="C89" s="50" t="s">
        <v>0</v>
      </c>
      <c r="D89" s="50" t="s">
        <v>168</v>
      </c>
      <c r="E89" s="51">
        <v>149885000</v>
      </c>
      <c r="F89" s="52">
        <f>F8+F53</f>
        <v>45129713</v>
      </c>
      <c r="G89" s="51">
        <v>36696148.049999997</v>
      </c>
      <c r="H89" s="51">
        <f t="shared" ref="H89:H103" si="12">G89/F89%</f>
        <v>81.312611161520124</v>
      </c>
      <c r="I89" s="51">
        <v>3077100</v>
      </c>
      <c r="J89" s="53">
        <f>J74+J8</f>
        <v>2533275</v>
      </c>
      <c r="K89" s="51">
        <v>2632466.61</v>
      </c>
      <c r="L89" s="51">
        <f t="shared" si="10"/>
        <v>103.91554845012878</v>
      </c>
      <c r="M89" s="51">
        <f t="shared" si="7"/>
        <v>152962100</v>
      </c>
      <c r="N89" s="51">
        <f t="shared" si="8"/>
        <v>47662988</v>
      </c>
      <c r="O89" s="51">
        <f t="shared" si="9"/>
        <v>39328614.659999996</v>
      </c>
      <c r="P89" s="51">
        <f t="shared" si="11"/>
        <v>82.513951202555731</v>
      </c>
    </row>
    <row r="90" spans="1:16" ht="18.75" customHeight="1" x14ac:dyDescent="0.15">
      <c r="A90" s="79" t="s">
        <v>169</v>
      </c>
      <c r="B90" s="79"/>
      <c r="C90" s="20" t="s">
        <v>0</v>
      </c>
      <c r="D90" s="20" t="s">
        <v>170</v>
      </c>
      <c r="E90" s="21">
        <v>198961800</v>
      </c>
      <c r="F90" s="22">
        <f>F91</f>
        <v>46689900</v>
      </c>
      <c r="G90" s="21">
        <v>46689900</v>
      </c>
      <c r="H90" s="21">
        <f t="shared" si="12"/>
        <v>100</v>
      </c>
      <c r="I90" s="21">
        <v>0</v>
      </c>
      <c r="J90" s="21">
        <v>0</v>
      </c>
      <c r="K90" s="21">
        <v>0</v>
      </c>
      <c r="L90" s="21">
        <v>0</v>
      </c>
      <c r="M90" s="21">
        <f t="shared" si="7"/>
        <v>198961800</v>
      </c>
      <c r="N90" s="21">
        <f t="shared" si="8"/>
        <v>46689900</v>
      </c>
      <c r="O90" s="21">
        <f t="shared" si="9"/>
        <v>46689900</v>
      </c>
      <c r="P90" s="21">
        <f t="shared" si="11"/>
        <v>100</v>
      </c>
    </row>
    <row r="91" spans="1:16" ht="18.75" customHeight="1" x14ac:dyDescent="0.15">
      <c r="A91" s="80" t="s">
        <v>171</v>
      </c>
      <c r="B91" s="80"/>
      <c r="C91" s="20" t="s">
        <v>0</v>
      </c>
      <c r="D91" s="20" t="s">
        <v>172</v>
      </c>
      <c r="E91" s="21">
        <v>198961800</v>
      </c>
      <c r="F91" s="22">
        <f>F92+F94</f>
        <v>46689900</v>
      </c>
      <c r="G91" s="21">
        <v>46689900</v>
      </c>
      <c r="H91" s="21">
        <f t="shared" si="12"/>
        <v>100</v>
      </c>
      <c r="I91" s="21">
        <v>0</v>
      </c>
      <c r="J91" s="21">
        <v>0</v>
      </c>
      <c r="K91" s="21">
        <v>0</v>
      </c>
      <c r="L91" s="21">
        <v>0</v>
      </c>
      <c r="M91" s="21">
        <f t="shared" si="7"/>
        <v>198961800</v>
      </c>
      <c r="N91" s="21">
        <f t="shared" si="8"/>
        <v>46689900</v>
      </c>
      <c r="O91" s="21">
        <f t="shared" si="9"/>
        <v>46689900</v>
      </c>
      <c r="P91" s="21">
        <f t="shared" si="11"/>
        <v>100</v>
      </c>
    </row>
    <row r="92" spans="1:16" ht="18.75" customHeight="1" x14ac:dyDescent="0.15">
      <c r="A92" s="81" t="s">
        <v>173</v>
      </c>
      <c r="B92" s="81"/>
      <c r="C92" s="23" t="s">
        <v>0</v>
      </c>
      <c r="D92" s="23" t="s">
        <v>174</v>
      </c>
      <c r="E92" s="21">
        <v>38406400</v>
      </c>
      <c r="F92" s="22">
        <f>F93</f>
        <v>9601500</v>
      </c>
      <c r="G92" s="21">
        <v>9601500</v>
      </c>
      <c r="H92" s="21">
        <f t="shared" si="12"/>
        <v>100</v>
      </c>
      <c r="I92" s="21">
        <v>0</v>
      </c>
      <c r="J92" s="21">
        <v>0</v>
      </c>
      <c r="K92" s="21">
        <v>0</v>
      </c>
      <c r="L92" s="21">
        <v>0</v>
      </c>
      <c r="M92" s="21">
        <f t="shared" si="7"/>
        <v>38406400</v>
      </c>
      <c r="N92" s="21">
        <f t="shared" si="8"/>
        <v>9601500</v>
      </c>
      <c r="O92" s="21">
        <f t="shared" si="9"/>
        <v>9601500</v>
      </c>
      <c r="P92" s="21">
        <f t="shared" si="11"/>
        <v>100</v>
      </c>
    </row>
    <row r="93" spans="1:16" ht="18.75" customHeight="1" x14ac:dyDescent="0.15">
      <c r="A93" s="82" t="s">
        <v>175</v>
      </c>
      <c r="B93" s="82"/>
      <c r="C93" s="24" t="s">
        <v>0</v>
      </c>
      <c r="D93" s="24" t="s">
        <v>176</v>
      </c>
      <c r="E93" s="21">
        <v>38406400</v>
      </c>
      <c r="F93" s="22">
        <v>9601500</v>
      </c>
      <c r="G93" s="21">
        <v>9601500</v>
      </c>
      <c r="H93" s="21">
        <f t="shared" si="12"/>
        <v>100</v>
      </c>
      <c r="I93" s="21">
        <v>0</v>
      </c>
      <c r="J93" s="21">
        <v>0</v>
      </c>
      <c r="K93" s="21">
        <v>0</v>
      </c>
      <c r="L93" s="21">
        <v>0</v>
      </c>
      <c r="M93" s="21">
        <f t="shared" si="7"/>
        <v>38406400</v>
      </c>
      <c r="N93" s="21">
        <f t="shared" si="8"/>
        <v>9601500</v>
      </c>
      <c r="O93" s="21">
        <f t="shared" si="9"/>
        <v>9601500</v>
      </c>
      <c r="P93" s="21">
        <f t="shared" si="11"/>
        <v>100</v>
      </c>
    </row>
    <row r="94" spans="1:16" ht="18.75" customHeight="1" x14ac:dyDescent="0.15">
      <c r="A94" s="81" t="s">
        <v>177</v>
      </c>
      <c r="B94" s="81"/>
      <c r="C94" s="23" t="s">
        <v>0</v>
      </c>
      <c r="D94" s="23" t="s">
        <v>178</v>
      </c>
      <c r="E94" s="21">
        <v>160555400</v>
      </c>
      <c r="F94" s="22">
        <f>F95</f>
        <v>37088400</v>
      </c>
      <c r="G94" s="21">
        <v>37088400</v>
      </c>
      <c r="H94" s="21">
        <f t="shared" si="12"/>
        <v>100</v>
      </c>
      <c r="I94" s="21">
        <v>0</v>
      </c>
      <c r="J94" s="21">
        <v>0</v>
      </c>
      <c r="K94" s="21">
        <v>0</v>
      </c>
      <c r="L94" s="21">
        <v>0</v>
      </c>
      <c r="M94" s="21">
        <f t="shared" si="7"/>
        <v>160555400</v>
      </c>
      <c r="N94" s="21">
        <f t="shared" si="8"/>
        <v>37088400</v>
      </c>
      <c r="O94" s="21">
        <f t="shared" si="9"/>
        <v>37088400</v>
      </c>
      <c r="P94" s="21">
        <f t="shared" si="11"/>
        <v>100</v>
      </c>
    </row>
    <row r="95" spans="1:16" ht="18.75" customHeight="1" x14ac:dyDescent="0.15">
      <c r="A95" s="82" t="s">
        <v>179</v>
      </c>
      <c r="B95" s="82"/>
      <c r="C95" s="24" t="s">
        <v>0</v>
      </c>
      <c r="D95" s="24" t="s">
        <v>180</v>
      </c>
      <c r="E95" s="21">
        <v>160555400</v>
      </c>
      <c r="F95" s="22">
        <v>37088400</v>
      </c>
      <c r="G95" s="21">
        <v>37088400</v>
      </c>
      <c r="H95" s="21">
        <f t="shared" si="12"/>
        <v>100</v>
      </c>
      <c r="I95" s="21">
        <v>0</v>
      </c>
      <c r="J95" s="21">
        <v>0</v>
      </c>
      <c r="K95" s="21">
        <v>0</v>
      </c>
      <c r="L95" s="21">
        <v>0</v>
      </c>
      <c r="M95" s="21">
        <f t="shared" si="7"/>
        <v>160555400</v>
      </c>
      <c r="N95" s="21">
        <f t="shared" si="8"/>
        <v>37088400</v>
      </c>
      <c r="O95" s="21">
        <f t="shared" si="9"/>
        <v>37088400</v>
      </c>
      <c r="P95" s="21">
        <f t="shared" si="11"/>
        <v>100</v>
      </c>
    </row>
    <row r="96" spans="1:16" ht="21.75" customHeight="1" x14ac:dyDescent="0.15">
      <c r="A96" s="79" t="s">
        <v>181</v>
      </c>
      <c r="B96" s="79"/>
      <c r="C96" s="20" t="s">
        <v>0</v>
      </c>
      <c r="D96" s="20" t="s">
        <v>182</v>
      </c>
      <c r="E96" s="21">
        <v>348846800</v>
      </c>
      <c r="F96" s="22">
        <f>F89+F90</f>
        <v>91819613</v>
      </c>
      <c r="G96" s="21">
        <v>83386048.049999997</v>
      </c>
      <c r="H96" s="21">
        <f t="shared" si="12"/>
        <v>90.815072429024497</v>
      </c>
      <c r="I96" s="21">
        <v>3077100</v>
      </c>
      <c r="J96" s="22">
        <f>J89</f>
        <v>2533275</v>
      </c>
      <c r="K96" s="21">
        <v>2632466.61</v>
      </c>
      <c r="L96" s="21">
        <f t="shared" si="10"/>
        <v>103.91554845012878</v>
      </c>
      <c r="M96" s="21">
        <f t="shared" si="7"/>
        <v>351923900</v>
      </c>
      <c r="N96" s="21">
        <f t="shared" si="8"/>
        <v>94352888</v>
      </c>
      <c r="O96" s="21">
        <f t="shared" si="9"/>
        <v>86018514.659999996</v>
      </c>
      <c r="P96" s="21">
        <f t="shared" si="11"/>
        <v>91.16680631969632</v>
      </c>
    </row>
    <row r="97" spans="1:16" ht="13.9" customHeight="1" x14ac:dyDescent="0.15">
      <c r="A97" s="81" t="s">
        <v>183</v>
      </c>
      <c r="B97" s="81"/>
      <c r="C97" s="23" t="s">
        <v>0</v>
      </c>
      <c r="D97" s="23" t="s">
        <v>184</v>
      </c>
      <c r="E97" s="21">
        <v>1072600</v>
      </c>
      <c r="F97" s="22">
        <f>F98</f>
        <v>643500</v>
      </c>
      <c r="G97" s="21">
        <v>643500</v>
      </c>
      <c r="H97" s="21">
        <f t="shared" si="12"/>
        <v>100</v>
      </c>
      <c r="I97" s="21">
        <v>0</v>
      </c>
      <c r="J97" s="22">
        <v>0</v>
      </c>
      <c r="K97" s="21">
        <v>0</v>
      </c>
      <c r="L97" s="21">
        <v>0</v>
      </c>
      <c r="M97" s="21">
        <f t="shared" si="7"/>
        <v>1072600</v>
      </c>
      <c r="N97" s="21">
        <f t="shared" si="8"/>
        <v>643500</v>
      </c>
      <c r="O97" s="21">
        <f t="shared" si="9"/>
        <v>643500</v>
      </c>
      <c r="P97" s="21">
        <f t="shared" si="11"/>
        <v>100</v>
      </c>
    </row>
    <row r="98" spans="1:16" ht="41.85" customHeight="1" x14ac:dyDescent="0.15">
      <c r="A98" s="82" t="s">
        <v>185</v>
      </c>
      <c r="B98" s="82"/>
      <c r="C98" s="24" t="s">
        <v>0</v>
      </c>
      <c r="D98" s="24" t="s">
        <v>186</v>
      </c>
      <c r="E98" s="21">
        <v>1072600</v>
      </c>
      <c r="F98" s="22">
        <v>643500</v>
      </c>
      <c r="G98" s="21">
        <v>643500</v>
      </c>
      <c r="H98" s="21">
        <f t="shared" si="12"/>
        <v>100</v>
      </c>
      <c r="I98" s="21">
        <v>0</v>
      </c>
      <c r="J98" s="22">
        <v>0</v>
      </c>
      <c r="K98" s="21">
        <v>0</v>
      </c>
      <c r="L98" s="21">
        <v>0</v>
      </c>
      <c r="M98" s="21">
        <f t="shared" si="7"/>
        <v>1072600</v>
      </c>
      <c r="N98" s="21">
        <f t="shared" si="8"/>
        <v>643500</v>
      </c>
      <c r="O98" s="21">
        <f t="shared" si="9"/>
        <v>643500</v>
      </c>
      <c r="P98" s="21">
        <f t="shared" si="11"/>
        <v>100</v>
      </c>
    </row>
    <row r="99" spans="1:16" ht="18.75" customHeight="1" x14ac:dyDescent="0.15">
      <c r="A99" s="81" t="s">
        <v>187</v>
      </c>
      <c r="B99" s="81"/>
      <c r="C99" s="23" t="s">
        <v>0</v>
      </c>
      <c r="D99" s="23" t="s">
        <v>188</v>
      </c>
      <c r="E99" s="21">
        <v>4454565</v>
      </c>
      <c r="F99" s="22">
        <f>F100+F101+F102</f>
        <v>878497</v>
      </c>
      <c r="G99" s="21">
        <v>699090</v>
      </c>
      <c r="H99" s="21">
        <f t="shared" si="12"/>
        <v>79.577960994744444</v>
      </c>
      <c r="I99" s="21">
        <v>1945400</v>
      </c>
      <c r="J99" s="22">
        <v>0</v>
      </c>
      <c r="K99" s="21">
        <v>0</v>
      </c>
      <c r="L99" s="21">
        <v>0</v>
      </c>
      <c r="M99" s="21">
        <f t="shared" si="7"/>
        <v>6399965</v>
      </c>
      <c r="N99" s="21">
        <f t="shared" si="8"/>
        <v>878497</v>
      </c>
      <c r="O99" s="21">
        <f t="shared" si="9"/>
        <v>699090</v>
      </c>
      <c r="P99" s="21">
        <f t="shared" si="11"/>
        <v>79.577960994744444</v>
      </c>
    </row>
    <row r="100" spans="1:16" ht="23.25" customHeight="1" x14ac:dyDescent="0.15">
      <c r="A100" s="82" t="s">
        <v>189</v>
      </c>
      <c r="B100" s="82"/>
      <c r="C100" s="24" t="s">
        <v>0</v>
      </c>
      <c r="D100" s="24" t="s">
        <v>190</v>
      </c>
      <c r="E100" s="21">
        <v>1222570</v>
      </c>
      <c r="F100" s="22">
        <v>282414</v>
      </c>
      <c r="G100" s="21">
        <v>282414</v>
      </c>
      <c r="H100" s="21">
        <f t="shared" si="12"/>
        <v>100</v>
      </c>
      <c r="I100" s="21">
        <v>0</v>
      </c>
      <c r="J100" s="22">
        <v>0</v>
      </c>
      <c r="K100" s="21">
        <v>0</v>
      </c>
      <c r="L100" s="21">
        <v>0</v>
      </c>
      <c r="M100" s="21">
        <f t="shared" si="7"/>
        <v>1222570</v>
      </c>
      <c r="N100" s="21">
        <f t="shared" si="8"/>
        <v>282414</v>
      </c>
      <c r="O100" s="21">
        <f t="shared" si="9"/>
        <v>282414</v>
      </c>
      <c r="P100" s="21">
        <f t="shared" si="11"/>
        <v>100</v>
      </c>
    </row>
    <row r="101" spans="1:16" ht="24.75" customHeight="1" x14ac:dyDescent="0.15">
      <c r="A101" s="82" t="s">
        <v>191</v>
      </c>
      <c r="B101" s="82"/>
      <c r="C101" s="24" t="s">
        <v>0</v>
      </c>
      <c r="D101" s="24" t="s">
        <v>192</v>
      </c>
      <c r="E101" s="21">
        <v>968444</v>
      </c>
      <c r="F101" s="22">
        <v>162023</v>
      </c>
      <c r="G101" s="21">
        <v>81496</v>
      </c>
      <c r="H101" s="21">
        <f t="shared" si="12"/>
        <v>50.299031618967675</v>
      </c>
      <c r="I101" s="21">
        <v>0</v>
      </c>
      <c r="J101" s="22">
        <v>0</v>
      </c>
      <c r="K101" s="21">
        <v>0</v>
      </c>
      <c r="L101" s="21">
        <v>0</v>
      </c>
      <c r="M101" s="21">
        <f t="shared" si="7"/>
        <v>968444</v>
      </c>
      <c r="N101" s="21">
        <f t="shared" si="8"/>
        <v>162023</v>
      </c>
      <c r="O101" s="21">
        <f t="shared" si="9"/>
        <v>81496</v>
      </c>
      <c r="P101" s="21">
        <f t="shared" si="11"/>
        <v>50.299031618967675</v>
      </c>
    </row>
    <row r="102" spans="1:16" ht="14.25" customHeight="1" x14ac:dyDescent="0.15">
      <c r="A102" s="82" t="s">
        <v>193</v>
      </c>
      <c r="B102" s="82"/>
      <c r="C102" s="24" t="s">
        <v>0</v>
      </c>
      <c r="D102" s="24" t="s">
        <v>194</v>
      </c>
      <c r="E102" s="21">
        <v>2263551</v>
      </c>
      <c r="F102" s="22">
        <v>434060</v>
      </c>
      <c r="G102" s="21">
        <v>335180</v>
      </c>
      <c r="H102" s="21">
        <f t="shared" si="12"/>
        <v>77.2197392065613</v>
      </c>
      <c r="I102" s="21">
        <v>1945400</v>
      </c>
      <c r="J102" s="22">
        <v>195500</v>
      </c>
      <c r="K102" s="21">
        <v>0</v>
      </c>
      <c r="L102" s="21">
        <f t="shared" si="10"/>
        <v>0</v>
      </c>
      <c r="M102" s="21">
        <f t="shared" si="7"/>
        <v>4208951</v>
      </c>
      <c r="N102" s="21">
        <f t="shared" si="8"/>
        <v>629560</v>
      </c>
      <c r="O102" s="21">
        <f t="shared" si="9"/>
        <v>335180</v>
      </c>
      <c r="P102" s="21">
        <f t="shared" si="11"/>
        <v>53.240358345511147</v>
      </c>
    </row>
    <row r="103" spans="1:16" ht="14.25" customHeight="1" x14ac:dyDescent="0.15">
      <c r="A103" s="84" t="s">
        <v>195</v>
      </c>
      <c r="B103" s="84"/>
      <c r="C103" s="41" t="s">
        <v>0</v>
      </c>
      <c r="D103" s="41" t="s">
        <v>196</v>
      </c>
      <c r="E103" s="42">
        <v>354373965</v>
      </c>
      <c r="F103" s="43">
        <f>F89+F90+F97+F99</f>
        <v>93341610</v>
      </c>
      <c r="G103" s="42">
        <v>84728638.049999997</v>
      </c>
      <c r="H103" s="42">
        <f t="shared" si="12"/>
        <v>90.772634037488743</v>
      </c>
      <c r="I103" s="42">
        <v>5022500</v>
      </c>
      <c r="J103" s="43">
        <f>J102+J96</f>
        <v>2728775</v>
      </c>
      <c r="K103" s="42">
        <v>2632466.61</v>
      </c>
      <c r="L103" s="42">
        <f t="shared" si="10"/>
        <v>96.470636457751183</v>
      </c>
      <c r="M103" s="42">
        <f t="shared" si="7"/>
        <v>359396465</v>
      </c>
      <c r="N103" s="42">
        <f t="shared" si="8"/>
        <v>96070385</v>
      </c>
      <c r="O103" s="42">
        <f t="shared" si="9"/>
        <v>87361104.659999996</v>
      </c>
      <c r="P103" s="42">
        <f t="shared" si="11"/>
        <v>90.934479610964402</v>
      </c>
    </row>
    <row r="104" spans="1:16" ht="12.75" customHeight="1" x14ac:dyDescent="0.15">
      <c r="A104" s="78" t="s">
        <v>197</v>
      </c>
      <c r="B104" s="78"/>
      <c r="C104" s="25" t="s">
        <v>0</v>
      </c>
      <c r="D104" s="7" t="s">
        <v>0</v>
      </c>
      <c r="E104" s="26" t="s">
        <v>0</v>
      </c>
      <c r="F104" s="27"/>
      <c r="G104" s="28" t="s">
        <v>0</v>
      </c>
      <c r="H104" s="4"/>
      <c r="I104" s="28" t="s">
        <v>0</v>
      </c>
      <c r="J104" s="5"/>
      <c r="K104" s="28" t="s">
        <v>0</v>
      </c>
      <c r="L104" s="4"/>
      <c r="M104" s="29" t="s">
        <v>0</v>
      </c>
      <c r="N104" s="30"/>
      <c r="O104" s="29" t="s">
        <v>0</v>
      </c>
      <c r="P104" s="4"/>
    </row>
    <row r="105" spans="1:16" ht="16.5" customHeight="1" x14ac:dyDescent="0.15">
      <c r="A105" s="85" t="s">
        <v>198</v>
      </c>
      <c r="B105" s="85"/>
      <c r="C105" s="31" t="s">
        <v>199</v>
      </c>
      <c r="D105" s="7" t="s">
        <v>0</v>
      </c>
      <c r="E105" s="32">
        <v>29729458</v>
      </c>
      <c r="F105" s="27">
        <v>6973726</v>
      </c>
      <c r="G105" s="32">
        <v>5778275.3499999996</v>
      </c>
      <c r="H105" s="32">
        <f>G105/F105%</f>
        <v>82.857791516328575</v>
      </c>
      <c r="I105" s="32">
        <v>1030000</v>
      </c>
      <c r="J105" s="27">
        <v>1030000</v>
      </c>
      <c r="K105" s="32">
        <v>33245.49</v>
      </c>
      <c r="L105" s="32">
        <f>K105/J105%</f>
        <v>3.2277174757281553</v>
      </c>
      <c r="M105" s="32">
        <v>30759458</v>
      </c>
      <c r="N105" s="27">
        <f>F105+J105</f>
        <v>8003726</v>
      </c>
      <c r="O105" s="32">
        <v>5811520.8399999999</v>
      </c>
      <c r="P105" s="32">
        <f>O105/N105%</f>
        <v>72.610192302934905</v>
      </c>
    </row>
    <row r="106" spans="1:16" ht="56.25" customHeight="1" x14ac:dyDescent="0.15">
      <c r="A106" s="86" t="s">
        <v>200</v>
      </c>
      <c r="B106" s="86"/>
      <c r="C106" s="31" t="s">
        <v>201</v>
      </c>
      <c r="D106" s="7" t="s">
        <v>202</v>
      </c>
      <c r="E106" s="4">
        <v>22742853</v>
      </c>
      <c r="F106" s="5">
        <v>5213089</v>
      </c>
      <c r="G106" s="4">
        <v>4482173.21</v>
      </c>
      <c r="H106" s="4">
        <f>G106/F106%</f>
        <v>85.979219038846253</v>
      </c>
      <c r="I106" s="4">
        <v>1030000</v>
      </c>
      <c r="J106" s="54">
        <v>1030000</v>
      </c>
      <c r="K106" s="4">
        <v>33245.49</v>
      </c>
      <c r="L106" s="4">
        <f t="shared" ref="L106:L166" si="13">K106/J106%</f>
        <v>3.2277174757281553</v>
      </c>
      <c r="M106" s="4">
        <v>23772853</v>
      </c>
      <c r="N106" s="5">
        <f t="shared" ref="N106:N169" si="14">F106+J106</f>
        <v>6243089</v>
      </c>
      <c r="O106" s="4">
        <v>4515418.7</v>
      </c>
      <c r="P106" s="4">
        <f t="shared" ref="P106:P169" si="15">O106/N106%</f>
        <v>72.326675144307572</v>
      </c>
    </row>
    <row r="107" spans="1:16" ht="38.450000000000003" customHeight="1" x14ac:dyDescent="0.15">
      <c r="A107" s="86" t="s">
        <v>203</v>
      </c>
      <c r="B107" s="86"/>
      <c r="C107" s="31" t="s">
        <v>204</v>
      </c>
      <c r="D107" s="7" t="s">
        <v>205</v>
      </c>
      <c r="E107" s="4">
        <v>2539945</v>
      </c>
      <c r="F107" s="5">
        <v>651990</v>
      </c>
      <c r="G107" s="4">
        <v>530497.77</v>
      </c>
      <c r="H107" s="4">
        <f t="shared" ref="H107:H169" si="16">G107/F107%</f>
        <v>81.365936594119546</v>
      </c>
      <c r="I107" s="4">
        <v>0</v>
      </c>
      <c r="J107" s="54"/>
      <c r="K107" s="4">
        <v>0</v>
      </c>
      <c r="L107" s="4">
        <v>0</v>
      </c>
      <c r="M107" s="4">
        <v>2539945</v>
      </c>
      <c r="N107" s="5">
        <f t="shared" si="14"/>
        <v>651990</v>
      </c>
      <c r="O107" s="4">
        <v>530497.77</v>
      </c>
      <c r="P107" s="4">
        <f t="shared" si="15"/>
        <v>81.365936594119546</v>
      </c>
    </row>
    <row r="108" spans="1:16" ht="36" customHeight="1" x14ac:dyDescent="0.15">
      <c r="A108" s="86" t="s">
        <v>203</v>
      </c>
      <c r="B108" s="86"/>
      <c r="C108" s="31" t="s">
        <v>204</v>
      </c>
      <c r="D108" s="7" t="s">
        <v>206</v>
      </c>
      <c r="E108" s="4">
        <v>1138400</v>
      </c>
      <c r="F108" s="5">
        <v>270833</v>
      </c>
      <c r="G108" s="4">
        <v>191527.62</v>
      </c>
      <c r="H108" s="4">
        <f t="shared" si="16"/>
        <v>70.717977499049226</v>
      </c>
      <c r="I108" s="4">
        <v>0</v>
      </c>
      <c r="J108" s="54"/>
      <c r="K108" s="4">
        <v>0</v>
      </c>
      <c r="L108" s="4">
        <v>0</v>
      </c>
      <c r="M108" s="4">
        <v>1138400</v>
      </c>
      <c r="N108" s="5">
        <f t="shared" si="14"/>
        <v>270833</v>
      </c>
      <c r="O108" s="4">
        <v>191527.62</v>
      </c>
      <c r="P108" s="4">
        <f t="shared" si="15"/>
        <v>70.717977499049226</v>
      </c>
    </row>
    <row r="109" spans="1:16" ht="33.75" customHeight="1" x14ac:dyDescent="0.15">
      <c r="A109" s="86" t="s">
        <v>203</v>
      </c>
      <c r="B109" s="86"/>
      <c r="C109" s="31" t="s">
        <v>204</v>
      </c>
      <c r="D109" s="7" t="s">
        <v>207</v>
      </c>
      <c r="E109" s="4">
        <v>853200</v>
      </c>
      <c r="F109" s="5">
        <v>177876</v>
      </c>
      <c r="G109" s="4">
        <v>155040.60999999999</v>
      </c>
      <c r="H109" s="4">
        <f t="shared" si="16"/>
        <v>87.16218601722548</v>
      </c>
      <c r="I109" s="4">
        <v>0</v>
      </c>
      <c r="J109" s="54"/>
      <c r="K109" s="4">
        <v>0</v>
      </c>
      <c r="L109" s="4">
        <v>0</v>
      </c>
      <c r="M109" s="4">
        <v>853200</v>
      </c>
      <c r="N109" s="5">
        <f t="shared" si="14"/>
        <v>177876</v>
      </c>
      <c r="O109" s="4">
        <v>155040.60999999999</v>
      </c>
      <c r="P109" s="4">
        <f t="shared" si="15"/>
        <v>87.16218601722548</v>
      </c>
    </row>
    <row r="110" spans="1:16" ht="36" customHeight="1" x14ac:dyDescent="0.15">
      <c r="A110" s="86" t="s">
        <v>203</v>
      </c>
      <c r="B110" s="86"/>
      <c r="C110" s="31" t="s">
        <v>204</v>
      </c>
      <c r="D110" s="7" t="s">
        <v>208</v>
      </c>
      <c r="E110" s="4">
        <v>2053700</v>
      </c>
      <c r="F110" s="5">
        <v>538338</v>
      </c>
      <c r="G110" s="4">
        <v>326523.32</v>
      </c>
      <c r="H110" s="4">
        <f t="shared" si="16"/>
        <v>60.653960894456645</v>
      </c>
      <c r="I110" s="4">
        <v>0</v>
      </c>
      <c r="J110" s="54"/>
      <c r="K110" s="4">
        <v>0</v>
      </c>
      <c r="L110" s="4">
        <v>0</v>
      </c>
      <c r="M110" s="4">
        <v>2053700</v>
      </c>
      <c r="N110" s="5">
        <f t="shared" si="14"/>
        <v>538338</v>
      </c>
      <c r="O110" s="4">
        <v>326523.32</v>
      </c>
      <c r="P110" s="4">
        <f t="shared" si="15"/>
        <v>60.653960894456645</v>
      </c>
    </row>
    <row r="111" spans="1:16" ht="22.5" customHeight="1" x14ac:dyDescent="0.15">
      <c r="A111" s="86" t="s">
        <v>209</v>
      </c>
      <c r="B111" s="86"/>
      <c r="C111" s="31" t="s">
        <v>210</v>
      </c>
      <c r="D111" s="7" t="s">
        <v>211</v>
      </c>
      <c r="E111" s="4">
        <v>401360</v>
      </c>
      <c r="F111" s="5">
        <v>121600</v>
      </c>
      <c r="G111" s="4">
        <v>92512.82</v>
      </c>
      <c r="H111" s="4">
        <f t="shared" si="16"/>
        <v>76.079621710526325</v>
      </c>
      <c r="I111" s="4">
        <v>0</v>
      </c>
      <c r="J111" s="54"/>
      <c r="K111" s="4">
        <v>0</v>
      </c>
      <c r="L111" s="4">
        <v>0</v>
      </c>
      <c r="M111" s="4">
        <v>401360</v>
      </c>
      <c r="N111" s="5">
        <f t="shared" si="14"/>
        <v>121600</v>
      </c>
      <c r="O111" s="4">
        <v>92512.82</v>
      </c>
      <c r="P111" s="4">
        <f t="shared" si="15"/>
        <v>76.079621710526325</v>
      </c>
    </row>
    <row r="112" spans="1:16" ht="13.5" customHeight="1" x14ac:dyDescent="0.15">
      <c r="A112" s="85" t="s">
        <v>212</v>
      </c>
      <c r="B112" s="85"/>
      <c r="C112" s="31" t="s">
        <v>213</v>
      </c>
      <c r="D112" s="7" t="s">
        <v>0</v>
      </c>
      <c r="E112" s="32">
        <v>267823988</v>
      </c>
      <c r="F112" s="27">
        <v>67937659</v>
      </c>
      <c r="G112" s="32">
        <v>58173295.280000001</v>
      </c>
      <c r="H112" s="32">
        <f t="shared" si="16"/>
        <v>85.627465144184612</v>
      </c>
      <c r="I112" s="32">
        <v>2170455</v>
      </c>
      <c r="J112" s="27">
        <v>1736738</v>
      </c>
      <c r="K112" s="32">
        <v>1814621.07</v>
      </c>
      <c r="L112" s="32">
        <f t="shared" si="13"/>
        <v>104.48444555252433</v>
      </c>
      <c r="M112" s="32">
        <v>269994443</v>
      </c>
      <c r="N112" s="27">
        <f t="shared" si="14"/>
        <v>69674397</v>
      </c>
      <c r="O112" s="32">
        <v>59987916.350000001</v>
      </c>
      <c r="P112" s="32">
        <f t="shared" si="15"/>
        <v>86.097503434439489</v>
      </c>
    </row>
    <row r="113" spans="1:16" ht="14.25" customHeight="1" x14ac:dyDescent="0.15">
      <c r="A113" s="86" t="s">
        <v>214</v>
      </c>
      <c r="B113" s="86"/>
      <c r="C113" s="31" t="s">
        <v>215</v>
      </c>
      <c r="D113" s="7" t="s">
        <v>216</v>
      </c>
      <c r="E113" s="4">
        <v>53164988</v>
      </c>
      <c r="F113" s="5">
        <v>14210480</v>
      </c>
      <c r="G113" s="4">
        <v>10581844.779999999</v>
      </c>
      <c r="H113" s="4">
        <f t="shared" si="16"/>
        <v>74.465076338026591</v>
      </c>
      <c r="I113" s="4">
        <v>1650000</v>
      </c>
      <c r="J113" s="54">
        <v>1500000</v>
      </c>
      <c r="K113" s="4">
        <v>5200</v>
      </c>
      <c r="L113" s="4">
        <f t="shared" si="13"/>
        <v>0.34666666666666668</v>
      </c>
      <c r="M113" s="4">
        <v>54814988</v>
      </c>
      <c r="N113" s="5">
        <f t="shared" si="14"/>
        <v>15710480</v>
      </c>
      <c r="O113" s="4">
        <v>10587044.779999999</v>
      </c>
      <c r="P113" s="4">
        <f t="shared" si="15"/>
        <v>67.388423396357084</v>
      </c>
    </row>
    <row r="114" spans="1:16" ht="29.25" customHeight="1" x14ac:dyDescent="0.15">
      <c r="A114" s="85" t="s">
        <v>217</v>
      </c>
      <c r="B114" s="85"/>
      <c r="C114" s="31" t="s">
        <v>218</v>
      </c>
      <c r="D114" s="7" t="s">
        <v>0</v>
      </c>
      <c r="E114" s="4">
        <v>40538688</v>
      </c>
      <c r="F114" s="5">
        <v>12952326</v>
      </c>
      <c r="G114" s="4">
        <v>9402905.1500000004</v>
      </c>
      <c r="H114" s="4">
        <f t="shared" si="16"/>
        <v>72.596266879014635</v>
      </c>
      <c r="I114" s="4">
        <v>132500</v>
      </c>
      <c r="J114" s="54"/>
      <c r="K114" s="4">
        <v>1791962.73</v>
      </c>
      <c r="L114" s="4">
        <v>0</v>
      </c>
      <c r="M114" s="4">
        <v>40671188</v>
      </c>
      <c r="N114" s="5">
        <f t="shared" si="14"/>
        <v>12952326</v>
      </c>
      <c r="O114" s="4">
        <v>11194867.880000001</v>
      </c>
      <c r="P114" s="4">
        <f t="shared" si="15"/>
        <v>86.431331947636281</v>
      </c>
    </row>
    <row r="115" spans="1:16" ht="24.75" customHeight="1" x14ac:dyDescent="0.15">
      <c r="A115" s="87" t="s">
        <v>219</v>
      </c>
      <c r="B115" s="87"/>
      <c r="C115" s="33" t="s">
        <v>220</v>
      </c>
      <c r="D115" s="6" t="s">
        <v>221</v>
      </c>
      <c r="E115" s="4">
        <v>40538688</v>
      </c>
      <c r="F115" s="5">
        <v>12952326</v>
      </c>
      <c r="G115" s="4">
        <v>9402905.1500000004</v>
      </c>
      <c r="H115" s="4">
        <f t="shared" si="16"/>
        <v>72.596266879014635</v>
      </c>
      <c r="I115" s="4">
        <v>132500</v>
      </c>
      <c r="J115" s="54">
        <v>37100</v>
      </c>
      <c r="K115" s="4">
        <v>1791962.73</v>
      </c>
      <c r="L115" s="4">
        <f t="shared" si="13"/>
        <v>4830.0882210242589</v>
      </c>
      <c r="M115" s="4">
        <v>40671188</v>
      </c>
      <c r="N115" s="5">
        <f t="shared" si="14"/>
        <v>12989426</v>
      </c>
      <c r="O115" s="4">
        <v>11194867.880000001</v>
      </c>
      <c r="P115" s="4">
        <f t="shared" si="15"/>
        <v>86.18446942921112</v>
      </c>
    </row>
    <row r="116" spans="1:16" ht="33.75" customHeight="1" x14ac:dyDescent="0.15">
      <c r="A116" s="85" t="s">
        <v>222</v>
      </c>
      <c r="B116" s="85"/>
      <c r="C116" s="31" t="s">
        <v>223</v>
      </c>
      <c r="D116" s="7" t="s">
        <v>0</v>
      </c>
      <c r="E116" s="4">
        <v>160555400</v>
      </c>
      <c r="F116" s="5">
        <v>37088400</v>
      </c>
      <c r="G116" s="4">
        <v>35153579.219999999</v>
      </c>
      <c r="H116" s="4">
        <f t="shared" si="16"/>
        <v>94.783218526547387</v>
      </c>
      <c r="I116" s="4">
        <v>0</v>
      </c>
      <c r="J116" s="54">
        <v>0</v>
      </c>
      <c r="K116" s="4">
        <v>0</v>
      </c>
      <c r="L116" s="4">
        <v>0</v>
      </c>
      <c r="M116" s="4">
        <v>160555400</v>
      </c>
      <c r="N116" s="5">
        <f t="shared" si="14"/>
        <v>37088400</v>
      </c>
      <c r="O116" s="4">
        <v>35153579.219999999</v>
      </c>
      <c r="P116" s="4">
        <f t="shared" si="15"/>
        <v>94.783218526547387</v>
      </c>
    </row>
    <row r="117" spans="1:16" ht="33" customHeight="1" x14ac:dyDescent="0.15">
      <c r="A117" s="87" t="s">
        <v>219</v>
      </c>
      <c r="B117" s="87"/>
      <c r="C117" s="33" t="s">
        <v>224</v>
      </c>
      <c r="D117" s="6" t="s">
        <v>225</v>
      </c>
      <c r="E117" s="4">
        <v>160555400</v>
      </c>
      <c r="F117" s="5">
        <v>37088400</v>
      </c>
      <c r="G117" s="4">
        <v>35153579.219999999</v>
      </c>
      <c r="H117" s="4">
        <f t="shared" si="16"/>
        <v>94.783218526547387</v>
      </c>
      <c r="I117" s="4">
        <v>0</v>
      </c>
      <c r="J117" s="54">
        <v>0</v>
      </c>
      <c r="K117" s="4">
        <v>0</v>
      </c>
      <c r="L117" s="4">
        <v>0</v>
      </c>
      <c r="M117" s="4">
        <v>160555400</v>
      </c>
      <c r="N117" s="5">
        <f t="shared" si="14"/>
        <v>37088400</v>
      </c>
      <c r="O117" s="4">
        <v>35153579.219999999</v>
      </c>
      <c r="P117" s="4">
        <f t="shared" si="15"/>
        <v>94.783218526547387</v>
      </c>
    </row>
    <row r="118" spans="1:16" ht="33.75" customHeight="1" x14ac:dyDescent="0.15">
      <c r="A118" s="86" t="s">
        <v>226</v>
      </c>
      <c r="B118" s="86"/>
      <c r="C118" s="31" t="s">
        <v>227</v>
      </c>
      <c r="D118" s="7" t="s">
        <v>228</v>
      </c>
      <c r="E118" s="4">
        <v>2492478</v>
      </c>
      <c r="F118" s="5">
        <v>693391</v>
      </c>
      <c r="G118" s="4">
        <v>501388.7</v>
      </c>
      <c r="H118" s="4">
        <f t="shared" si="16"/>
        <v>72.309663667396904</v>
      </c>
      <c r="I118" s="4">
        <v>3000</v>
      </c>
      <c r="J118" s="54">
        <v>3000</v>
      </c>
      <c r="K118" s="4">
        <v>425.25</v>
      </c>
      <c r="L118" s="4">
        <v>0</v>
      </c>
      <c r="M118" s="4">
        <v>2495478</v>
      </c>
      <c r="N118" s="5">
        <f t="shared" si="14"/>
        <v>696391</v>
      </c>
      <c r="O118" s="4">
        <v>501813.95</v>
      </c>
      <c r="P118" s="4">
        <f t="shared" si="15"/>
        <v>72.059223913002896</v>
      </c>
    </row>
    <row r="119" spans="1:16" ht="27.75" customHeight="1" x14ac:dyDescent="0.15">
      <c r="A119" s="86" t="s">
        <v>229</v>
      </c>
      <c r="B119" s="86"/>
      <c r="C119" s="31" t="s">
        <v>230</v>
      </c>
      <c r="D119" s="7" t="s">
        <v>231</v>
      </c>
      <c r="E119" s="4">
        <v>3660606</v>
      </c>
      <c r="F119" s="5">
        <v>921224</v>
      </c>
      <c r="G119" s="4">
        <v>871742.57</v>
      </c>
      <c r="H119" s="4">
        <f t="shared" si="16"/>
        <v>94.628729820326001</v>
      </c>
      <c r="I119" s="4">
        <v>37200</v>
      </c>
      <c r="J119" s="54">
        <v>37200</v>
      </c>
      <c r="K119" s="4">
        <v>0</v>
      </c>
      <c r="L119" s="4">
        <v>0</v>
      </c>
      <c r="M119" s="4">
        <v>3697806</v>
      </c>
      <c r="N119" s="5">
        <f t="shared" si="14"/>
        <v>958424</v>
      </c>
      <c r="O119" s="4">
        <v>871742.57</v>
      </c>
      <c r="P119" s="4">
        <f t="shared" si="15"/>
        <v>90.955836873867923</v>
      </c>
    </row>
    <row r="120" spans="1:16" ht="26.25" customHeight="1" x14ac:dyDescent="0.15">
      <c r="A120" s="85" t="s">
        <v>232</v>
      </c>
      <c r="B120" s="85"/>
      <c r="C120" s="31" t="s">
        <v>233</v>
      </c>
      <c r="D120" s="7" t="s">
        <v>0</v>
      </c>
      <c r="E120" s="4">
        <v>5218909</v>
      </c>
      <c r="F120" s="5">
        <f>F121+F122</f>
        <v>1599307</v>
      </c>
      <c r="G120" s="4">
        <v>1294375.47</v>
      </c>
      <c r="H120" s="4">
        <f t="shared" si="16"/>
        <v>80.933521206372504</v>
      </c>
      <c r="I120" s="4">
        <v>100000</v>
      </c>
      <c r="J120" s="54">
        <v>100000</v>
      </c>
      <c r="K120" s="4">
        <v>17033.09</v>
      </c>
      <c r="L120" s="4">
        <f t="shared" si="13"/>
        <v>17.033090000000001</v>
      </c>
      <c r="M120" s="4">
        <v>5318909</v>
      </c>
      <c r="N120" s="5">
        <f t="shared" si="14"/>
        <v>1699307</v>
      </c>
      <c r="O120" s="4">
        <v>1311408.56</v>
      </c>
      <c r="P120" s="4">
        <f t="shared" si="15"/>
        <v>77.173139403297938</v>
      </c>
    </row>
    <row r="121" spans="1:16" ht="25.5" customHeight="1" x14ac:dyDescent="0.15">
      <c r="A121" s="87" t="s">
        <v>234</v>
      </c>
      <c r="B121" s="87"/>
      <c r="C121" s="33" t="s">
        <v>235</v>
      </c>
      <c r="D121" s="6" t="s">
        <v>236</v>
      </c>
      <c r="E121" s="4">
        <v>5192009</v>
      </c>
      <c r="F121" s="5">
        <v>1572407</v>
      </c>
      <c r="G121" s="4">
        <v>1294375.47</v>
      </c>
      <c r="H121" s="4">
        <f t="shared" si="16"/>
        <v>82.318093852291426</v>
      </c>
      <c r="I121" s="4">
        <v>100000</v>
      </c>
      <c r="J121" s="54">
        <v>100000</v>
      </c>
      <c r="K121" s="4">
        <v>17033.09</v>
      </c>
      <c r="L121" s="4">
        <f t="shared" si="13"/>
        <v>17.033090000000001</v>
      </c>
      <c r="M121" s="4">
        <v>5292009</v>
      </c>
      <c r="N121" s="5">
        <f t="shared" si="14"/>
        <v>1672407</v>
      </c>
      <c r="O121" s="4">
        <v>1311408.56</v>
      </c>
      <c r="P121" s="4">
        <f t="shared" si="15"/>
        <v>78.414438590606238</v>
      </c>
    </row>
    <row r="122" spans="1:16" ht="17.100000000000001" customHeight="1" x14ac:dyDescent="0.15">
      <c r="A122" s="87" t="s">
        <v>237</v>
      </c>
      <c r="B122" s="87"/>
      <c r="C122" s="33" t="s">
        <v>238</v>
      </c>
      <c r="D122" s="6" t="s">
        <v>239</v>
      </c>
      <c r="E122" s="4">
        <v>26900</v>
      </c>
      <c r="F122" s="5">
        <v>26900</v>
      </c>
      <c r="G122" s="4">
        <v>0</v>
      </c>
      <c r="H122" s="4">
        <f t="shared" si="16"/>
        <v>0</v>
      </c>
      <c r="I122" s="4">
        <v>0</v>
      </c>
      <c r="J122" s="54"/>
      <c r="K122" s="4">
        <v>0</v>
      </c>
      <c r="L122" s="4">
        <v>0</v>
      </c>
      <c r="M122" s="4">
        <v>26900</v>
      </c>
      <c r="N122" s="5">
        <f t="shared" si="14"/>
        <v>26900</v>
      </c>
      <c r="O122" s="4">
        <v>0</v>
      </c>
      <c r="P122" s="4">
        <f t="shared" si="15"/>
        <v>0</v>
      </c>
    </row>
    <row r="123" spans="1:16" ht="21.95" customHeight="1" x14ac:dyDescent="0.15">
      <c r="A123" s="85" t="s">
        <v>240</v>
      </c>
      <c r="B123" s="85"/>
      <c r="C123" s="31" t="s">
        <v>241</v>
      </c>
      <c r="D123" s="7" t="s">
        <v>0</v>
      </c>
      <c r="E123" s="4">
        <v>1472230</v>
      </c>
      <c r="F123" s="5">
        <f>F124+F125</f>
        <v>331146</v>
      </c>
      <c r="G123" s="4">
        <v>295605.09999999998</v>
      </c>
      <c r="H123" s="4">
        <f t="shared" si="16"/>
        <v>89.267302035959958</v>
      </c>
      <c r="I123" s="4">
        <v>0</v>
      </c>
      <c r="J123" s="54"/>
      <c r="K123" s="4">
        <v>0</v>
      </c>
      <c r="L123" s="4">
        <v>0</v>
      </c>
      <c r="M123" s="4">
        <v>1472230</v>
      </c>
      <c r="N123" s="5">
        <f t="shared" si="14"/>
        <v>331146</v>
      </c>
      <c r="O123" s="4">
        <v>295605.09999999998</v>
      </c>
      <c r="P123" s="4">
        <f t="shared" si="15"/>
        <v>89.267302035959958</v>
      </c>
    </row>
    <row r="124" spans="1:16" ht="30" customHeight="1" x14ac:dyDescent="0.15">
      <c r="A124" s="87" t="s">
        <v>242</v>
      </c>
      <c r="B124" s="87"/>
      <c r="C124" s="33" t="s">
        <v>243</v>
      </c>
      <c r="D124" s="6" t="s">
        <v>244</v>
      </c>
      <c r="E124" s="4">
        <v>249660</v>
      </c>
      <c r="F124" s="5">
        <v>48732</v>
      </c>
      <c r="G124" s="4">
        <v>20342.43</v>
      </c>
      <c r="H124" s="4">
        <f t="shared" si="16"/>
        <v>41.743474513666584</v>
      </c>
      <c r="I124" s="4">
        <v>0</v>
      </c>
      <c r="J124" s="54"/>
      <c r="K124" s="4">
        <v>0</v>
      </c>
      <c r="L124" s="4">
        <v>0</v>
      </c>
      <c r="M124" s="4">
        <v>249660</v>
      </c>
      <c r="N124" s="5">
        <f t="shared" si="14"/>
        <v>48732</v>
      </c>
      <c r="O124" s="4">
        <v>20342.43</v>
      </c>
      <c r="P124" s="4">
        <f t="shared" si="15"/>
        <v>41.743474513666584</v>
      </c>
    </row>
    <row r="125" spans="1:16" ht="35.25" customHeight="1" x14ac:dyDescent="0.15">
      <c r="A125" s="87" t="s">
        <v>245</v>
      </c>
      <c r="B125" s="87"/>
      <c r="C125" s="33" t="s">
        <v>246</v>
      </c>
      <c r="D125" s="6" t="s">
        <v>247</v>
      </c>
      <c r="E125" s="4">
        <v>1222570</v>
      </c>
      <c r="F125" s="5">
        <v>282414</v>
      </c>
      <c r="G125" s="4">
        <v>275262.67</v>
      </c>
      <c r="H125" s="4">
        <f t="shared" si="16"/>
        <v>97.467784883185672</v>
      </c>
      <c r="I125" s="4">
        <v>0</v>
      </c>
      <c r="J125" s="54"/>
      <c r="K125" s="4">
        <v>0</v>
      </c>
      <c r="L125" s="4">
        <v>0</v>
      </c>
      <c r="M125" s="4">
        <v>1222570</v>
      </c>
      <c r="N125" s="5">
        <f t="shared" si="14"/>
        <v>282414</v>
      </c>
      <c r="O125" s="4">
        <v>275262.67</v>
      </c>
      <c r="P125" s="4">
        <f t="shared" si="15"/>
        <v>97.467784883185672</v>
      </c>
    </row>
    <row r="126" spans="1:16" ht="45" customHeight="1" x14ac:dyDescent="0.15">
      <c r="A126" s="86" t="s">
        <v>248</v>
      </c>
      <c r="B126" s="86"/>
      <c r="C126" s="31" t="s">
        <v>249</v>
      </c>
      <c r="D126" s="7" t="s">
        <v>250</v>
      </c>
      <c r="E126" s="4">
        <v>156294</v>
      </c>
      <c r="F126" s="5">
        <v>30649</v>
      </c>
      <c r="G126" s="4">
        <v>0</v>
      </c>
      <c r="H126" s="4">
        <f t="shared" si="16"/>
        <v>0</v>
      </c>
      <c r="I126" s="4">
        <v>53730</v>
      </c>
      <c r="J126" s="54">
        <v>12891</v>
      </c>
      <c r="K126" s="4">
        <v>0</v>
      </c>
      <c r="L126" s="4">
        <f t="shared" si="13"/>
        <v>0</v>
      </c>
      <c r="M126" s="4">
        <v>210024</v>
      </c>
      <c r="N126" s="5">
        <f t="shared" si="14"/>
        <v>43540</v>
      </c>
      <c r="O126" s="4">
        <v>0</v>
      </c>
      <c r="P126" s="4">
        <f t="shared" si="15"/>
        <v>0</v>
      </c>
    </row>
    <row r="127" spans="1:16" ht="45.75" customHeight="1" x14ac:dyDescent="0.15">
      <c r="A127" s="86" t="s">
        <v>248</v>
      </c>
      <c r="B127" s="86"/>
      <c r="C127" s="31" t="s">
        <v>249</v>
      </c>
      <c r="D127" s="7" t="s">
        <v>251</v>
      </c>
      <c r="E127" s="4">
        <v>564395</v>
      </c>
      <c r="F127" s="5">
        <v>110736</v>
      </c>
      <c r="G127" s="4">
        <v>71854.289999999994</v>
      </c>
      <c r="H127" s="4">
        <f t="shared" si="16"/>
        <v>64.88792262678804</v>
      </c>
      <c r="I127" s="4">
        <v>194025</v>
      </c>
      <c r="J127" s="54">
        <v>46547</v>
      </c>
      <c r="K127" s="4">
        <v>0</v>
      </c>
      <c r="L127" s="4">
        <f t="shared" si="13"/>
        <v>0</v>
      </c>
      <c r="M127" s="4">
        <v>758420</v>
      </c>
      <c r="N127" s="5">
        <f t="shared" si="14"/>
        <v>157283</v>
      </c>
      <c r="O127" s="4">
        <v>71854.289999999994</v>
      </c>
      <c r="P127" s="4">
        <f t="shared" si="15"/>
        <v>45.684714813425479</v>
      </c>
    </row>
    <row r="128" spans="1:16" ht="18.75" customHeight="1" x14ac:dyDescent="0.15">
      <c r="A128" s="85" t="s">
        <v>252</v>
      </c>
      <c r="B128" s="85"/>
      <c r="C128" s="31" t="s">
        <v>253</v>
      </c>
      <c r="D128" s="7" t="s">
        <v>0</v>
      </c>
      <c r="E128" s="32">
        <v>11828800</v>
      </c>
      <c r="F128" s="27">
        <v>6066312</v>
      </c>
      <c r="G128" s="32">
        <v>4111632.73</v>
      </c>
      <c r="H128" s="32">
        <f t="shared" si="16"/>
        <v>67.778128292774909</v>
      </c>
      <c r="I128" s="32">
        <v>1700000</v>
      </c>
      <c r="J128" s="27"/>
      <c r="K128" s="32">
        <v>0</v>
      </c>
      <c r="L128" s="32" t="e">
        <f t="shared" si="13"/>
        <v>#DIV/0!</v>
      </c>
      <c r="M128" s="32">
        <v>13528800</v>
      </c>
      <c r="N128" s="27">
        <f t="shared" si="14"/>
        <v>6066312</v>
      </c>
      <c r="O128" s="32">
        <v>4111632.73</v>
      </c>
      <c r="P128" s="32">
        <f t="shared" si="15"/>
        <v>67.778128292774909</v>
      </c>
    </row>
    <row r="129" spans="1:16" ht="26.25" customHeight="1" x14ac:dyDescent="0.15">
      <c r="A129" s="86" t="s">
        <v>254</v>
      </c>
      <c r="B129" s="86"/>
      <c r="C129" s="31" t="s">
        <v>255</v>
      </c>
      <c r="D129" s="7" t="s">
        <v>256</v>
      </c>
      <c r="E129" s="4">
        <v>6758900</v>
      </c>
      <c r="F129" s="5">
        <v>4017750</v>
      </c>
      <c r="G129" s="4">
        <v>2914711.73</v>
      </c>
      <c r="H129" s="4">
        <f t="shared" si="16"/>
        <v>72.545870947669712</v>
      </c>
      <c r="I129" s="4">
        <v>1700000</v>
      </c>
      <c r="J129" s="54"/>
      <c r="K129" s="4">
        <v>0</v>
      </c>
      <c r="L129" s="4">
        <v>0</v>
      </c>
      <c r="M129" s="4">
        <v>8458900</v>
      </c>
      <c r="N129" s="5">
        <f t="shared" si="14"/>
        <v>4017750</v>
      </c>
      <c r="O129" s="4">
        <v>2914711.73</v>
      </c>
      <c r="P129" s="4">
        <f t="shared" si="15"/>
        <v>72.545870947669712</v>
      </c>
    </row>
    <row r="130" spans="1:16" ht="27" customHeight="1" x14ac:dyDescent="0.15">
      <c r="A130" s="85" t="s">
        <v>257</v>
      </c>
      <c r="B130" s="85"/>
      <c r="C130" s="31" t="s">
        <v>258</v>
      </c>
      <c r="D130" s="7" t="s">
        <v>0</v>
      </c>
      <c r="E130" s="4">
        <v>4569900</v>
      </c>
      <c r="F130" s="5">
        <v>1948562</v>
      </c>
      <c r="G130" s="4">
        <v>1196921</v>
      </c>
      <c r="H130" s="4">
        <f t="shared" si="16"/>
        <v>61.425861738040673</v>
      </c>
      <c r="I130" s="4">
        <v>0</v>
      </c>
      <c r="J130" s="54"/>
      <c r="K130" s="4">
        <v>0</v>
      </c>
      <c r="L130" s="4">
        <v>0</v>
      </c>
      <c r="M130" s="4">
        <v>4569900</v>
      </c>
      <c r="N130" s="5">
        <f t="shared" si="14"/>
        <v>1948562</v>
      </c>
      <c r="O130" s="4">
        <v>1196921</v>
      </c>
      <c r="P130" s="4">
        <f t="shared" si="15"/>
        <v>61.425861738040673</v>
      </c>
    </row>
    <row r="131" spans="1:16" ht="36" customHeight="1" x14ac:dyDescent="0.15">
      <c r="A131" s="87" t="s">
        <v>259</v>
      </c>
      <c r="B131" s="87"/>
      <c r="C131" s="33" t="s">
        <v>260</v>
      </c>
      <c r="D131" s="6" t="s">
        <v>261</v>
      </c>
      <c r="E131" s="4">
        <v>4569900</v>
      </c>
      <c r="F131" s="5">
        <v>1948562</v>
      </c>
      <c r="G131" s="4">
        <v>1196921</v>
      </c>
      <c r="H131" s="4">
        <f t="shared" si="16"/>
        <v>61.425861738040673</v>
      </c>
      <c r="I131" s="4">
        <v>0</v>
      </c>
      <c r="J131" s="54"/>
      <c r="K131" s="4">
        <v>0</v>
      </c>
      <c r="L131" s="4">
        <v>0</v>
      </c>
      <c r="M131" s="4">
        <v>4569900</v>
      </c>
      <c r="N131" s="5">
        <f t="shared" si="14"/>
        <v>1948562</v>
      </c>
      <c r="O131" s="4">
        <v>1196921</v>
      </c>
      <c r="P131" s="4">
        <f t="shared" si="15"/>
        <v>61.425861738040673</v>
      </c>
    </row>
    <row r="132" spans="1:16" ht="36.75" customHeight="1" x14ac:dyDescent="0.15">
      <c r="A132" s="85" t="s">
        <v>262</v>
      </c>
      <c r="B132" s="85"/>
      <c r="C132" s="31" t="s">
        <v>263</v>
      </c>
      <c r="D132" s="7" t="s">
        <v>0</v>
      </c>
      <c r="E132" s="4">
        <v>500000</v>
      </c>
      <c r="F132" s="5">
        <v>100000</v>
      </c>
      <c r="G132" s="4">
        <v>0</v>
      </c>
      <c r="H132" s="4">
        <f t="shared" si="16"/>
        <v>0</v>
      </c>
      <c r="I132" s="4">
        <v>0</v>
      </c>
      <c r="J132" s="54"/>
      <c r="K132" s="4">
        <v>0</v>
      </c>
      <c r="L132" s="4">
        <v>0</v>
      </c>
      <c r="M132" s="4">
        <v>500000</v>
      </c>
      <c r="N132" s="5">
        <f t="shared" si="14"/>
        <v>100000</v>
      </c>
      <c r="O132" s="4">
        <v>0</v>
      </c>
      <c r="P132" s="4">
        <f t="shared" si="15"/>
        <v>0</v>
      </c>
    </row>
    <row r="133" spans="1:16" ht="24" customHeight="1" x14ac:dyDescent="0.15">
      <c r="A133" s="87" t="s">
        <v>264</v>
      </c>
      <c r="B133" s="87"/>
      <c r="C133" s="33" t="s">
        <v>265</v>
      </c>
      <c r="D133" s="6" t="s">
        <v>266</v>
      </c>
      <c r="E133" s="4">
        <v>500000</v>
      </c>
      <c r="F133" s="5">
        <v>100000</v>
      </c>
      <c r="G133" s="4">
        <v>0</v>
      </c>
      <c r="H133" s="4">
        <f t="shared" si="16"/>
        <v>0</v>
      </c>
      <c r="I133" s="4">
        <v>0</v>
      </c>
      <c r="J133" s="54"/>
      <c r="K133" s="4">
        <v>0</v>
      </c>
      <c r="L133" s="4">
        <v>0</v>
      </c>
      <c r="M133" s="4">
        <v>500000</v>
      </c>
      <c r="N133" s="5">
        <f t="shared" si="14"/>
        <v>100000</v>
      </c>
      <c r="O133" s="4">
        <v>0</v>
      </c>
      <c r="P133" s="4">
        <f t="shared" si="15"/>
        <v>0</v>
      </c>
    </row>
    <row r="134" spans="1:16" ht="27" customHeight="1" x14ac:dyDescent="0.15">
      <c r="A134" s="85" t="s">
        <v>267</v>
      </c>
      <c r="B134" s="85"/>
      <c r="C134" s="31" t="s">
        <v>268</v>
      </c>
      <c r="D134" s="7" t="s">
        <v>0</v>
      </c>
      <c r="E134" s="32">
        <v>15227025</v>
      </c>
      <c r="F134" s="27">
        <v>3661213</v>
      </c>
      <c r="G134" s="32">
        <v>2642058.21</v>
      </c>
      <c r="H134" s="32">
        <f t="shared" si="16"/>
        <v>72.163466315671883</v>
      </c>
      <c r="I134" s="32">
        <v>834000</v>
      </c>
      <c r="J134" s="27">
        <v>834000</v>
      </c>
      <c r="K134" s="32">
        <v>187047.4</v>
      </c>
      <c r="L134" s="32">
        <v>0</v>
      </c>
      <c r="M134" s="32">
        <v>16061025</v>
      </c>
      <c r="N134" s="27">
        <f t="shared" si="14"/>
        <v>4495213</v>
      </c>
      <c r="O134" s="32">
        <v>2829105.61</v>
      </c>
      <c r="P134" s="32">
        <f t="shared" si="15"/>
        <v>62.93596343488062</v>
      </c>
    </row>
    <row r="135" spans="1:16" ht="48" customHeight="1" x14ac:dyDescent="0.15">
      <c r="A135" s="85" t="s">
        <v>269</v>
      </c>
      <c r="B135" s="85"/>
      <c r="C135" s="31" t="s">
        <v>270</v>
      </c>
      <c r="D135" s="7" t="s">
        <v>0</v>
      </c>
      <c r="E135" s="4">
        <v>534000</v>
      </c>
      <c r="F135" s="5">
        <f>F136+F137</f>
        <v>200000</v>
      </c>
      <c r="G135" s="4">
        <v>124817.56</v>
      </c>
      <c r="H135" s="4">
        <f t="shared" si="16"/>
        <v>62.40878</v>
      </c>
      <c r="I135" s="4">
        <v>0</v>
      </c>
      <c r="J135" s="54"/>
      <c r="K135" s="4">
        <v>0</v>
      </c>
      <c r="L135" s="4">
        <v>0</v>
      </c>
      <c r="M135" s="4">
        <v>534000</v>
      </c>
      <c r="N135" s="5">
        <f t="shared" si="14"/>
        <v>200000</v>
      </c>
      <c r="O135" s="4">
        <v>124817.56</v>
      </c>
      <c r="P135" s="4">
        <f t="shared" si="15"/>
        <v>62.40878</v>
      </c>
    </row>
    <row r="136" spans="1:16" ht="38.25" customHeight="1" x14ac:dyDescent="0.15">
      <c r="A136" s="87" t="s">
        <v>271</v>
      </c>
      <c r="B136" s="87"/>
      <c r="C136" s="33" t="s">
        <v>272</v>
      </c>
      <c r="D136" s="6" t="s">
        <v>273</v>
      </c>
      <c r="E136" s="4">
        <v>460000</v>
      </c>
      <c r="F136" s="5">
        <v>180000</v>
      </c>
      <c r="G136" s="4">
        <v>118522.7</v>
      </c>
      <c r="H136" s="4">
        <f t="shared" si="16"/>
        <v>65.845944444444442</v>
      </c>
      <c r="I136" s="4">
        <v>0</v>
      </c>
      <c r="J136" s="54"/>
      <c r="K136" s="4">
        <v>0</v>
      </c>
      <c r="L136" s="4">
        <v>0</v>
      </c>
      <c r="M136" s="4">
        <v>460000</v>
      </c>
      <c r="N136" s="5">
        <f t="shared" si="14"/>
        <v>180000</v>
      </c>
      <c r="O136" s="4">
        <v>118522.7</v>
      </c>
      <c r="P136" s="4">
        <f t="shared" si="15"/>
        <v>65.845944444444442</v>
      </c>
    </row>
    <row r="137" spans="1:16" ht="29.25" customHeight="1" x14ac:dyDescent="0.15">
      <c r="A137" s="87" t="s">
        <v>274</v>
      </c>
      <c r="B137" s="87"/>
      <c r="C137" s="33" t="s">
        <v>275</v>
      </c>
      <c r="D137" s="6" t="s">
        <v>276</v>
      </c>
      <c r="E137" s="4">
        <v>74000</v>
      </c>
      <c r="F137" s="5">
        <v>20000</v>
      </c>
      <c r="G137" s="4">
        <v>6294.86</v>
      </c>
      <c r="H137" s="4">
        <f t="shared" si="16"/>
        <v>31.474299999999999</v>
      </c>
      <c r="I137" s="4">
        <v>0</v>
      </c>
      <c r="J137" s="54"/>
      <c r="K137" s="4">
        <v>0</v>
      </c>
      <c r="L137" s="4">
        <v>0</v>
      </c>
      <c r="M137" s="4">
        <v>74000</v>
      </c>
      <c r="N137" s="5">
        <f t="shared" si="14"/>
        <v>20000</v>
      </c>
      <c r="O137" s="4">
        <v>6294.86</v>
      </c>
      <c r="P137" s="4">
        <f t="shared" si="15"/>
        <v>31.474299999999999</v>
      </c>
    </row>
    <row r="138" spans="1:16" ht="38.25" customHeight="1" x14ac:dyDescent="0.15">
      <c r="A138" s="86" t="s">
        <v>277</v>
      </c>
      <c r="B138" s="86"/>
      <c r="C138" s="31" t="s">
        <v>278</v>
      </c>
      <c r="D138" s="7" t="s">
        <v>279</v>
      </c>
      <c r="E138" s="4">
        <v>837700</v>
      </c>
      <c r="F138" s="5">
        <v>181970</v>
      </c>
      <c r="G138" s="4">
        <v>116090</v>
      </c>
      <c r="H138" s="4">
        <f t="shared" si="16"/>
        <v>63.796230147826563</v>
      </c>
      <c r="I138" s="4">
        <v>0</v>
      </c>
      <c r="J138" s="54"/>
      <c r="K138" s="4">
        <v>0</v>
      </c>
      <c r="L138" s="4">
        <v>0</v>
      </c>
      <c r="M138" s="4">
        <v>837700</v>
      </c>
      <c r="N138" s="5">
        <f t="shared" si="14"/>
        <v>181970</v>
      </c>
      <c r="O138" s="4">
        <v>116090</v>
      </c>
      <c r="P138" s="4">
        <f t="shared" si="15"/>
        <v>63.796230147826563</v>
      </c>
    </row>
    <row r="139" spans="1:16" ht="30.75" customHeight="1" x14ac:dyDescent="0.15">
      <c r="A139" s="86" t="s">
        <v>280</v>
      </c>
      <c r="B139" s="86"/>
      <c r="C139" s="31" t="s">
        <v>281</v>
      </c>
      <c r="D139" s="7" t="s">
        <v>282</v>
      </c>
      <c r="E139" s="4">
        <v>326025</v>
      </c>
      <c r="F139" s="5"/>
      <c r="G139" s="4">
        <v>0</v>
      </c>
      <c r="H139" s="4" t="e">
        <f t="shared" si="16"/>
        <v>#DIV/0!</v>
      </c>
      <c r="I139" s="4">
        <v>0</v>
      </c>
      <c r="J139" s="54"/>
      <c r="K139" s="4">
        <v>0</v>
      </c>
      <c r="L139" s="4">
        <v>0</v>
      </c>
      <c r="M139" s="4">
        <v>326025</v>
      </c>
      <c r="N139" s="5">
        <f t="shared" si="14"/>
        <v>0</v>
      </c>
      <c r="O139" s="4">
        <v>0</v>
      </c>
      <c r="P139" s="4">
        <v>0</v>
      </c>
    </row>
    <row r="140" spans="1:16" ht="45.75" customHeight="1" x14ac:dyDescent="0.15">
      <c r="A140" s="85" t="s">
        <v>283</v>
      </c>
      <c r="B140" s="85"/>
      <c r="C140" s="31" t="s">
        <v>284</v>
      </c>
      <c r="D140" s="7" t="s">
        <v>0</v>
      </c>
      <c r="E140" s="4">
        <v>8829300</v>
      </c>
      <c r="F140" s="5">
        <f>F141+F142</f>
        <v>2162243</v>
      </c>
      <c r="G140" s="4">
        <v>1723416.48</v>
      </c>
      <c r="H140" s="4">
        <f t="shared" si="16"/>
        <v>79.705032228107569</v>
      </c>
      <c r="I140" s="4">
        <v>834000</v>
      </c>
      <c r="J140" s="54"/>
      <c r="K140" s="4">
        <v>187047.4</v>
      </c>
      <c r="L140" s="4">
        <v>0</v>
      </c>
      <c r="M140" s="4">
        <v>9663300</v>
      </c>
      <c r="N140" s="5">
        <f t="shared" si="14"/>
        <v>2162243</v>
      </c>
      <c r="O140" s="4">
        <v>1910463.88</v>
      </c>
      <c r="P140" s="4">
        <v>0</v>
      </c>
    </row>
    <row r="141" spans="1:16" ht="57" customHeight="1" x14ac:dyDescent="0.15">
      <c r="A141" s="87" t="s">
        <v>285</v>
      </c>
      <c r="B141" s="87"/>
      <c r="C141" s="33" t="s">
        <v>286</v>
      </c>
      <c r="D141" s="6" t="s">
        <v>287</v>
      </c>
      <c r="E141" s="4">
        <v>7426300</v>
      </c>
      <c r="F141" s="5">
        <v>1828430</v>
      </c>
      <c r="G141" s="4">
        <v>1476196.52</v>
      </c>
      <c r="H141" s="4">
        <f t="shared" si="16"/>
        <v>80.735741592513804</v>
      </c>
      <c r="I141" s="4">
        <v>834000</v>
      </c>
      <c r="J141" s="5">
        <v>834000</v>
      </c>
      <c r="K141" s="4">
        <v>187047.4</v>
      </c>
      <c r="L141" s="4">
        <v>0</v>
      </c>
      <c r="M141" s="4">
        <v>8260300</v>
      </c>
      <c r="N141" s="5">
        <f t="shared" si="14"/>
        <v>2662430</v>
      </c>
      <c r="O141" s="4">
        <v>1663243.92</v>
      </c>
      <c r="P141" s="4">
        <f t="shared" si="15"/>
        <v>62.470897638623363</v>
      </c>
    </row>
    <row r="142" spans="1:16" ht="27.75" customHeight="1" x14ac:dyDescent="0.15">
      <c r="A142" s="87" t="s">
        <v>288</v>
      </c>
      <c r="B142" s="87"/>
      <c r="C142" s="33" t="s">
        <v>289</v>
      </c>
      <c r="D142" s="6" t="s">
        <v>290</v>
      </c>
      <c r="E142" s="4">
        <v>1403000</v>
      </c>
      <c r="F142" s="5">
        <v>333813</v>
      </c>
      <c r="G142" s="4">
        <v>247219.96</v>
      </c>
      <c r="H142" s="4">
        <f t="shared" si="16"/>
        <v>74.05941649965699</v>
      </c>
      <c r="I142" s="4">
        <v>0</v>
      </c>
      <c r="J142" s="54"/>
      <c r="K142" s="4">
        <v>0</v>
      </c>
      <c r="L142" s="4">
        <v>0</v>
      </c>
      <c r="M142" s="4">
        <v>1403000</v>
      </c>
      <c r="N142" s="5">
        <f t="shared" si="14"/>
        <v>333813</v>
      </c>
      <c r="O142" s="4">
        <v>247219.96</v>
      </c>
      <c r="P142" s="4">
        <f t="shared" si="15"/>
        <v>74.05941649965699</v>
      </c>
    </row>
    <row r="143" spans="1:16" ht="30.75" customHeight="1" x14ac:dyDescent="0.15">
      <c r="A143" s="85" t="s">
        <v>291</v>
      </c>
      <c r="B143" s="85"/>
      <c r="C143" s="31" t="s">
        <v>292</v>
      </c>
      <c r="D143" s="7" t="s">
        <v>0</v>
      </c>
      <c r="E143" s="4">
        <v>2700000</v>
      </c>
      <c r="F143" s="5">
        <v>677000</v>
      </c>
      <c r="G143" s="4">
        <v>372341.29</v>
      </c>
      <c r="H143" s="4">
        <f t="shared" si="16"/>
        <v>54.998713441654353</v>
      </c>
      <c r="I143" s="4">
        <v>0</v>
      </c>
      <c r="J143" s="54"/>
      <c r="K143" s="4">
        <v>0</v>
      </c>
      <c r="L143" s="4">
        <v>0</v>
      </c>
      <c r="M143" s="4">
        <v>2700000</v>
      </c>
      <c r="N143" s="5">
        <f t="shared" si="14"/>
        <v>677000</v>
      </c>
      <c r="O143" s="4">
        <v>372341.29</v>
      </c>
      <c r="P143" s="4">
        <f t="shared" si="15"/>
        <v>54.998713441654353</v>
      </c>
    </row>
    <row r="144" spans="1:16" ht="28.5" customHeight="1" x14ac:dyDescent="0.15">
      <c r="A144" s="87" t="s">
        <v>293</v>
      </c>
      <c r="B144" s="87"/>
      <c r="C144" s="33" t="s">
        <v>294</v>
      </c>
      <c r="D144" s="6" t="s">
        <v>295</v>
      </c>
      <c r="E144" s="4">
        <v>2700000</v>
      </c>
      <c r="F144" s="5">
        <v>677000</v>
      </c>
      <c r="G144" s="4">
        <v>372341.29</v>
      </c>
      <c r="H144" s="4">
        <f t="shared" si="16"/>
        <v>54.998713441654353</v>
      </c>
      <c r="I144" s="4">
        <v>0</v>
      </c>
      <c r="J144" s="54"/>
      <c r="K144" s="4">
        <v>0</v>
      </c>
      <c r="L144" s="4">
        <v>0</v>
      </c>
      <c r="M144" s="4">
        <v>2700000</v>
      </c>
      <c r="N144" s="5">
        <f t="shared" si="14"/>
        <v>677000</v>
      </c>
      <c r="O144" s="4">
        <v>372341.29</v>
      </c>
      <c r="P144" s="4">
        <f t="shared" si="15"/>
        <v>54.998713441654353</v>
      </c>
    </row>
    <row r="145" spans="1:16" ht="54" customHeight="1" x14ac:dyDescent="0.15">
      <c r="A145" s="86" t="s">
        <v>296</v>
      </c>
      <c r="B145" s="86"/>
      <c r="C145" s="31" t="s">
        <v>297</v>
      </c>
      <c r="D145" s="7" t="s">
        <v>298</v>
      </c>
      <c r="E145" s="4">
        <v>1500000</v>
      </c>
      <c r="F145" s="5">
        <v>240000</v>
      </c>
      <c r="G145" s="4">
        <v>199892.88</v>
      </c>
      <c r="H145" s="4">
        <f t="shared" si="16"/>
        <v>83.288700000000006</v>
      </c>
      <c r="I145" s="4">
        <v>0</v>
      </c>
      <c r="J145" s="54"/>
      <c r="K145" s="4">
        <v>0</v>
      </c>
      <c r="L145" s="4">
        <v>0</v>
      </c>
      <c r="M145" s="4">
        <v>1500000</v>
      </c>
      <c r="N145" s="5">
        <f t="shared" si="14"/>
        <v>240000</v>
      </c>
      <c r="O145" s="4">
        <v>199892.88</v>
      </c>
      <c r="P145" s="4">
        <f t="shared" si="15"/>
        <v>83.288700000000006</v>
      </c>
    </row>
    <row r="146" spans="1:16" ht="24.75" customHeight="1" x14ac:dyDescent="0.15">
      <c r="A146" s="85" t="s">
        <v>299</v>
      </c>
      <c r="B146" s="85"/>
      <c r="C146" s="31" t="s">
        <v>300</v>
      </c>
      <c r="D146" s="7" t="s">
        <v>0</v>
      </c>
      <c r="E146" s="4">
        <v>500000</v>
      </c>
      <c r="F146" s="5">
        <v>200000</v>
      </c>
      <c r="G146" s="4">
        <v>105500</v>
      </c>
      <c r="H146" s="4">
        <f t="shared" si="16"/>
        <v>52.75</v>
      </c>
      <c r="I146" s="4">
        <v>0</v>
      </c>
      <c r="J146" s="54"/>
      <c r="K146" s="4">
        <v>0</v>
      </c>
      <c r="L146" s="4">
        <v>0</v>
      </c>
      <c r="M146" s="4">
        <v>500000</v>
      </c>
      <c r="N146" s="5">
        <f t="shared" si="14"/>
        <v>200000</v>
      </c>
      <c r="O146" s="4">
        <v>105500</v>
      </c>
      <c r="P146" s="4">
        <f t="shared" si="15"/>
        <v>52.75</v>
      </c>
    </row>
    <row r="147" spans="1:16" ht="31.5" customHeight="1" x14ac:dyDescent="0.15">
      <c r="A147" s="88" t="s">
        <v>301</v>
      </c>
      <c r="B147" s="88"/>
      <c r="C147" s="34" t="s">
        <v>302</v>
      </c>
      <c r="D147" s="35" t="s">
        <v>303</v>
      </c>
      <c r="E147" s="8">
        <v>500000</v>
      </c>
      <c r="F147" s="8">
        <v>200000</v>
      </c>
      <c r="G147" s="8">
        <v>105500</v>
      </c>
      <c r="H147" s="8">
        <f t="shared" si="16"/>
        <v>52.75</v>
      </c>
      <c r="I147" s="8">
        <v>0</v>
      </c>
      <c r="J147" s="55"/>
      <c r="K147" s="8">
        <v>0</v>
      </c>
      <c r="L147" s="8">
        <v>0</v>
      </c>
      <c r="M147" s="8">
        <v>500000</v>
      </c>
      <c r="N147" s="8">
        <f t="shared" si="14"/>
        <v>200000</v>
      </c>
      <c r="O147" s="8">
        <v>105500</v>
      </c>
      <c r="P147" s="8">
        <f t="shared" si="15"/>
        <v>52.75</v>
      </c>
    </row>
    <row r="148" spans="1:16" ht="21.75" customHeight="1" x14ac:dyDescent="0.15">
      <c r="A148" s="89" t="s">
        <v>304</v>
      </c>
      <c r="B148" s="89"/>
      <c r="C148" s="36" t="s">
        <v>305</v>
      </c>
      <c r="D148" s="37" t="s">
        <v>0</v>
      </c>
      <c r="E148" s="38">
        <v>12605375</v>
      </c>
      <c r="F148" s="38">
        <v>3130119</v>
      </c>
      <c r="G148" s="38">
        <v>2686564.66</v>
      </c>
      <c r="H148" s="38">
        <f t="shared" si="16"/>
        <v>85.829473575924752</v>
      </c>
      <c r="I148" s="38">
        <v>77400</v>
      </c>
      <c r="J148" s="38">
        <v>77400</v>
      </c>
      <c r="K148" s="38"/>
      <c r="L148" s="38">
        <f t="shared" si="13"/>
        <v>0</v>
      </c>
      <c r="M148" s="38">
        <v>12682775</v>
      </c>
      <c r="N148" s="38">
        <f t="shared" si="14"/>
        <v>3207519</v>
      </c>
      <c r="O148" s="38">
        <v>2686564.66</v>
      </c>
      <c r="P148" s="38">
        <f t="shared" si="15"/>
        <v>83.758339701183388</v>
      </c>
    </row>
    <row r="149" spans="1:16" ht="22.5" customHeight="1" x14ac:dyDescent="0.15">
      <c r="A149" s="90" t="s">
        <v>306</v>
      </c>
      <c r="B149" s="90"/>
      <c r="C149" s="39" t="s">
        <v>307</v>
      </c>
      <c r="D149" s="40" t="s">
        <v>308</v>
      </c>
      <c r="E149" s="9">
        <v>3740000</v>
      </c>
      <c r="F149" s="9">
        <v>893275</v>
      </c>
      <c r="G149" s="9">
        <v>781636.89</v>
      </c>
      <c r="H149" s="9">
        <f t="shared" si="16"/>
        <v>87.502380565895166</v>
      </c>
      <c r="I149" s="9">
        <v>1200</v>
      </c>
      <c r="J149" s="56">
        <v>1200</v>
      </c>
      <c r="K149" s="9"/>
      <c r="L149" s="9">
        <v>0</v>
      </c>
      <c r="M149" s="9">
        <v>3741200</v>
      </c>
      <c r="N149" s="9">
        <f t="shared" si="14"/>
        <v>894475</v>
      </c>
      <c r="O149" s="9">
        <v>781636.89</v>
      </c>
      <c r="P149" s="9">
        <f t="shared" si="15"/>
        <v>87.384990077978699</v>
      </c>
    </row>
    <row r="150" spans="1:16" ht="21.75" customHeight="1" x14ac:dyDescent="0.15">
      <c r="A150" s="86" t="s">
        <v>309</v>
      </c>
      <c r="B150" s="86"/>
      <c r="C150" s="31" t="s">
        <v>310</v>
      </c>
      <c r="D150" s="7" t="s">
        <v>311</v>
      </c>
      <c r="E150" s="4">
        <v>373800</v>
      </c>
      <c r="F150" s="5">
        <v>98782</v>
      </c>
      <c r="G150" s="4">
        <v>78175.210000000006</v>
      </c>
      <c r="H150" s="4">
        <f t="shared" si="16"/>
        <v>79.139124536858944</v>
      </c>
      <c r="I150" s="4">
        <v>2000</v>
      </c>
      <c r="J150" s="54">
        <v>2000</v>
      </c>
      <c r="K150" s="4"/>
      <c r="L150" s="4">
        <v>0</v>
      </c>
      <c r="M150" s="4">
        <v>375800</v>
      </c>
      <c r="N150" s="5">
        <f t="shared" si="14"/>
        <v>100782</v>
      </c>
      <c r="O150" s="4">
        <v>78175.210000000006</v>
      </c>
      <c r="P150" s="4">
        <f t="shared" si="15"/>
        <v>77.568623365283486</v>
      </c>
    </row>
    <row r="151" spans="1:16" ht="31.5" customHeight="1" x14ac:dyDescent="0.15">
      <c r="A151" s="86" t="s">
        <v>312</v>
      </c>
      <c r="B151" s="86"/>
      <c r="C151" s="31" t="s">
        <v>313</v>
      </c>
      <c r="D151" s="7" t="s">
        <v>314</v>
      </c>
      <c r="E151" s="4">
        <v>6936800</v>
      </c>
      <c r="F151" s="5">
        <v>1732470</v>
      </c>
      <c r="G151" s="4">
        <v>1609200.12</v>
      </c>
      <c r="H151" s="4">
        <f t="shared" si="16"/>
        <v>92.884732203155039</v>
      </c>
      <c r="I151" s="4">
        <v>74200</v>
      </c>
      <c r="J151" s="54">
        <v>74200</v>
      </c>
      <c r="K151" s="4"/>
      <c r="L151" s="4">
        <v>0</v>
      </c>
      <c r="M151" s="4">
        <v>7011000</v>
      </c>
      <c r="N151" s="5">
        <f t="shared" si="14"/>
        <v>1806670</v>
      </c>
      <c r="O151" s="4">
        <v>1609200.12</v>
      </c>
      <c r="P151" s="4">
        <f t="shared" si="15"/>
        <v>89.069953007466779</v>
      </c>
    </row>
    <row r="152" spans="1:16" ht="27" customHeight="1" x14ac:dyDescent="0.15">
      <c r="A152" s="85" t="s">
        <v>315</v>
      </c>
      <c r="B152" s="85"/>
      <c r="C152" s="31" t="s">
        <v>316</v>
      </c>
      <c r="D152" s="7" t="s">
        <v>0</v>
      </c>
      <c r="E152" s="4">
        <v>1554775</v>
      </c>
      <c r="F152" s="5">
        <f>F153+F154+F155</f>
        <v>405592</v>
      </c>
      <c r="G152" s="4">
        <v>217552.44</v>
      </c>
      <c r="H152" s="4">
        <f t="shared" si="16"/>
        <v>53.638247302708137</v>
      </c>
      <c r="I152" s="4" t="s">
        <v>0</v>
      </c>
      <c r="J152" s="54"/>
      <c r="K152" s="4" t="s">
        <v>0</v>
      </c>
      <c r="L152" s="4">
        <v>0</v>
      </c>
      <c r="M152" s="4">
        <v>1554775</v>
      </c>
      <c r="N152" s="5">
        <f t="shared" si="14"/>
        <v>405592</v>
      </c>
      <c r="O152" s="4">
        <v>217552.44</v>
      </c>
      <c r="P152" s="4">
        <f t="shared" si="15"/>
        <v>53.638247302708137</v>
      </c>
    </row>
    <row r="153" spans="1:16" ht="21" customHeight="1" x14ac:dyDescent="0.15">
      <c r="A153" s="87" t="s">
        <v>317</v>
      </c>
      <c r="B153" s="87"/>
      <c r="C153" s="33" t="s">
        <v>318</v>
      </c>
      <c r="D153" s="6" t="s">
        <v>319</v>
      </c>
      <c r="E153" s="4">
        <v>968600</v>
      </c>
      <c r="F153" s="5">
        <v>225417</v>
      </c>
      <c r="G153" s="4">
        <v>187323.44</v>
      </c>
      <c r="H153" s="4">
        <f t="shared" si="16"/>
        <v>83.10084864939202</v>
      </c>
      <c r="I153" s="4" t="s">
        <v>0</v>
      </c>
      <c r="J153" s="54"/>
      <c r="K153" s="4" t="s">
        <v>0</v>
      </c>
      <c r="L153" s="4">
        <v>0</v>
      </c>
      <c r="M153" s="4">
        <v>968600</v>
      </c>
      <c r="N153" s="5">
        <f t="shared" si="14"/>
        <v>225417</v>
      </c>
      <c r="O153" s="4">
        <v>187323.44</v>
      </c>
      <c r="P153" s="4">
        <f t="shared" si="15"/>
        <v>83.10084864939202</v>
      </c>
    </row>
    <row r="154" spans="1:16" ht="18" customHeight="1" x14ac:dyDescent="0.15">
      <c r="A154" s="87" t="s">
        <v>320</v>
      </c>
      <c r="B154" s="87"/>
      <c r="C154" s="33" t="s">
        <v>321</v>
      </c>
      <c r="D154" s="6" t="s">
        <v>322</v>
      </c>
      <c r="E154" s="4">
        <v>565842</v>
      </c>
      <c r="F154" s="5">
        <v>165842</v>
      </c>
      <c r="G154" s="4">
        <v>28500</v>
      </c>
      <c r="H154" s="4">
        <f t="shared" si="16"/>
        <v>17.185031536040327</v>
      </c>
      <c r="I154" s="4" t="s">
        <v>0</v>
      </c>
      <c r="J154" s="54"/>
      <c r="K154" s="4" t="s">
        <v>0</v>
      </c>
      <c r="L154" s="4">
        <v>0</v>
      </c>
      <c r="M154" s="4">
        <v>565842</v>
      </c>
      <c r="N154" s="5">
        <f t="shared" si="14"/>
        <v>165842</v>
      </c>
      <c r="O154" s="4">
        <v>28500</v>
      </c>
      <c r="P154" s="4">
        <f t="shared" si="15"/>
        <v>17.185031536040327</v>
      </c>
    </row>
    <row r="155" spans="1:16" ht="17.25" customHeight="1" x14ac:dyDescent="0.15">
      <c r="A155" s="87" t="s">
        <v>320</v>
      </c>
      <c r="B155" s="87"/>
      <c r="C155" s="33" t="s">
        <v>321</v>
      </c>
      <c r="D155" s="6" t="s">
        <v>323</v>
      </c>
      <c r="E155" s="4">
        <v>20333</v>
      </c>
      <c r="F155" s="5">
        <v>14333</v>
      </c>
      <c r="G155" s="4">
        <v>1729</v>
      </c>
      <c r="H155" s="4">
        <f t="shared" si="16"/>
        <v>12.063071234214748</v>
      </c>
      <c r="I155" s="4" t="s">
        <v>0</v>
      </c>
      <c r="J155" s="54"/>
      <c r="K155" s="4" t="s">
        <v>0</v>
      </c>
      <c r="L155" s="4">
        <v>0</v>
      </c>
      <c r="M155" s="4">
        <v>20333</v>
      </c>
      <c r="N155" s="5">
        <f t="shared" si="14"/>
        <v>14333</v>
      </c>
      <c r="O155" s="4">
        <v>1729</v>
      </c>
      <c r="P155" s="4">
        <f t="shared" si="15"/>
        <v>12.063071234214748</v>
      </c>
    </row>
    <row r="156" spans="1:16" ht="20.25" customHeight="1" x14ac:dyDescent="0.15">
      <c r="A156" s="85" t="s">
        <v>324</v>
      </c>
      <c r="B156" s="85"/>
      <c r="C156" s="31" t="s">
        <v>325</v>
      </c>
      <c r="D156" s="7" t="s">
        <v>0</v>
      </c>
      <c r="E156" s="32">
        <v>2580000</v>
      </c>
      <c r="F156" s="27">
        <v>651803</v>
      </c>
      <c r="G156" s="32">
        <v>535741.24</v>
      </c>
      <c r="H156" s="32">
        <f t="shared" si="16"/>
        <v>82.193736451044259</v>
      </c>
      <c r="I156" s="32">
        <v>0</v>
      </c>
      <c r="J156" s="27"/>
      <c r="K156" s="32">
        <v>0</v>
      </c>
      <c r="L156" s="32" t="e">
        <f t="shared" si="13"/>
        <v>#DIV/0!</v>
      </c>
      <c r="M156" s="32">
        <v>2580000</v>
      </c>
      <c r="N156" s="27">
        <f t="shared" si="14"/>
        <v>651803</v>
      </c>
      <c r="O156" s="32">
        <v>535741.24</v>
      </c>
      <c r="P156" s="32">
        <f t="shared" si="15"/>
        <v>82.193736451044259</v>
      </c>
    </row>
    <row r="157" spans="1:16" ht="21.75" customHeight="1" x14ac:dyDescent="0.15">
      <c r="A157" s="85" t="s">
        <v>326</v>
      </c>
      <c r="B157" s="85"/>
      <c r="C157" s="31" t="s">
        <v>327</v>
      </c>
      <c r="D157" s="7" t="s">
        <v>0</v>
      </c>
      <c r="E157" s="4">
        <v>60000</v>
      </c>
      <c r="F157" s="5">
        <v>11940</v>
      </c>
      <c r="G157" s="4">
        <v>5787.5</v>
      </c>
      <c r="H157" s="4">
        <f t="shared" si="16"/>
        <v>48.471524288107197</v>
      </c>
      <c r="I157" s="4" t="s">
        <v>0</v>
      </c>
      <c r="J157" s="54"/>
      <c r="K157" s="4" t="s">
        <v>0</v>
      </c>
      <c r="L157" s="4">
        <v>0</v>
      </c>
      <c r="M157" s="4">
        <v>60000</v>
      </c>
      <c r="N157" s="5">
        <f t="shared" si="14"/>
        <v>11940</v>
      </c>
      <c r="O157" s="4">
        <v>5787.5</v>
      </c>
      <c r="P157" s="4">
        <f t="shared" si="15"/>
        <v>48.471524288107197</v>
      </c>
    </row>
    <row r="158" spans="1:16" ht="35.1" customHeight="1" x14ac:dyDescent="0.15">
      <c r="A158" s="87" t="s">
        <v>328</v>
      </c>
      <c r="B158" s="87"/>
      <c r="C158" s="33" t="s">
        <v>329</v>
      </c>
      <c r="D158" s="6" t="s">
        <v>330</v>
      </c>
      <c r="E158" s="4">
        <v>60000</v>
      </c>
      <c r="F158" s="5">
        <v>11940</v>
      </c>
      <c r="G158" s="4">
        <v>5787.5</v>
      </c>
      <c r="H158" s="4">
        <f t="shared" si="16"/>
        <v>48.471524288107197</v>
      </c>
      <c r="I158" s="4" t="s">
        <v>0</v>
      </c>
      <c r="J158" s="54"/>
      <c r="K158" s="4" t="s">
        <v>0</v>
      </c>
      <c r="L158" s="4">
        <v>0</v>
      </c>
      <c r="M158" s="4">
        <v>60000</v>
      </c>
      <c r="N158" s="5">
        <f t="shared" si="14"/>
        <v>11940</v>
      </c>
      <c r="O158" s="4">
        <v>5787.5</v>
      </c>
      <c r="P158" s="4">
        <f t="shared" si="15"/>
        <v>48.471524288107197</v>
      </c>
    </row>
    <row r="159" spans="1:16" ht="23.45" customHeight="1" x14ac:dyDescent="0.15">
      <c r="A159" s="85" t="s">
        <v>331</v>
      </c>
      <c r="B159" s="85"/>
      <c r="C159" s="31" t="s">
        <v>332</v>
      </c>
      <c r="D159" s="7" t="s">
        <v>0</v>
      </c>
      <c r="E159" s="4">
        <v>2220000</v>
      </c>
      <c r="F159" s="5">
        <v>572363</v>
      </c>
      <c r="G159" s="4">
        <v>495217.9</v>
      </c>
      <c r="H159" s="4">
        <f t="shared" si="16"/>
        <v>86.521647975148639</v>
      </c>
      <c r="I159" s="4" t="s">
        <v>0</v>
      </c>
      <c r="J159" s="54"/>
      <c r="K159" s="4" t="s">
        <v>0</v>
      </c>
      <c r="L159" s="4">
        <v>0</v>
      </c>
      <c r="M159" s="4">
        <v>2220000</v>
      </c>
      <c r="N159" s="5">
        <f t="shared" si="14"/>
        <v>572363</v>
      </c>
      <c r="O159" s="4">
        <v>495217.9</v>
      </c>
      <c r="P159" s="4">
        <f t="shared" si="15"/>
        <v>86.521647975148639</v>
      </c>
    </row>
    <row r="160" spans="1:16" ht="36" customHeight="1" x14ac:dyDescent="0.15">
      <c r="A160" s="87" t="s">
        <v>333</v>
      </c>
      <c r="B160" s="87"/>
      <c r="C160" s="33" t="s">
        <v>334</v>
      </c>
      <c r="D160" s="6" t="s">
        <v>335</v>
      </c>
      <c r="E160" s="4">
        <v>2220000</v>
      </c>
      <c r="F160" s="5">
        <v>572363</v>
      </c>
      <c r="G160" s="4">
        <v>495217.9</v>
      </c>
      <c r="H160" s="4">
        <f t="shared" si="16"/>
        <v>86.521647975148639</v>
      </c>
      <c r="I160" s="4" t="s">
        <v>0</v>
      </c>
      <c r="J160" s="54"/>
      <c r="K160" s="4" t="s">
        <v>0</v>
      </c>
      <c r="L160" s="4">
        <v>0</v>
      </c>
      <c r="M160" s="4">
        <v>2220000</v>
      </c>
      <c r="N160" s="5">
        <f t="shared" si="14"/>
        <v>572363</v>
      </c>
      <c r="O160" s="4">
        <v>495217.9</v>
      </c>
      <c r="P160" s="4">
        <f t="shared" si="15"/>
        <v>86.521647975148639</v>
      </c>
    </row>
    <row r="161" spans="1:16" ht="22.5" customHeight="1" x14ac:dyDescent="0.15">
      <c r="A161" s="85" t="s">
        <v>336</v>
      </c>
      <c r="B161" s="85"/>
      <c r="C161" s="31" t="s">
        <v>337</v>
      </c>
      <c r="D161" s="7" t="s">
        <v>0</v>
      </c>
      <c r="E161" s="4">
        <v>300000</v>
      </c>
      <c r="F161" s="5">
        <v>67500</v>
      </c>
      <c r="G161" s="4">
        <v>34735.839999999997</v>
      </c>
      <c r="H161" s="4">
        <f t="shared" si="16"/>
        <v>51.460503703703701</v>
      </c>
      <c r="I161" s="4" t="s">
        <v>0</v>
      </c>
      <c r="J161" s="54"/>
      <c r="K161" s="4" t="s">
        <v>0</v>
      </c>
      <c r="L161" s="4">
        <v>0</v>
      </c>
      <c r="M161" s="4">
        <v>300000</v>
      </c>
      <c r="N161" s="5">
        <f t="shared" si="14"/>
        <v>67500</v>
      </c>
      <c r="O161" s="4">
        <v>34735.839999999997</v>
      </c>
      <c r="P161" s="4">
        <f t="shared" si="15"/>
        <v>51.460503703703701</v>
      </c>
    </row>
    <row r="162" spans="1:16" ht="33" customHeight="1" x14ac:dyDescent="0.15">
      <c r="A162" s="87" t="s">
        <v>338</v>
      </c>
      <c r="B162" s="87"/>
      <c r="C162" s="33" t="s">
        <v>339</v>
      </c>
      <c r="D162" s="6" t="s">
        <v>340</v>
      </c>
      <c r="E162" s="4">
        <v>300000</v>
      </c>
      <c r="F162" s="5">
        <v>67500</v>
      </c>
      <c r="G162" s="4">
        <v>34735.839999999997</v>
      </c>
      <c r="H162" s="4">
        <f t="shared" si="16"/>
        <v>51.460503703703701</v>
      </c>
      <c r="I162" s="4" t="s">
        <v>0</v>
      </c>
      <c r="J162" s="54"/>
      <c r="K162" s="4" t="s">
        <v>0</v>
      </c>
      <c r="L162" s="4">
        <v>0</v>
      </c>
      <c r="M162" s="4">
        <v>300000</v>
      </c>
      <c r="N162" s="5">
        <f t="shared" si="14"/>
        <v>67500</v>
      </c>
      <c r="O162" s="4">
        <v>34735.839999999997</v>
      </c>
      <c r="P162" s="4">
        <f t="shared" si="15"/>
        <v>51.460503703703701</v>
      </c>
    </row>
    <row r="163" spans="1:16" ht="20.25" customHeight="1" x14ac:dyDescent="0.15">
      <c r="A163" s="85" t="s">
        <v>341</v>
      </c>
      <c r="B163" s="85"/>
      <c r="C163" s="31" t="s">
        <v>342</v>
      </c>
      <c r="D163" s="7" t="s">
        <v>0</v>
      </c>
      <c r="E163" s="32">
        <v>6560000</v>
      </c>
      <c r="F163" s="27">
        <v>1922900</v>
      </c>
      <c r="G163" s="32">
        <v>1221143.31</v>
      </c>
      <c r="H163" s="32">
        <f t="shared" si="16"/>
        <v>63.505294607103856</v>
      </c>
      <c r="I163" s="32">
        <v>270000</v>
      </c>
      <c r="J163" s="27">
        <f>J166</f>
        <v>40000</v>
      </c>
      <c r="K163" s="32">
        <v>14600</v>
      </c>
      <c r="L163" s="32">
        <f t="shared" si="13"/>
        <v>36.5</v>
      </c>
      <c r="M163" s="32">
        <v>6830000</v>
      </c>
      <c r="N163" s="27">
        <f t="shared" si="14"/>
        <v>1962900</v>
      </c>
      <c r="O163" s="32">
        <v>1235743.31</v>
      </c>
      <c r="P163" s="32">
        <f t="shared" si="15"/>
        <v>62.954980386163335</v>
      </c>
    </row>
    <row r="164" spans="1:16" ht="29.25" customHeight="1" x14ac:dyDescent="0.15">
      <c r="A164" s="85" t="s">
        <v>343</v>
      </c>
      <c r="B164" s="85"/>
      <c r="C164" s="31" t="s">
        <v>344</v>
      </c>
      <c r="D164" s="7" t="s">
        <v>0</v>
      </c>
      <c r="E164" s="4">
        <v>30907</v>
      </c>
      <c r="F164" s="5">
        <v>30907</v>
      </c>
      <c r="G164" s="4">
        <v>30907</v>
      </c>
      <c r="H164" s="4">
        <f t="shared" si="16"/>
        <v>100</v>
      </c>
      <c r="I164" s="4">
        <v>0</v>
      </c>
      <c r="J164" s="54"/>
      <c r="K164" s="4">
        <v>0</v>
      </c>
      <c r="L164" s="4">
        <v>0</v>
      </c>
      <c r="M164" s="4">
        <v>30907</v>
      </c>
      <c r="N164" s="5">
        <f t="shared" si="14"/>
        <v>30907</v>
      </c>
      <c r="O164" s="4">
        <v>30907</v>
      </c>
      <c r="P164" s="4">
        <f t="shared" si="15"/>
        <v>100</v>
      </c>
    </row>
    <row r="165" spans="1:16" ht="33.75" customHeight="1" x14ac:dyDescent="0.15">
      <c r="A165" s="87" t="s">
        <v>345</v>
      </c>
      <c r="B165" s="87"/>
      <c r="C165" s="33" t="s">
        <v>346</v>
      </c>
      <c r="D165" s="6" t="s">
        <v>347</v>
      </c>
      <c r="E165" s="4">
        <v>30907</v>
      </c>
      <c r="F165" s="5">
        <v>30907</v>
      </c>
      <c r="G165" s="4">
        <v>30907</v>
      </c>
      <c r="H165" s="4">
        <f t="shared" si="16"/>
        <v>100</v>
      </c>
      <c r="I165" s="4">
        <v>0</v>
      </c>
      <c r="J165" s="54"/>
      <c r="K165" s="4">
        <v>0</v>
      </c>
      <c r="L165" s="4">
        <v>0</v>
      </c>
      <c r="M165" s="4">
        <v>30907</v>
      </c>
      <c r="N165" s="5">
        <f t="shared" si="14"/>
        <v>30907</v>
      </c>
      <c r="O165" s="4">
        <v>30907</v>
      </c>
      <c r="P165" s="4">
        <f t="shared" si="15"/>
        <v>100</v>
      </c>
    </row>
    <row r="166" spans="1:16" ht="21.95" customHeight="1" x14ac:dyDescent="0.15">
      <c r="A166" s="86" t="s">
        <v>348</v>
      </c>
      <c r="B166" s="86"/>
      <c r="C166" s="31" t="s">
        <v>349</v>
      </c>
      <c r="D166" s="7" t="s">
        <v>350</v>
      </c>
      <c r="E166" s="4">
        <v>6529093</v>
      </c>
      <c r="F166" s="5">
        <v>1891993</v>
      </c>
      <c r="G166" s="4">
        <v>1190236.31</v>
      </c>
      <c r="H166" s="4">
        <f t="shared" si="16"/>
        <v>62.909128627854336</v>
      </c>
      <c r="I166" s="4">
        <v>40000</v>
      </c>
      <c r="J166" s="54">
        <v>40000</v>
      </c>
      <c r="K166" s="4">
        <v>14600</v>
      </c>
      <c r="L166" s="4">
        <f t="shared" si="13"/>
        <v>36.5</v>
      </c>
      <c r="M166" s="4">
        <v>6569093</v>
      </c>
      <c r="N166" s="5">
        <f t="shared" si="14"/>
        <v>1931993</v>
      </c>
      <c r="O166" s="4">
        <v>1204836.31</v>
      </c>
      <c r="P166" s="4">
        <f t="shared" si="15"/>
        <v>62.362353797348128</v>
      </c>
    </row>
    <row r="167" spans="1:16" ht="25.5" customHeight="1" x14ac:dyDescent="0.15">
      <c r="A167" s="85" t="s">
        <v>351</v>
      </c>
      <c r="B167" s="85"/>
      <c r="C167" s="31" t="s">
        <v>352</v>
      </c>
      <c r="D167" s="7" t="s">
        <v>0</v>
      </c>
      <c r="E167" s="4">
        <v>0</v>
      </c>
      <c r="F167" s="5">
        <v>0</v>
      </c>
      <c r="G167" s="4">
        <v>0</v>
      </c>
      <c r="H167" s="4">
        <v>0</v>
      </c>
      <c r="I167" s="4">
        <v>230000</v>
      </c>
      <c r="J167" s="54"/>
      <c r="K167" s="4">
        <v>0</v>
      </c>
      <c r="L167" s="4">
        <v>0</v>
      </c>
      <c r="M167" s="4">
        <v>230000</v>
      </c>
      <c r="N167" s="5">
        <f t="shared" si="14"/>
        <v>0</v>
      </c>
      <c r="O167" s="4">
        <v>0</v>
      </c>
      <c r="P167" s="4">
        <v>0</v>
      </c>
    </row>
    <row r="168" spans="1:16" ht="68.25" customHeight="1" x14ac:dyDescent="0.15">
      <c r="A168" s="87" t="s">
        <v>353</v>
      </c>
      <c r="B168" s="87"/>
      <c r="C168" s="33" t="s">
        <v>354</v>
      </c>
      <c r="D168" s="6" t="s">
        <v>355</v>
      </c>
      <c r="E168" s="4">
        <v>0</v>
      </c>
      <c r="F168" s="5">
        <v>0</v>
      </c>
      <c r="G168" s="4">
        <v>0</v>
      </c>
      <c r="H168" s="4">
        <v>0</v>
      </c>
      <c r="I168" s="4">
        <v>230000</v>
      </c>
      <c r="J168" s="54"/>
      <c r="K168" s="4">
        <v>0</v>
      </c>
      <c r="L168" s="4">
        <v>0</v>
      </c>
      <c r="M168" s="4">
        <v>230000</v>
      </c>
      <c r="N168" s="5">
        <f t="shared" si="14"/>
        <v>0</v>
      </c>
      <c r="O168" s="4">
        <v>0</v>
      </c>
      <c r="P168" s="4">
        <v>0</v>
      </c>
    </row>
    <row r="169" spans="1:16" ht="17.25" customHeight="1" x14ac:dyDescent="0.15">
      <c r="A169" s="85" t="s">
        <v>356</v>
      </c>
      <c r="B169" s="85"/>
      <c r="C169" s="31" t="s">
        <v>357</v>
      </c>
      <c r="D169" s="7" t="s">
        <v>0</v>
      </c>
      <c r="E169" s="32">
        <v>1604825</v>
      </c>
      <c r="F169" s="27">
        <v>289825</v>
      </c>
      <c r="G169" s="32">
        <v>19825</v>
      </c>
      <c r="H169" s="32">
        <f t="shared" si="16"/>
        <v>6.8403346847235404</v>
      </c>
      <c r="I169" s="32">
        <v>500000</v>
      </c>
      <c r="J169" s="27">
        <v>100000</v>
      </c>
      <c r="K169" s="32">
        <v>0</v>
      </c>
      <c r="L169" s="32">
        <v>0</v>
      </c>
      <c r="M169" s="32">
        <v>2104825</v>
      </c>
      <c r="N169" s="27">
        <f t="shared" si="14"/>
        <v>389825</v>
      </c>
      <c r="O169" s="32">
        <v>19825</v>
      </c>
      <c r="P169" s="32">
        <f t="shared" si="15"/>
        <v>5.0856153402167639</v>
      </c>
    </row>
    <row r="170" spans="1:16" ht="22.5" customHeight="1" x14ac:dyDescent="0.15">
      <c r="A170" s="85" t="s">
        <v>358</v>
      </c>
      <c r="B170" s="85"/>
      <c r="C170" s="31" t="s">
        <v>359</v>
      </c>
      <c r="D170" s="7" t="s">
        <v>0</v>
      </c>
      <c r="E170" s="4">
        <v>0</v>
      </c>
      <c r="F170" s="5">
        <v>0</v>
      </c>
      <c r="G170" s="4">
        <v>0</v>
      </c>
      <c r="H170" s="4" t="e">
        <f t="shared" ref="H170:H192" si="17">G170/F170%</f>
        <v>#DIV/0!</v>
      </c>
      <c r="I170" s="4">
        <v>500000</v>
      </c>
      <c r="J170" s="54"/>
      <c r="K170" s="4">
        <v>0</v>
      </c>
      <c r="L170" s="4">
        <v>0</v>
      </c>
      <c r="M170" s="4">
        <v>500000</v>
      </c>
      <c r="N170" s="5">
        <f t="shared" ref="N170:N192" si="18">F170+J170</f>
        <v>0</v>
      </c>
      <c r="O170" s="4">
        <v>0</v>
      </c>
      <c r="P170" s="4">
        <v>0</v>
      </c>
    </row>
    <row r="171" spans="1:16" ht="24.6" customHeight="1" x14ac:dyDescent="0.15">
      <c r="A171" s="86" t="s">
        <v>360</v>
      </c>
      <c r="B171" s="86"/>
      <c r="C171" s="31" t="s">
        <v>361</v>
      </c>
      <c r="D171" s="7" t="s">
        <v>362</v>
      </c>
      <c r="E171" s="4">
        <v>0</v>
      </c>
      <c r="F171" s="5">
        <v>0</v>
      </c>
      <c r="G171" s="4">
        <v>0</v>
      </c>
      <c r="H171" s="4" t="e">
        <f t="shared" si="17"/>
        <v>#DIV/0!</v>
      </c>
      <c r="I171" s="4">
        <v>500000</v>
      </c>
      <c r="J171" s="54">
        <v>100000</v>
      </c>
      <c r="K171" s="4">
        <v>0</v>
      </c>
      <c r="L171" s="4">
        <v>0</v>
      </c>
      <c r="M171" s="4">
        <v>500000</v>
      </c>
      <c r="N171" s="5">
        <f t="shared" si="18"/>
        <v>100000</v>
      </c>
      <c r="O171" s="4">
        <v>0</v>
      </c>
      <c r="P171" s="4">
        <v>0</v>
      </c>
    </row>
    <row r="172" spans="1:16" ht="26.25" customHeight="1" x14ac:dyDescent="0.15">
      <c r="A172" s="85" t="s">
        <v>363</v>
      </c>
      <c r="B172" s="85"/>
      <c r="C172" s="31" t="s">
        <v>364</v>
      </c>
      <c r="D172" s="7" t="s">
        <v>0</v>
      </c>
      <c r="E172" s="4">
        <v>1500000</v>
      </c>
      <c r="F172" s="5">
        <v>270000</v>
      </c>
      <c r="G172" s="4">
        <v>0</v>
      </c>
      <c r="H172" s="4">
        <f t="shared" si="17"/>
        <v>0</v>
      </c>
      <c r="I172" s="4">
        <v>0</v>
      </c>
      <c r="J172" s="54"/>
      <c r="K172" s="4">
        <v>0</v>
      </c>
      <c r="L172" s="4">
        <v>0</v>
      </c>
      <c r="M172" s="4">
        <v>1500000</v>
      </c>
      <c r="N172" s="5">
        <f t="shared" si="18"/>
        <v>270000</v>
      </c>
      <c r="O172" s="4">
        <v>0</v>
      </c>
      <c r="P172" s="4">
        <f t="shared" ref="P172:P192" si="19">O172/N172%</f>
        <v>0</v>
      </c>
    </row>
    <row r="173" spans="1:16" ht="28.5" customHeight="1" x14ac:dyDescent="0.15">
      <c r="A173" s="85" t="s">
        <v>365</v>
      </c>
      <c r="B173" s="85"/>
      <c r="C173" s="31" t="s">
        <v>366</v>
      </c>
      <c r="D173" s="7" t="s">
        <v>0</v>
      </c>
      <c r="E173" s="4">
        <v>1500000</v>
      </c>
      <c r="F173" s="5">
        <v>270000</v>
      </c>
      <c r="G173" s="4">
        <v>0</v>
      </c>
      <c r="H173" s="4">
        <f t="shared" si="17"/>
        <v>0</v>
      </c>
      <c r="I173" s="4">
        <v>0</v>
      </c>
      <c r="J173" s="54"/>
      <c r="K173" s="4">
        <v>0</v>
      </c>
      <c r="L173" s="4">
        <v>0</v>
      </c>
      <c r="M173" s="4">
        <v>1500000</v>
      </c>
      <c r="N173" s="5">
        <f t="shared" si="18"/>
        <v>270000</v>
      </c>
      <c r="O173" s="4">
        <v>0</v>
      </c>
      <c r="P173" s="4">
        <f t="shared" si="19"/>
        <v>0</v>
      </c>
    </row>
    <row r="174" spans="1:16" ht="42" customHeight="1" x14ac:dyDescent="0.15">
      <c r="A174" s="87" t="s">
        <v>367</v>
      </c>
      <c r="B174" s="87"/>
      <c r="C174" s="33" t="s">
        <v>368</v>
      </c>
      <c r="D174" s="6" t="s">
        <v>369</v>
      </c>
      <c r="E174" s="4">
        <v>1500000</v>
      </c>
      <c r="F174" s="5">
        <v>270000</v>
      </c>
      <c r="G174" s="4">
        <v>0</v>
      </c>
      <c r="H174" s="4">
        <f t="shared" si="17"/>
        <v>0</v>
      </c>
      <c r="I174" s="4">
        <v>0</v>
      </c>
      <c r="J174" s="54"/>
      <c r="K174" s="4">
        <v>0</v>
      </c>
      <c r="L174" s="4">
        <v>0</v>
      </c>
      <c r="M174" s="4">
        <v>1500000</v>
      </c>
      <c r="N174" s="5">
        <f t="shared" si="18"/>
        <v>270000</v>
      </c>
      <c r="O174" s="4">
        <v>0</v>
      </c>
      <c r="P174" s="4">
        <f t="shared" si="19"/>
        <v>0</v>
      </c>
    </row>
    <row r="175" spans="1:16" ht="30" customHeight="1" x14ac:dyDescent="0.15">
      <c r="A175" s="85" t="s">
        <v>370</v>
      </c>
      <c r="B175" s="85"/>
      <c r="C175" s="31" t="s">
        <v>371</v>
      </c>
      <c r="D175" s="7" t="s">
        <v>0</v>
      </c>
      <c r="E175" s="4">
        <v>104825</v>
      </c>
      <c r="F175" s="5">
        <v>19825</v>
      </c>
      <c r="G175" s="4">
        <v>19825</v>
      </c>
      <c r="H175" s="4">
        <f t="shared" si="17"/>
        <v>100</v>
      </c>
      <c r="I175" s="4">
        <v>0</v>
      </c>
      <c r="J175" s="54"/>
      <c r="K175" s="4">
        <v>0</v>
      </c>
      <c r="L175" s="4">
        <v>0</v>
      </c>
      <c r="M175" s="4">
        <v>104825</v>
      </c>
      <c r="N175" s="5">
        <f t="shared" si="18"/>
        <v>19825</v>
      </c>
      <c r="O175" s="4">
        <v>19825</v>
      </c>
      <c r="P175" s="4">
        <f t="shared" si="19"/>
        <v>100</v>
      </c>
    </row>
    <row r="176" spans="1:16" ht="16.350000000000001" customHeight="1" x14ac:dyDescent="0.15">
      <c r="A176" s="85" t="s">
        <v>372</v>
      </c>
      <c r="B176" s="85"/>
      <c r="C176" s="31" t="s">
        <v>373</v>
      </c>
      <c r="D176" s="7" t="s">
        <v>0</v>
      </c>
      <c r="E176" s="4">
        <v>19825</v>
      </c>
      <c r="F176" s="5">
        <v>19825</v>
      </c>
      <c r="G176" s="4">
        <v>19825</v>
      </c>
      <c r="H176" s="4">
        <f t="shared" si="17"/>
        <v>100</v>
      </c>
      <c r="I176" s="4">
        <v>0</v>
      </c>
      <c r="J176" s="54"/>
      <c r="K176" s="4">
        <v>0</v>
      </c>
      <c r="L176" s="4">
        <v>0</v>
      </c>
      <c r="M176" s="4">
        <v>19825</v>
      </c>
      <c r="N176" s="5">
        <f t="shared" si="18"/>
        <v>19825</v>
      </c>
      <c r="O176" s="4">
        <v>19825</v>
      </c>
      <c r="P176" s="4">
        <f t="shared" si="19"/>
        <v>100</v>
      </c>
    </row>
    <row r="177" spans="1:16" ht="30.75" customHeight="1" x14ac:dyDescent="0.15">
      <c r="A177" s="87" t="s">
        <v>374</v>
      </c>
      <c r="B177" s="87"/>
      <c r="C177" s="33" t="s">
        <v>375</v>
      </c>
      <c r="D177" s="6" t="s">
        <v>376</v>
      </c>
      <c r="E177" s="4">
        <v>19825</v>
      </c>
      <c r="F177" s="5">
        <v>19825</v>
      </c>
      <c r="G177" s="4">
        <v>19825</v>
      </c>
      <c r="H177" s="4">
        <f t="shared" si="17"/>
        <v>100</v>
      </c>
      <c r="I177" s="4">
        <v>0</v>
      </c>
      <c r="J177" s="54"/>
      <c r="K177" s="4">
        <v>0</v>
      </c>
      <c r="L177" s="4">
        <v>0</v>
      </c>
      <c r="M177" s="4">
        <v>19825</v>
      </c>
      <c r="N177" s="5">
        <f t="shared" si="18"/>
        <v>19825</v>
      </c>
      <c r="O177" s="4">
        <v>19825</v>
      </c>
      <c r="P177" s="4">
        <f t="shared" si="19"/>
        <v>100</v>
      </c>
    </row>
    <row r="178" spans="1:16" ht="30.75" customHeight="1" x14ac:dyDescent="0.15">
      <c r="A178" s="86" t="s">
        <v>377</v>
      </c>
      <c r="B178" s="86"/>
      <c r="C178" s="31" t="s">
        <v>378</v>
      </c>
      <c r="D178" s="7" t="s">
        <v>379</v>
      </c>
      <c r="E178" s="4">
        <v>85000</v>
      </c>
      <c r="F178" s="5">
        <v>0</v>
      </c>
      <c r="G178" s="4">
        <v>0</v>
      </c>
      <c r="H178" s="4" t="e">
        <f t="shared" si="17"/>
        <v>#DIV/0!</v>
      </c>
      <c r="I178" s="4">
        <v>0</v>
      </c>
      <c r="J178" s="54"/>
      <c r="K178" s="4">
        <v>0</v>
      </c>
      <c r="L178" s="4">
        <v>0</v>
      </c>
      <c r="M178" s="4">
        <v>85000</v>
      </c>
      <c r="N178" s="5">
        <f t="shared" si="18"/>
        <v>0</v>
      </c>
      <c r="O178" s="4">
        <v>0</v>
      </c>
      <c r="P178" s="4">
        <v>0</v>
      </c>
    </row>
    <row r="179" spans="1:16" ht="23.25" customHeight="1" x14ac:dyDescent="0.15">
      <c r="A179" s="85" t="s">
        <v>380</v>
      </c>
      <c r="B179" s="85"/>
      <c r="C179" s="31" t="s">
        <v>381</v>
      </c>
      <c r="D179" s="7" t="s">
        <v>0</v>
      </c>
      <c r="E179" s="4">
        <v>854833</v>
      </c>
      <c r="F179" s="5">
        <v>467108</v>
      </c>
      <c r="G179" s="4">
        <v>406551.39</v>
      </c>
      <c r="H179" s="4">
        <f t="shared" si="17"/>
        <v>87.035843958998782</v>
      </c>
      <c r="I179" s="4">
        <v>58400</v>
      </c>
      <c r="J179" s="5">
        <f>J184</f>
        <v>29200</v>
      </c>
      <c r="K179" s="4">
        <v>186696.94</v>
      </c>
      <c r="L179" s="4">
        <f t="shared" ref="L179:L192" si="20">K179/J179%</f>
        <v>639.37308219178078</v>
      </c>
      <c r="M179" s="4">
        <v>913233</v>
      </c>
      <c r="N179" s="5">
        <f t="shared" si="18"/>
        <v>496308</v>
      </c>
      <c r="O179" s="4">
        <v>593248.32999999996</v>
      </c>
      <c r="P179" s="4">
        <f t="shared" si="19"/>
        <v>119.53229244743183</v>
      </c>
    </row>
    <row r="180" spans="1:16" ht="30.75" customHeight="1" x14ac:dyDescent="0.15">
      <c r="A180" s="85" t="s">
        <v>382</v>
      </c>
      <c r="B180" s="85"/>
      <c r="C180" s="31" t="s">
        <v>383</v>
      </c>
      <c r="D180" s="7" t="s">
        <v>0</v>
      </c>
      <c r="E180" s="4">
        <v>364264</v>
      </c>
      <c r="F180" s="5">
        <v>79820</v>
      </c>
      <c r="G180" s="4">
        <v>71864.3</v>
      </c>
      <c r="H180" s="4">
        <f t="shared" si="17"/>
        <v>90.032949135555</v>
      </c>
      <c r="I180" s="4">
        <v>0</v>
      </c>
      <c r="J180" s="54"/>
      <c r="K180" s="4">
        <v>0</v>
      </c>
      <c r="L180" s="4">
        <v>0</v>
      </c>
      <c r="M180" s="4">
        <v>364264</v>
      </c>
      <c r="N180" s="5">
        <f t="shared" si="18"/>
        <v>79820</v>
      </c>
      <c r="O180" s="4">
        <v>71864.3</v>
      </c>
      <c r="P180" s="4">
        <f t="shared" si="19"/>
        <v>90.032949135555</v>
      </c>
    </row>
    <row r="181" spans="1:16" ht="25.5" customHeight="1" x14ac:dyDescent="0.15">
      <c r="A181" s="86" t="s">
        <v>384</v>
      </c>
      <c r="B181" s="86"/>
      <c r="C181" s="31" t="s">
        <v>385</v>
      </c>
      <c r="D181" s="7" t="s">
        <v>386</v>
      </c>
      <c r="E181" s="4">
        <v>364264</v>
      </c>
      <c r="F181" s="5">
        <v>79820</v>
      </c>
      <c r="G181" s="4">
        <v>71864.3</v>
      </c>
      <c r="H181" s="4">
        <f t="shared" si="17"/>
        <v>90.032949135555</v>
      </c>
      <c r="I181" s="4">
        <v>0</v>
      </c>
      <c r="J181" s="54"/>
      <c r="K181" s="4">
        <v>0</v>
      </c>
      <c r="L181" s="4">
        <v>0</v>
      </c>
      <c r="M181" s="4">
        <v>364264</v>
      </c>
      <c r="N181" s="5">
        <f t="shared" si="18"/>
        <v>79820</v>
      </c>
      <c r="O181" s="4">
        <v>71864.3</v>
      </c>
      <c r="P181" s="4">
        <f t="shared" si="19"/>
        <v>90.032949135555</v>
      </c>
    </row>
    <row r="182" spans="1:16" ht="24" customHeight="1" x14ac:dyDescent="0.15">
      <c r="A182" s="85" t="s">
        <v>387</v>
      </c>
      <c r="B182" s="85"/>
      <c r="C182" s="31" t="s">
        <v>388</v>
      </c>
      <c r="D182" s="7" t="s">
        <v>0</v>
      </c>
      <c r="E182" s="4">
        <v>340000</v>
      </c>
      <c r="F182" s="5">
        <v>340000</v>
      </c>
      <c r="G182" s="4">
        <v>287400</v>
      </c>
      <c r="H182" s="4">
        <f t="shared" si="17"/>
        <v>84.529411764705884</v>
      </c>
      <c r="I182" s="4">
        <v>0</v>
      </c>
      <c r="J182" s="54"/>
      <c r="K182" s="4">
        <v>186696.94</v>
      </c>
      <c r="L182" s="4">
        <v>0</v>
      </c>
      <c r="M182" s="4">
        <v>340000</v>
      </c>
      <c r="N182" s="5">
        <f t="shared" si="18"/>
        <v>340000</v>
      </c>
      <c r="O182" s="4">
        <v>474096.94</v>
      </c>
      <c r="P182" s="4">
        <f t="shared" si="19"/>
        <v>139.44027647058823</v>
      </c>
    </row>
    <row r="183" spans="1:16" ht="28.5" customHeight="1" x14ac:dyDescent="0.15">
      <c r="A183" s="86" t="s">
        <v>389</v>
      </c>
      <c r="B183" s="86"/>
      <c r="C183" s="31" t="s">
        <v>390</v>
      </c>
      <c r="D183" s="7" t="s">
        <v>391</v>
      </c>
      <c r="E183" s="4">
        <v>340000</v>
      </c>
      <c r="F183" s="5">
        <v>340000</v>
      </c>
      <c r="G183" s="4">
        <v>287400</v>
      </c>
      <c r="H183" s="4">
        <f t="shared" si="17"/>
        <v>84.529411764705884</v>
      </c>
      <c r="I183" s="4">
        <v>0</v>
      </c>
      <c r="J183" s="54"/>
      <c r="K183" s="4">
        <v>186696.94</v>
      </c>
      <c r="L183" s="4">
        <v>0</v>
      </c>
      <c r="M183" s="4">
        <v>340000</v>
      </c>
      <c r="N183" s="5">
        <f t="shared" si="18"/>
        <v>340000</v>
      </c>
      <c r="O183" s="4">
        <v>474096.94</v>
      </c>
      <c r="P183" s="4">
        <f t="shared" si="19"/>
        <v>139.44027647058823</v>
      </c>
    </row>
    <row r="184" spans="1:16" ht="24" customHeight="1" x14ac:dyDescent="0.15">
      <c r="A184" s="85" t="s">
        <v>392</v>
      </c>
      <c r="B184" s="85"/>
      <c r="C184" s="31" t="s">
        <v>393</v>
      </c>
      <c r="D184" s="7" t="s">
        <v>0</v>
      </c>
      <c r="E184" s="4">
        <v>0</v>
      </c>
      <c r="F184" s="5">
        <v>0</v>
      </c>
      <c r="G184" s="4">
        <v>0</v>
      </c>
      <c r="H184" s="4" t="e">
        <f t="shared" si="17"/>
        <v>#DIV/0!</v>
      </c>
      <c r="I184" s="4">
        <v>58400</v>
      </c>
      <c r="J184" s="54">
        <v>29200</v>
      </c>
      <c r="K184" s="4">
        <v>0</v>
      </c>
      <c r="L184" s="4">
        <f t="shared" si="20"/>
        <v>0</v>
      </c>
      <c r="M184" s="4">
        <v>58400</v>
      </c>
      <c r="N184" s="5">
        <f t="shared" si="18"/>
        <v>29200</v>
      </c>
      <c r="O184" s="4">
        <v>0</v>
      </c>
      <c r="P184" s="4">
        <f t="shared" si="19"/>
        <v>0</v>
      </c>
    </row>
    <row r="185" spans="1:16" ht="26.45" customHeight="1" x14ac:dyDescent="0.15">
      <c r="A185" s="85" t="s">
        <v>394</v>
      </c>
      <c r="B185" s="85"/>
      <c r="C185" s="31" t="s">
        <v>395</v>
      </c>
      <c r="D185" s="7" t="s">
        <v>0</v>
      </c>
      <c r="E185" s="4">
        <v>0</v>
      </c>
      <c r="F185" s="5">
        <v>0</v>
      </c>
      <c r="G185" s="4">
        <v>0</v>
      </c>
      <c r="H185" s="4" t="e">
        <f t="shared" si="17"/>
        <v>#DIV/0!</v>
      </c>
      <c r="I185" s="4">
        <v>58400</v>
      </c>
      <c r="J185" s="54">
        <v>29200</v>
      </c>
      <c r="K185" s="4">
        <v>0</v>
      </c>
      <c r="L185" s="4">
        <f t="shared" si="20"/>
        <v>0</v>
      </c>
      <c r="M185" s="4">
        <v>58400</v>
      </c>
      <c r="N185" s="5">
        <f t="shared" si="18"/>
        <v>29200</v>
      </c>
      <c r="O185" s="4">
        <v>0</v>
      </c>
      <c r="P185" s="4">
        <f t="shared" si="19"/>
        <v>0</v>
      </c>
    </row>
    <row r="186" spans="1:16" ht="30.95" customHeight="1" x14ac:dyDescent="0.15">
      <c r="A186" s="87" t="s">
        <v>396</v>
      </c>
      <c r="B186" s="87"/>
      <c r="C186" s="33" t="s">
        <v>397</v>
      </c>
      <c r="D186" s="6" t="s">
        <v>398</v>
      </c>
      <c r="E186" s="4">
        <v>0</v>
      </c>
      <c r="F186" s="5">
        <v>0</v>
      </c>
      <c r="G186" s="4">
        <v>0</v>
      </c>
      <c r="H186" s="4" t="e">
        <f t="shared" si="17"/>
        <v>#DIV/0!</v>
      </c>
      <c r="I186" s="4">
        <v>58400</v>
      </c>
      <c r="J186" s="54">
        <v>29200</v>
      </c>
      <c r="K186" s="4">
        <v>0</v>
      </c>
      <c r="L186" s="4">
        <f t="shared" si="20"/>
        <v>0</v>
      </c>
      <c r="M186" s="4">
        <v>58400</v>
      </c>
      <c r="N186" s="5">
        <f t="shared" si="18"/>
        <v>29200</v>
      </c>
      <c r="O186" s="4">
        <v>0</v>
      </c>
      <c r="P186" s="4">
        <f t="shared" si="19"/>
        <v>0</v>
      </c>
    </row>
    <row r="187" spans="1:16" ht="21.75" customHeight="1" x14ac:dyDescent="0.15">
      <c r="A187" s="86" t="s">
        <v>399</v>
      </c>
      <c r="B187" s="86"/>
      <c r="C187" s="31" t="s">
        <v>400</v>
      </c>
      <c r="D187" s="7" t="s">
        <v>401</v>
      </c>
      <c r="E187" s="4">
        <v>150569</v>
      </c>
      <c r="F187" s="5">
        <v>47288</v>
      </c>
      <c r="G187" s="4">
        <v>47287.09</v>
      </c>
      <c r="H187" s="4">
        <f t="shared" si="17"/>
        <v>99.998075621722208</v>
      </c>
      <c r="I187" s="4">
        <v>0</v>
      </c>
      <c r="J187" s="54"/>
      <c r="K187" s="4">
        <v>0</v>
      </c>
      <c r="L187" s="4">
        <v>0</v>
      </c>
      <c r="M187" s="4">
        <v>150569</v>
      </c>
      <c r="N187" s="5">
        <f t="shared" si="18"/>
        <v>47288</v>
      </c>
      <c r="O187" s="4">
        <v>47287.09</v>
      </c>
      <c r="P187" s="4">
        <f t="shared" si="19"/>
        <v>99.998075621722208</v>
      </c>
    </row>
    <row r="188" spans="1:16" ht="26.25" customHeight="1" x14ac:dyDescent="0.15">
      <c r="A188" s="85" t="s">
        <v>402</v>
      </c>
      <c r="B188" s="85"/>
      <c r="C188" s="31" t="s">
        <v>403</v>
      </c>
      <c r="D188" s="7" t="s">
        <v>0</v>
      </c>
      <c r="E188" s="4">
        <v>348814304</v>
      </c>
      <c r="F188" s="5">
        <f>F179+F169+F163+F156+F148+F134+F128+F112+F105</f>
        <v>91100665</v>
      </c>
      <c r="G188" s="4">
        <v>75575087.170000002</v>
      </c>
      <c r="H188" s="4">
        <f t="shared" si="17"/>
        <v>82.957777717648938</v>
      </c>
      <c r="I188" s="4">
        <v>6640255</v>
      </c>
      <c r="J188" s="54">
        <f>J179+J169+J163+J156+J148+J134+J128+J112+J105</f>
        <v>3847338</v>
      </c>
      <c r="K188" s="4">
        <v>2236210.9</v>
      </c>
      <c r="L188" s="4">
        <f t="shared" si="20"/>
        <v>58.123588309631231</v>
      </c>
      <c r="M188" s="4">
        <v>355454559</v>
      </c>
      <c r="N188" s="5">
        <f t="shared" si="18"/>
        <v>94948003</v>
      </c>
      <c r="O188" s="4">
        <v>77811298.069999993</v>
      </c>
      <c r="P188" s="4">
        <f t="shared" si="19"/>
        <v>81.951484614162965</v>
      </c>
    </row>
    <row r="189" spans="1:16" ht="27" customHeight="1" x14ac:dyDescent="0.15">
      <c r="A189" s="85" t="s">
        <v>404</v>
      </c>
      <c r="B189" s="85"/>
      <c r="C189" s="31" t="s">
        <v>405</v>
      </c>
      <c r="D189" s="7" t="s">
        <v>0</v>
      </c>
      <c r="E189" s="4">
        <v>348814304</v>
      </c>
      <c r="F189" s="5">
        <v>91100665</v>
      </c>
      <c r="G189" s="4">
        <v>75575087.170000002</v>
      </c>
      <c r="H189" s="4">
        <f t="shared" si="17"/>
        <v>82.957777717648938</v>
      </c>
      <c r="I189" s="4">
        <v>6640255</v>
      </c>
      <c r="J189" s="54">
        <v>3847338</v>
      </c>
      <c r="K189" s="4">
        <v>2236210.9</v>
      </c>
      <c r="L189" s="4">
        <f t="shared" si="20"/>
        <v>58.123588309631231</v>
      </c>
      <c r="M189" s="4">
        <v>355454559</v>
      </c>
      <c r="N189" s="5">
        <f t="shared" si="18"/>
        <v>94948003</v>
      </c>
      <c r="O189" s="4">
        <v>77811298.069999993</v>
      </c>
      <c r="P189" s="4">
        <f t="shared" si="19"/>
        <v>81.951484614162965</v>
      </c>
    </row>
    <row r="190" spans="1:16" ht="42.75" customHeight="1" x14ac:dyDescent="0.15">
      <c r="A190" s="85" t="s">
        <v>406</v>
      </c>
      <c r="B190" s="85"/>
      <c r="C190" s="31" t="s">
        <v>407</v>
      </c>
      <c r="D190" s="7" t="s">
        <v>0</v>
      </c>
      <c r="E190" s="4">
        <v>339080</v>
      </c>
      <c r="F190" s="5">
        <v>179600</v>
      </c>
      <c r="G190" s="4">
        <v>89730</v>
      </c>
      <c r="H190" s="4">
        <f t="shared" si="17"/>
        <v>49.961024498886417</v>
      </c>
      <c r="I190" s="4">
        <v>0</v>
      </c>
      <c r="J190" s="54"/>
      <c r="K190" s="4">
        <v>0</v>
      </c>
      <c r="L190" s="4">
        <v>0</v>
      </c>
      <c r="M190" s="4">
        <v>339080</v>
      </c>
      <c r="N190" s="5">
        <f t="shared" si="18"/>
        <v>179600</v>
      </c>
      <c r="O190" s="4">
        <v>89730</v>
      </c>
      <c r="P190" s="4">
        <f t="shared" si="19"/>
        <v>49.961024498886417</v>
      </c>
    </row>
    <row r="191" spans="1:16" ht="21.75" customHeight="1" x14ac:dyDescent="0.15">
      <c r="A191" s="86" t="s">
        <v>193</v>
      </c>
      <c r="B191" s="86"/>
      <c r="C191" s="31" t="s">
        <v>408</v>
      </c>
      <c r="D191" s="7" t="s">
        <v>409</v>
      </c>
      <c r="E191" s="4">
        <v>339080</v>
      </c>
      <c r="F191" s="5">
        <v>179600</v>
      </c>
      <c r="G191" s="4">
        <v>89730</v>
      </c>
      <c r="H191" s="4">
        <f t="shared" si="17"/>
        <v>49.961024498886417</v>
      </c>
      <c r="I191" s="4">
        <v>0</v>
      </c>
      <c r="J191" s="54"/>
      <c r="K191" s="4">
        <v>0</v>
      </c>
      <c r="L191" s="4">
        <v>0</v>
      </c>
      <c r="M191" s="4">
        <v>339080</v>
      </c>
      <c r="N191" s="5">
        <f t="shared" si="18"/>
        <v>179600</v>
      </c>
      <c r="O191" s="4">
        <v>89730</v>
      </c>
      <c r="P191" s="4">
        <f t="shared" si="19"/>
        <v>49.961024498886417</v>
      </c>
    </row>
    <row r="192" spans="1:16" s="3" customFormat="1" ht="14.25" customHeight="1" x14ac:dyDescent="0.15">
      <c r="A192" s="84" t="s">
        <v>195</v>
      </c>
      <c r="B192" s="84"/>
      <c r="C192" s="44" t="s">
        <v>410</v>
      </c>
      <c r="D192" s="45" t="s">
        <v>0</v>
      </c>
      <c r="E192" s="46">
        <v>349153384</v>
      </c>
      <c r="F192" s="47">
        <f>F191+F179+F169+F163+F156+F148+F134+F128+F112+F105</f>
        <v>91280265</v>
      </c>
      <c r="G192" s="46">
        <v>75664817.170000002</v>
      </c>
      <c r="H192" s="46">
        <f t="shared" si="17"/>
        <v>82.892854408343354</v>
      </c>
      <c r="I192" s="46">
        <v>6640255</v>
      </c>
      <c r="J192" s="47">
        <f>J191+J179+J169+J163+J156+J148+J134+J128+J112+J105</f>
        <v>3847338</v>
      </c>
      <c r="K192" s="46">
        <v>2236210.9</v>
      </c>
      <c r="L192" s="46">
        <f t="shared" si="20"/>
        <v>58.123588309631231</v>
      </c>
      <c r="M192" s="46">
        <v>355793639</v>
      </c>
      <c r="N192" s="47">
        <f t="shared" si="18"/>
        <v>95127603</v>
      </c>
      <c r="O192" s="46">
        <v>77901028.069999993</v>
      </c>
      <c r="P192" s="46">
        <f t="shared" si="19"/>
        <v>81.891086932990405</v>
      </c>
    </row>
    <row r="193" spans="1:16" ht="21" customHeight="1" x14ac:dyDescent="0.15">
      <c r="A193" s="84" t="s">
        <v>411</v>
      </c>
      <c r="B193" s="84"/>
      <c r="C193" s="48" t="s">
        <v>0</v>
      </c>
      <c r="D193" s="45" t="s">
        <v>0</v>
      </c>
      <c r="E193" s="46">
        <f>E192-E103</f>
        <v>-5220581</v>
      </c>
      <c r="F193" s="46">
        <f t="shared" ref="F193:G193" si="21">F192-F103</f>
        <v>-2061345</v>
      </c>
      <c r="G193" s="46">
        <f t="shared" si="21"/>
        <v>-9063820.8799999952</v>
      </c>
      <c r="H193" s="46"/>
      <c r="I193" s="46">
        <f t="shared" ref="I193" si="22">I192-I103</f>
        <v>1617755</v>
      </c>
      <c r="J193" s="46">
        <f t="shared" ref="J193:K193" si="23">J192-J103</f>
        <v>1118563</v>
      </c>
      <c r="K193" s="46">
        <f t="shared" si="23"/>
        <v>-396255.70999999996</v>
      </c>
      <c r="L193" s="46"/>
      <c r="M193" s="46">
        <f t="shared" ref="M193:N193" si="24">M192-M103</f>
        <v>-3602826</v>
      </c>
      <c r="N193" s="46">
        <f t="shared" si="24"/>
        <v>-942782</v>
      </c>
      <c r="O193" s="46">
        <f t="shared" ref="O193" si="25">O192-O103</f>
        <v>-9460076.5900000036</v>
      </c>
      <c r="P193" s="49" t="s">
        <v>0</v>
      </c>
    </row>
    <row r="195" spans="1:16" ht="27" customHeight="1" x14ac:dyDescent="0.15">
      <c r="A195" s="57" t="s">
        <v>418</v>
      </c>
      <c r="B195" s="57"/>
      <c r="M195" s="57" t="s">
        <v>419</v>
      </c>
      <c r="N195" s="57"/>
    </row>
  </sheetData>
  <mergeCells count="210">
    <mergeCell ref="A178:B178"/>
    <mergeCell ref="A179:B179"/>
    <mergeCell ref="A180:B180"/>
    <mergeCell ref="A181:B181"/>
    <mergeCell ref="A182:B182"/>
    <mergeCell ref="A183:B183"/>
    <mergeCell ref="A184:B184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91:B191"/>
    <mergeCell ref="A192:B192"/>
    <mergeCell ref="A193:B193"/>
    <mergeCell ref="A185:B185"/>
    <mergeCell ref="A186:B186"/>
    <mergeCell ref="A187:B187"/>
    <mergeCell ref="A188:B188"/>
    <mergeCell ref="A189:B189"/>
    <mergeCell ref="A190:B190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47:B147"/>
    <mergeCell ref="A148:B148"/>
    <mergeCell ref="A149:B149"/>
    <mergeCell ref="A150:B150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5:B85"/>
    <mergeCell ref="A86:B86"/>
    <mergeCell ref="A87:B87"/>
    <mergeCell ref="A88:B88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4:B54"/>
    <mergeCell ref="A55:B55"/>
    <mergeCell ref="A56:B56"/>
    <mergeCell ref="A57:B57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5:B25"/>
    <mergeCell ref="A26:B26"/>
    <mergeCell ref="A14:B14"/>
    <mergeCell ref="A15:B15"/>
    <mergeCell ref="A16:B16"/>
    <mergeCell ref="A17:B17"/>
    <mergeCell ref="A18:B18"/>
    <mergeCell ref="A19:B19"/>
    <mergeCell ref="A20:B20"/>
    <mergeCell ref="A21:B21"/>
    <mergeCell ref="A8:B8"/>
    <mergeCell ref="A9:B9"/>
    <mergeCell ref="A10:B10"/>
    <mergeCell ref="A11:B11"/>
    <mergeCell ref="A12:B12"/>
    <mergeCell ref="A13:B13"/>
    <mergeCell ref="A22:B22"/>
    <mergeCell ref="A23:B23"/>
    <mergeCell ref="A24:B24"/>
    <mergeCell ref="A195:B195"/>
    <mergeCell ref="M195:N195"/>
    <mergeCell ref="A1:P1"/>
    <mergeCell ref="A2:P2"/>
    <mergeCell ref="F4:F5"/>
    <mergeCell ref="J4:J5"/>
    <mergeCell ref="N4:N5"/>
    <mergeCell ref="E3:H3"/>
    <mergeCell ref="I3:L3"/>
    <mergeCell ref="M3:P3"/>
    <mergeCell ref="A3:B5"/>
    <mergeCell ref="E4:E5"/>
    <mergeCell ref="G4:G5"/>
    <mergeCell ref="H4:H5"/>
    <mergeCell ref="I4:I5"/>
    <mergeCell ref="K4:K5"/>
    <mergeCell ref="L4:L5"/>
    <mergeCell ref="M4:M5"/>
    <mergeCell ref="O4:O5"/>
    <mergeCell ref="P4:P5"/>
    <mergeCell ref="C3:D5"/>
    <mergeCell ref="A6:B6"/>
    <mergeCell ref="C6:D6"/>
    <mergeCell ref="A7:B7"/>
  </mergeCells>
  <pageMargins left="0.39370078740157483" right="0.39370078740157483" top="0.39370078740157483" bottom="0.39370078740157483" header="0" footer="0"/>
  <pageSetup paperSize="9" scale="74" orientation="landscape" horizontalDpi="300" verticalDpi="300" r:id="rId1"/>
  <rowBreaks count="1" manualBreakCount="1">
    <brk id="1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zved</vt:lpstr>
      <vt:lpstr>zved!Область_печати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Леся</cp:lastModifiedBy>
  <cp:lastPrinted>2022-05-23T09:28:37Z</cp:lastPrinted>
  <dcterms:created xsi:type="dcterms:W3CDTF">2009-06-17T07:33:19Z</dcterms:created>
  <dcterms:modified xsi:type="dcterms:W3CDTF">2022-05-23T09:32:10Z</dcterms:modified>
</cp:coreProperties>
</file>