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ВІКТОР\Downloads\"/>
    </mc:Choice>
  </mc:AlternateContent>
  <bookViews>
    <workbookView xWindow="0" yWindow="465" windowWidth="15480" windowHeight="10380" tabRatio="878" activeTab="5"/>
  </bookViews>
  <sheets>
    <sheet name="Дод1" sheetId="18" r:id="rId1"/>
    <sheet name="Дод 1.1" sheetId="29" r:id="rId2"/>
    <sheet name="дод2 " sheetId="24" r:id="rId3"/>
    <sheet name="дод.3" sheetId="1" r:id="rId4"/>
    <sheet name="дод 4" sheetId="30" r:id="rId5"/>
    <sheet name="дод 5" sheetId="21" r:id="rId6"/>
    <sheet name="дод 6" sheetId="26" r:id="rId7"/>
  </sheets>
  <definedNames>
    <definedName name="_xlnm.Print_Titles" localSheetId="3">дод.3!$8:$11</definedName>
    <definedName name="_xlnm.Print_Area" localSheetId="6">'дод 6'!$B$1:$K$63</definedName>
    <definedName name="_xlnm.Print_Area" localSheetId="0">Дод1!$B$1:$G$104</definedName>
    <definedName name="_xlnm.Print_Area" localSheetId="2">'дод2 '!$A$1:$F$43</definedName>
  </definedNames>
  <calcPr calcId="162913" fullCalcOnLoad="1"/>
</workbook>
</file>

<file path=xl/calcChain.xml><?xml version="1.0" encoding="utf-8"?>
<calcChain xmlns="http://schemas.openxmlformats.org/spreadsheetml/2006/main">
  <c r="H34" i="26" l="1"/>
  <c r="E34" i="30"/>
  <c r="E21" i="30"/>
  <c r="E21" i="29"/>
  <c r="D21" i="29"/>
  <c r="C20" i="29"/>
  <c r="H35" i="26"/>
  <c r="E33" i="30"/>
  <c r="E38" i="30" s="1"/>
  <c r="J13" i="26"/>
  <c r="I13" i="26"/>
  <c r="I12" i="26" s="1"/>
  <c r="H12" i="26" s="1"/>
  <c r="H44" i="26"/>
  <c r="I46" i="26"/>
  <c r="H51" i="26"/>
  <c r="H18" i="26"/>
  <c r="H32" i="26"/>
  <c r="H16" i="21"/>
  <c r="H15" i="21" s="1"/>
  <c r="I16" i="21"/>
  <c r="I15" i="21"/>
  <c r="G16" i="21"/>
  <c r="G15" i="21"/>
  <c r="G18" i="21"/>
  <c r="E27" i="30"/>
  <c r="C15" i="29"/>
  <c r="E16" i="29"/>
  <c r="D16" i="29"/>
  <c r="D22" i="29" s="1"/>
  <c r="C22" i="29" s="1"/>
  <c r="H38" i="26"/>
  <c r="H61" i="26"/>
  <c r="I56" i="26"/>
  <c r="J56" i="26"/>
  <c r="J55" i="26"/>
  <c r="K56" i="26"/>
  <c r="K55" i="26"/>
  <c r="H42" i="26"/>
  <c r="K13" i="26"/>
  <c r="K12" i="26"/>
  <c r="H14" i="26"/>
  <c r="C21" i="29"/>
  <c r="C19" i="29"/>
  <c r="C18" i="29"/>
  <c r="C19" i="24"/>
  <c r="E16" i="24"/>
  <c r="E25" i="24" s="1"/>
  <c r="F16" i="24"/>
  <c r="F31" i="24" s="1"/>
  <c r="D16" i="24"/>
  <c r="D35" i="24"/>
  <c r="C35" i="24" s="1"/>
  <c r="J46" i="26"/>
  <c r="H46" i="26"/>
  <c r="H45" i="26" s="1"/>
  <c r="K46" i="26"/>
  <c r="K62" i="26" s="1"/>
  <c r="H48" i="26"/>
  <c r="H40" i="26"/>
  <c r="H37" i="26"/>
  <c r="H36" i="26"/>
  <c r="H31" i="26"/>
  <c r="H16" i="26"/>
  <c r="E49" i="30"/>
  <c r="H58" i="26"/>
  <c r="H59" i="26"/>
  <c r="H60" i="26"/>
  <c r="H57" i="26"/>
  <c r="I55" i="26"/>
  <c r="E52" i="30"/>
  <c r="E56" i="30" s="1"/>
  <c r="E47" i="30"/>
  <c r="E55" i="30"/>
  <c r="E29" i="30"/>
  <c r="F24" i="30"/>
  <c r="E23" i="30"/>
  <c r="E19" i="30"/>
  <c r="E17" i="30"/>
  <c r="E37" i="30" s="1"/>
  <c r="C22" i="24"/>
  <c r="F23" i="24"/>
  <c r="E23" i="24"/>
  <c r="C23" i="24" s="1"/>
  <c r="E22" i="24"/>
  <c r="F22" i="24"/>
  <c r="D22" i="24"/>
  <c r="E40" i="24"/>
  <c r="F40" i="24"/>
  <c r="D40" i="24"/>
  <c r="C17" i="24"/>
  <c r="C18" i="24"/>
  <c r="C20" i="24"/>
  <c r="C21" i="24"/>
  <c r="E39" i="24"/>
  <c r="F39" i="24"/>
  <c r="E37" i="24"/>
  <c r="F37" i="24"/>
  <c r="D39" i="24"/>
  <c r="C39" i="24" s="1"/>
  <c r="D37" i="24"/>
  <c r="C37" i="24" s="1"/>
  <c r="E36" i="24"/>
  <c r="F36" i="24"/>
  <c r="D36" i="24"/>
  <c r="C14" i="29"/>
  <c r="C34" i="24"/>
  <c r="C33" i="24"/>
  <c r="C15" i="24"/>
  <c r="C14" i="24"/>
  <c r="H28" i="26"/>
  <c r="H29" i="26"/>
  <c r="H25" i="26"/>
  <c r="H30" i="26"/>
  <c r="H20" i="26"/>
  <c r="I53" i="26"/>
  <c r="I52" i="26" s="1"/>
  <c r="J53" i="26"/>
  <c r="J52" i="26" s="1"/>
  <c r="K53" i="26"/>
  <c r="K52" i="26"/>
  <c r="H43" i="26"/>
  <c r="H39" i="26"/>
  <c r="H41" i="26"/>
  <c r="H27" i="26"/>
  <c r="H26" i="26"/>
  <c r="H23" i="26"/>
  <c r="H22" i="26"/>
  <c r="H17" i="26"/>
  <c r="F27" i="24"/>
  <c r="F41" i="24" s="1"/>
  <c r="E27" i="24"/>
  <c r="D27" i="24"/>
  <c r="C27" i="24"/>
  <c r="C12" i="29"/>
  <c r="C13" i="29"/>
  <c r="C17" i="29"/>
  <c r="C10" i="29"/>
  <c r="C11" i="29"/>
  <c r="C9" i="29"/>
  <c r="H15" i="26"/>
  <c r="H33" i="26"/>
  <c r="I45" i="26"/>
  <c r="K45" i="26"/>
  <c r="H47" i="26"/>
  <c r="H49" i="26"/>
  <c r="H50" i="26"/>
  <c r="H54" i="26"/>
  <c r="H53" i="26" s="1"/>
  <c r="G12" i="21"/>
  <c r="H12" i="21"/>
  <c r="H11" i="21" s="1"/>
  <c r="I12" i="21"/>
  <c r="I11" i="21"/>
  <c r="I18" i="21" s="1"/>
  <c r="F10" i="29"/>
  <c r="G10" i="29"/>
  <c r="E22" i="29"/>
  <c r="H20" i="18"/>
  <c r="I20" i="18"/>
  <c r="H32" i="18"/>
  <c r="I32" i="18"/>
  <c r="H71" i="18"/>
  <c r="I71" i="18"/>
  <c r="H72" i="18"/>
  <c r="I72" i="18"/>
  <c r="H91" i="18"/>
  <c r="I91" i="18"/>
  <c r="G11" i="21"/>
  <c r="C36" i="24"/>
  <c r="H56" i="26"/>
  <c r="H55" i="26"/>
  <c r="J45" i="26"/>
  <c r="J62" i="26"/>
  <c r="J12" i="26"/>
  <c r="F25" i="24"/>
  <c r="F35" i="24"/>
  <c r="E12" i="24"/>
  <c r="E31" i="24"/>
  <c r="E41" i="24"/>
  <c r="E35" i="24"/>
  <c r="C16" i="24"/>
  <c r="D25" i="24"/>
  <c r="D31" i="24"/>
  <c r="D41" i="24" s="1"/>
  <c r="D12" i="24"/>
  <c r="C25" i="24"/>
  <c r="C31" i="24"/>
  <c r="C41" i="24" s="1"/>
  <c r="C12" i="24"/>
  <c r="I62" i="26"/>
  <c r="H13" i="26"/>
  <c r="H18" i="21" l="1"/>
  <c r="E36" i="30"/>
  <c r="E54" i="30"/>
  <c r="H52" i="26"/>
  <c r="H62" i="26"/>
  <c r="F12" i="24"/>
  <c r="C16" i="29"/>
</calcChain>
</file>

<file path=xl/sharedStrings.xml><?xml version="1.0" encoding="utf-8"?>
<sst xmlns="http://schemas.openxmlformats.org/spreadsheetml/2006/main" count="1040" uniqueCount="616">
  <si>
    <t>комунальні послуги та енергоносії</t>
  </si>
  <si>
    <t>0110000</t>
  </si>
  <si>
    <t>0111</t>
  </si>
  <si>
    <t>0100000</t>
  </si>
  <si>
    <t>Внутрішнє фінансування</t>
  </si>
  <si>
    <t>Фінансування за рахунок зміни залишків коштів бюджетів</t>
  </si>
  <si>
    <t>Кошти, що передаються із загального фонду бюджету до бюджету розвитку (спеціального фонду)</t>
  </si>
  <si>
    <t>0111010</t>
  </si>
  <si>
    <t>0910</t>
  </si>
  <si>
    <t>0960</t>
  </si>
  <si>
    <t>1090</t>
  </si>
  <si>
    <t>3104</t>
  </si>
  <si>
    <t>1020</t>
  </si>
  <si>
    <t>0113104</t>
  </si>
  <si>
    <t>1010</t>
  </si>
  <si>
    <t>0824</t>
  </si>
  <si>
    <t>0828</t>
  </si>
  <si>
    <t>0829</t>
  </si>
  <si>
    <t>Проведення навчально-тренувальних зборів і змагань з олімпійських видів спорту</t>
  </si>
  <si>
    <t>0810</t>
  </si>
  <si>
    <t>0620</t>
  </si>
  <si>
    <t>0133</t>
  </si>
  <si>
    <t>0180</t>
  </si>
  <si>
    <t>грн.</t>
  </si>
  <si>
    <t>спеціальний фонд</t>
  </si>
  <si>
    <t>(грн.)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</si>
  <si>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</si>
  <si>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</si>
  <si>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</si>
  <si>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</si>
  <si>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</si>
  <si>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</si>
  <si>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</si>
  <si>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</si>
  <si>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</si>
  <si>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</si>
  <si>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</si>
  <si>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</si>
  <si>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Внутрішні податки на товари та послуги  </t>
  </si>
  <si>
    <t>Податок на майно</t>
  </si>
  <si>
    <t>Єдиний податок  </t>
  </si>
  <si>
    <t>Єдиний податок з юридичних осіб </t>
  </si>
  <si>
    <t>Єдиний податок з фізичних осіб </t>
  </si>
  <si>
    <t>Неподаткові надходження 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</si>
  <si>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</si>
  <si>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</si>
  <si>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Плата за надання інших адміністративних послуг</t>
  </si>
  <si>
    <t>Надходження від орендної плати за користування цілісним майновим комплексом та іншим державним майном 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</si>
  <si>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</si>
  <si>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</si>
  <si>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</si>
  <si>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Інші неподаткові надходження  </t>
  </si>
  <si>
    <t>Інші надходження 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</si>
  <si>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</si>
  <si>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</si>
  <si>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</si>
  <si>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Офіційні трансферти  </t>
  </si>
  <si>
    <t>Від органів державного управління  </t>
  </si>
  <si>
    <t>Базова дотація</t>
  </si>
  <si>
    <t>3105</t>
  </si>
  <si>
    <t>0113105</t>
  </si>
  <si>
    <t>Олевська міська рада</t>
  </si>
  <si>
    <t>Утримання та навчально-тренувальна робота комунальних дитячо-юнацьких спортивних шкіл</t>
  </si>
  <si>
    <t>0990</t>
  </si>
  <si>
    <t>Відділ освіти, молоді та спорту Олевської міської ради</t>
  </si>
  <si>
    <t>0921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</si>
  <si>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</si>
  <si>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</si>
  <si>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Туристичний збір </t>
  </si>
  <si>
    <t>Туристичний збір, сплачений юридичними особами </t>
  </si>
  <si>
    <t>Туристичний збір, сплачений фізичними особами </t>
  </si>
  <si>
    <t>Адміністративний збір за державну реєстрацію речових прав на нерухоме майно та їх обтяжень</t>
  </si>
  <si>
    <t>Доходи від операцій з капіталом  </t>
  </si>
  <si>
    <t>0112010</t>
  </si>
  <si>
    <t>2010</t>
  </si>
  <si>
    <t>0731</t>
  </si>
  <si>
    <t>Багатопрофільна стаціонарна медична допомога населенню</t>
  </si>
  <si>
    <t>0763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</si>
  <si>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</si>
  <si>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Надання дошкільної освіти</t>
  </si>
  <si>
    <t>Інші заходи в галузі культури і мистецтва</t>
  </si>
  <si>
    <t>Забезпечення діяльності інших закладів у сфері освіти</t>
  </si>
  <si>
    <t>Інші заходи у сфері соціального захисту і соціального забезпечення</t>
  </si>
  <si>
    <t>Забезпечення діяльності бібліотек</t>
  </si>
  <si>
    <t>4040</t>
  </si>
  <si>
    <t>Забезпечення діяльності музеїв i виставок</t>
  </si>
  <si>
    <t>Забезпечення діяльності палаців i будинків культури, клубів, центрів дозвілля та iнших клубних закладів</t>
  </si>
  <si>
    <t>0114082</t>
  </si>
  <si>
    <t>Первинна медична допомога населенню, що надається центрами первинної медичної (медико-санітарної) допомоги</t>
  </si>
  <si>
    <t>0112111</t>
  </si>
  <si>
    <t>1014060</t>
  </si>
  <si>
    <t>1014081</t>
  </si>
  <si>
    <t>1014082</t>
  </si>
  <si>
    <t>0600000</t>
  </si>
  <si>
    <t>0610000</t>
  </si>
  <si>
    <t>0615011</t>
  </si>
  <si>
    <t>0615031</t>
  </si>
  <si>
    <t>Організація благоустрою населених пунктів</t>
  </si>
  <si>
    <t>0116030</t>
  </si>
  <si>
    <t>0456</t>
  </si>
  <si>
    <t>0112152</t>
  </si>
  <si>
    <t>0113242</t>
  </si>
  <si>
    <t>0443</t>
  </si>
  <si>
    <t>Утримання та розвиток автомобільних доріг та дорожньої інфраструктури за рахунок коштів місцевого бюджету</t>
  </si>
  <si>
    <t>0117461</t>
  </si>
  <si>
    <t>0118130</t>
  </si>
  <si>
    <t>0110150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</si>
  <si>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</si>
  <si>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</si>
  <si>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Надання реабілітаційних послуг особам з інвалідністю та дітям з інвалідністю</t>
  </si>
  <si>
    <t>0110180</t>
  </si>
  <si>
    <t>Інша діяльність у сфері державного управління</t>
  </si>
  <si>
    <t>Інші програми та заходи у сфері освіти</t>
  </si>
  <si>
    <t>0726</t>
  </si>
  <si>
    <t>0160</t>
  </si>
  <si>
    <t>2111</t>
  </si>
  <si>
    <t>2152</t>
  </si>
  <si>
    <t>Інші програми та заходи у сфері охорони здоров`я</t>
  </si>
  <si>
    <t>0113121</t>
  </si>
  <si>
    <t>3121</t>
  </si>
  <si>
    <t>1040</t>
  </si>
  <si>
    <t>3242</t>
  </si>
  <si>
    <t>4082</t>
  </si>
  <si>
    <t>6030</t>
  </si>
  <si>
    <t>0490</t>
  </si>
  <si>
    <t>7461</t>
  </si>
  <si>
    <t>8130</t>
  </si>
  <si>
    <t>Додаток 1.1</t>
  </si>
  <si>
    <t>Місцевий бюджет з якого надається субвенція</t>
  </si>
  <si>
    <t>Призначення субвенції</t>
  </si>
  <si>
    <t>загальний фонд</t>
  </si>
  <si>
    <t>Відділу культури на утримання філіалу музичної школи</t>
  </si>
  <si>
    <t>На утримання КУ «Трудовий архів»</t>
  </si>
  <si>
    <t>Всього:</t>
  </si>
  <si>
    <t>Обласний бюджет Житомирської області</t>
  </si>
  <si>
    <t>Разом:</t>
  </si>
  <si>
    <t>Додаток №6</t>
  </si>
  <si>
    <t>Ліквідація іншого забруднення навколишнього природного середовища</t>
  </si>
  <si>
    <t>0610160</t>
  </si>
  <si>
    <t>5031</t>
  </si>
  <si>
    <t>0615053</t>
  </si>
  <si>
    <t>5053</t>
  </si>
  <si>
    <t>1000000</t>
  </si>
  <si>
    <t>1010000</t>
  </si>
  <si>
    <t>1010160</t>
  </si>
  <si>
    <t>1014030</t>
  </si>
  <si>
    <t>4030</t>
  </si>
  <si>
    <t>1014040</t>
  </si>
  <si>
    <t>4060</t>
  </si>
  <si>
    <t>4081</t>
  </si>
  <si>
    <t>Забезпечення діяльності інших закладів в галузі культури і мистецтва</t>
  </si>
  <si>
    <t>Дотації з державного бюджету місцевим бюджетам</t>
  </si>
  <si>
    <t>0117680</t>
  </si>
  <si>
    <t>7680</t>
  </si>
  <si>
    <t>Членські внески до асоціацій органів місцевого самоврядування</t>
  </si>
  <si>
    <t xml:space="preserve">               код бюджету</t>
  </si>
  <si>
    <t>Код Програмної класифікації видатків та кредитування  місцевого бюджету</t>
  </si>
  <si>
    <t>Код Типової програмної класифікації видатків та кредитування місцевого бюджету</t>
  </si>
  <si>
    <t>Найменування головного розпорядника коштів місцевого бюджету / відповідального виконавця , найменування бюджетної програми згідно з Типовою програмною класифікацією видатків та кредитування місцевого бюджету</t>
  </si>
  <si>
    <t>(код бюджету)</t>
  </si>
  <si>
    <t>0113035</t>
  </si>
  <si>
    <t>3035</t>
  </si>
  <si>
    <t>1070</t>
  </si>
  <si>
    <t>Компенсаційні виплати за пільговий проїзд окремих категорій громадян на залізничному транспорті</t>
  </si>
  <si>
    <t>8600</t>
  </si>
  <si>
    <t>0170</t>
  </si>
  <si>
    <t>Обслуговування місцевого боргу</t>
  </si>
  <si>
    <t>Додаток № 3</t>
  </si>
  <si>
    <t>Дата і номер документа, яким затверджено місцеву регіональну програму</t>
  </si>
  <si>
    <t>Кошти від продажу землі і нематеріальних активів </t>
  </si>
  <si>
    <t>Кошти від продажу землі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</si>
  <si>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</si>
  <si>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Код Функціональної класифікації видатків та кредитування бюджету</t>
  </si>
  <si>
    <t>Найменування місцевої /регіональної програми</t>
  </si>
  <si>
    <t>у тому числі бюджет розвитку</t>
  </si>
  <si>
    <t>1</t>
  </si>
  <si>
    <t>2</t>
  </si>
  <si>
    <t>3</t>
  </si>
  <si>
    <t>0320</t>
  </si>
  <si>
    <t>Разом доходів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</si>
  <si>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</si>
  <si>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Екологічний податок </t>
  </si>
  <si>
    <t>Інші податки та збори </t>
  </si>
  <si>
    <t>Надходження від скидів забруднюючих речовин безпосередньо у водні об`єкти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</si>
  <si>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</si>
  <si>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код бюджету</t>
  </si>
  <si>
    <t xml:space="preserve">Додаток  2 </t>
  </si>
  <si>
    <t>(грн)</t>
  </si>
  <si>
    <t>Найменування згідно з Класифікацією фінансування бюджету</t>
  </si>
  <si>
    <t>Усього</t>
  </si>
  <si>
    <t>усього</t>
  </si>
  <si>
    <t>в тому числі бюджет розвитку</t>
  </si>
  <si>
    <t>Фінансування за типом кредитора</t>
  </si>
  <si>
    <t>Х</t>
  </si>
  <si>
    <t>Загальне фінансування</t>
  </si>
  <si>
    <t xml:space="preserve">  Фінансування за типом боргового зобов"язання</t>
  </si>
  <si>
    <t>Код</t>
  </si>
  <si>
    <t>Фінансування за активними операціями</t>
  </si>
  <si>
    <t>Зміни обсягів бюджетних коштів</t>
  </si>
  <si>
    <t>Загальний фонд</t>
  </si>
  <si>
    <t>Спеціальний фонд</t>
  </si>
  <si>
    <t>Разом</t>
  </si>
  <si>
    <t>Всього</t>
  </si>
  <si>
    <t>видатки споживання</t>
  </si>
  <si>
    <t>з них</t>
  </si>
  <si>
    <t>видатки розвитку</t>
  </si>
  <si>
    <t>оплата праці</t>
  </si>
  <si>
    <t>Зовнішнє фінансування</t>
  </si>
  <si>
    <t>Позики, надані міжнародними фінансовими організаціями</t>
  </si>
  <si>
    <t>Погашено позик</t>
  </si>
  <si>
    <t>Фінансування за борговими операціями</t>
  </si>
  <si>
    <t>Довгострокові зобов'язання</t>
  </si>
  <si>
    <t>Погашення</t>
  </si>
  <si>
    <t>Зовнішні зобов"язання</t>
  </si>
  <si>
    <t xml:space="preserve"> Олевська міська рада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</si>
  <si>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</si>
  <si>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0113033</t>
  </si>
  <si>
    <t>3033</t>
  </si>
  <si>
    <t>Компенсаційні виплати на пільговий проїзд автомобільним транспортом окремим категоріям громадян</t>
  </si>
  <si>
    <t>8710</t>
  </si>
  <si>
    <t>41050000</t>
  </si>
  <si>
    <t>Субвенції з місцевих бюджетів іншим місцевим бюджетам</t>
  </si>
  <si>
    <t>41053900</t>
  </si>
  <si>
    <t>Інші субвенції з місцевого бюджету</t>
  </si>
  <si>
    <t>Код бюджету</t>
  </si>
  <si>
    <t>0113050</t>
  </si>
  <si>
    <t>3050</t>
  </si>
  <si>
    <t>Пільгове медичне обслуговування осіб, які постраждали внаслідок Чорнобильської катастрофи</t>
  </si>
  <si>
    <t>Програма соціального захисту населення Олевської міської ради на 2021-2025 роки</t>
  </si>
  <si>
    <t>Програма розвитку культури Олевської міської ради  на 2021-2025 роки</t>
  </si>
  <si>
    <t>0118313</t>
  </si>
  <si>
    <t>0513</t>
  </si>
  <si>
    <t>Бюджет Білокоровицької сільської  територіальної громади</t>
  </si>
  <si>
    <t>Акцизний податок з вироблених в Україні підакцизних товарів (продукції)</t>
  </si>
  <si>
    <t>Пальне</t>
  </si>
  <si>
    <t>Код Класифікації доходу бюджету /</t>
  </si>
  <si>
    <t>Найменування трансферту /</t>
  </si>
  <si>
    <t>Найменування бюджету – надавача міжбюджетного трансферту</t>
  </si>
  <si>
    <t>І. Трансферти до загального фонду бюджету</t>
  </si>
  <si>
    <t>ІІ. Трансферти до спеціального фонду бюджету</t>
  </si>
  <si>
    <t>X</t>
  </si>
  <si>
    <t>УСЬОГО за розділами І, ІІ, у тому числі:</t>
  </si>
  <si>
    <t>2. Показники міжбюджетних трансфертів іншим бюджетам</t>
  </si>
  <si>
    <t>Код Програмної класифікації видатків та кредитування місцевого бюджету /</t>
  </si>
  <si>
    <t>Найменування бюджету – отримувача міжбюджетного трансферту</t>
  </si>
  <si>
    <t>І. Трансферти із загального фонду бюджету</t>
  </si>
  <si>
    <t>ІІ. Трансферти із спеціального фонду бюджету</t>
  </si>
  <si>
    <t>Додаток №   4</t>
  </si>
  <si>
    <t xml:space="preserve">                                                                                                                                                     </t>
  </si>
  <si>
    <t xml:space="preserve">  (грн)</t>
  </si>
  <si>
    <t>Бюджет Білокоровицької сільської територіальної громади</t>
  </si>
  <si>
    <t>1.  Показники міжбюджетних трансфертів з інших бюджетів</t>
  </si>
  <si>
    <t>Резервний фонд місцевого бюджету</t>
  </si>
  <si>
    <t>0611021</t>
  </si>
  <si>
    <t>0611070</t>
  </si>
  <si>
    <t>Надання позашкільної освіти закладами позашкільної освіти, заходи із позашкільної роботи з дітьми</t>
  </si>
  <si>
    <t>0611151</t>
  </si>
  <si>
    <t>Забезпечення діяльності інклюзивно-ресурсних центрів за рахунок коштів місцевого бюджету</t>
  </si>
  <si>
    <t>1011080</t>
  </si>
  <si>
    <t>1080</t>
  </si>
  <si>
    <t>0611141</t>
  </si>
  <si>
    <t>0611142</t>
  </si>
  <si>
    <t>Фінансове управління Олевської міської ради</t>
  </si>
  <si>
    <t>3710000</t>
  </si>
  <si>
    <t>Кишинському стаціонарному відділенню для постійного проживання на утримання жителів Білокоровицької громади</t>
  </si>
  <si>
    <t>Рішення міської ради від  24.12.2020  №37</t>
  </si>
  <si>
    <t>Рішення міської ради від  24.12.2020 №36</t>
  </si>
  <si>
    <t>Рішення міської ради від 24.12.2020 №36</t>
  </si>
  <si>
    <t>Рентна плата за користування надрами загальнодержавного значення</t>
  </si>
  <si>
    <t>Місцеві податки та збори, що сплачуються (перераховуються) згідно з Податковим кодексом України</t>
  </si>
  <si>
    <t>0117310</t>
  </si>
  <si>
    <t>7310</t>
  </si>
  <si>
    <t xml:space="preserve">Будівництво об'єктів житлово-комунального господарства
</t>
  </si>
  <si>
    <t>Найменування інвестиційного проекту</t>
  </si>
  <si>
    <t>Обсяг капітальних вкладень місцевого бюджету всього, гривень</t>
  </si>
  <si>
    <t>3719770</t>
  </si>
  <si>
    <t>9770</t>
  </si>
  <si>
    <t>0113160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</si>
  <si>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</si>
  <si>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</si>
  <si>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6083</t>
  </si>
  <si>
    <t>0610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</si>
  <si>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</si>
  <si>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Будівництво об'єктів житлово-комунального господарства</t>
  </si>
  <si>
    <t>Служба у справах дітей Олевської міської ради</t>
  </si>
  <si>
    <t>0910000</t>
  </si>
  <si>
    <t>0910160</t>
  </si>
  <si>
    <t>Відділ культури та туризму Олевської міської ради</t>
  </si>
  <si>
    <t>0116083</t>
  </si>
  <si>
    <t>2021-2024</t>
  </si>
  <si>
    <t>Коригування проектно-кошторисної документації. Реконструкція станції 2-го підйому (І-черга) із застосуванням новітніх технологій та встановлення обладнання з доочистки та знезалізнення питної води в системі централізованого водопостачання по вул.Промислова м.Олевськ Олевського району Житомирської області</t>
  </si>
  <si>
    <t>на пільгове медичне обслуговування осіб, які постраждали внаслідок Чорнобильської катастрофи</t>
  </si>
  <si>
    <t>5011</t>
  </si>
  <si>
    <t>Міжбюджетні трансферти на 2023 рік</t>
  </si>
  <si>
    <t>Обсяги капітальних вкладень бюджету у розрізі інвестиційних проектів у 2023 році</t>
  </si>
  <si>
    <t>Додаток №1</t>
  </si>
  <si>
    <t>Найменування згідно
 з Класифікацією доходів бюджету</t>
  </si>
  <si>
    <t>Загальний
фонд</t>
  </si>
  <si>
    <t>у тому числі
бюджет
розвитку</t>
  </si>
  <si>
    <t>4</t>
  </si>
  <si>
    <t>5</t>
  </si>
  <si>
    <t>6</t>
  </si>
  <si>
    <t>10000000</t>
  </si>
  <si>
    <t>11000000</t>
  </si>
  <si>
    <t>11010000</t>
  </si>
  <si>
    <t>11010100</t>
  </si>
  <si>
    <t>11010200</t>
  </si>
  <si>
    <t>11010400</t>
  </si>
  <si>
    <t>11010500</t>
  </si>
  <si>
    <t>11020000</t>
  </si>
  <si>
    <t>11020200</t>
  </si>
  <si>
    <t>13000000</t>
  </si>
  <si>
    <t>13010000</t>
  </si>
  <si>
    <t>13010100</t>
  </si>
  <si>
    <t>Рентна плата за спеціальне використання лісових ресурсів в частині деревини, заготовленої в порядку рубок головного користування</t>
  </si>
  <si>
    <t>13010200</t>
  </si>
  <si>
    <t>13030000</t>
  </si>
  <si>
    <t>13030100</t>
  </si>
  <si>
    <t>Рентна плата за користування надрами для видобування інших корисних копалин загальнодержавного значення</t>
  </si>
  <si>
    <t>13031000</t>
  </si>
  <si>
    <t>Рентна плата за користування надрами для видобування бурштину</t>
  </si>
  <si>
    <t>14000000</t>
  </si>
  <si>
    <t>14020000</t>
  </si>
  <si>
    <t>14021900</t>
  </si>
  <si>
    <t>14030000</t>
  </si>
  <si>
    <t>Акцизний податок з ввезених на митну територію України підакцизних товарів (продукції) </t>
  </si>
  <si>
    <t>14031900</t>
  </si>
  <si>
    <t>14040000</t>
  </si>
  <si>
    <t>Акцизний податок з реалізації суб’єктами господарювання роздрібної торгівлі підакцизних товарів</t>
  </si>
  <si>
    <t>14040100</t>
  </si>
  <si>
    <t>Акцизний податок з реалізації виробниками та/або імпортерами, у тому числі в роздрібній торгівлі тютюнових виробів, тютюну та промислових замінників тютюну, рідин, що використовуються в електронних сигаретах, що оподатковується згідно з підпунктом 213.1.14 пункту 213.1 статті 213 Податкового кодексу України</t>
  </si>
  <si>
    <t>14040200</t>
  </si>
  <si>
    <t>Акцизний податок з реалізації суб’єктами господарювання роздрібної торгівлі підакцизних товарів (крім тих, що оподатковуються згідно з підпунктом 213.1.14 пункту 213.1 статті 213 Податкового кодексу України)</t>
  </si>
  <si>
    <t>18000000</t>
  </si>
  <si>
    <t>18010000</t>
  </si>
  <si>
    <t>18010100</t>
  </si>
  <si>
    <t>18010200</t>
  </si>
  <si>
    <t>18010300</t>
  </si>
  <si>
    <t>18010400</t>
  </si>
  <si>
    <t>Податок на нерухоме майно, відмінне від земельної ділянки, сплачений  юридичними особами, які є власниками об`єктів нежитлової нерухомості</t>
  </si>
  <si>
    <t>18010500</t>
  </si>
  <si>
    <t>Земельний податок з юридичних осіб</t>
  </si>
  <si>
    <t>18010600</t>
  </si>
  <si>
    <t>Орендна плата з юридичних осіб</t>
  </si>
  <si>
    <t>18010700</t>
  </si>
  <si>
    <t>Земельний податок з фізичних осіб</t>
  </si>
  <si>
    <t>18010900</t>
  </si>
  <si>
    <t>Орендна плата з фізичних осіб</t>
  </si>
  <si>
    <t>18030000</t>
  </si>
  <si>
    <t>18030100</t>
  </si>
  <si>
    <t>18030200</t>
  </si>
  <si>
    <t>18050000</t>
  </si>
  <si>
    <t>18050300</t>
  </si>
  <si>
    <t>18050400</t>
  </si>
  <si>
    <t>18050500</t>
  </si>
  <si>
    <t>Єдиний податок з сільськогосподарських товаровиробників,  у яких частка сільськогосподарського товаровиробництва за попередній податковий (звітний) рік дорівнює або перевищує 75 відсотків</t>
  </si>
  <si>
    <t>19000000</t>
  </si>
  <si>
    <t>19010000</t>
  </si>
  <si>
    <t>19010100</t>
  </si>
  <si>
    <t>19010200</t>
  </si>
  <si>
    <t>19010300</t>
  </si>
  <si>
    <t>20000000</t>
  </si>
  <si>
    <t>22000000</t>
  </si>
  <si>
    <t>22010000</t>
  </si>
  <si>
    <t>22010300</t>
  </si>
  <si>
    <t>Адміністративний збір за проведення державної реєстрації юридичних осіб,  фізичних осіб – підприємців та громадських формувань</t>
  </si>
  <si>
    <t>22012500</t>
  </si>
  <si>
    <t>22012600</t>
  </si>
  <si>
    <t>22080000</t>
  </si>
  <si>
    <t>22080400</t>
  </si>
  <si>
    <t>Надходження від орендної плати за користування майновим комплексом та іншим майном, що перебуває в комунальній власності</t>
  </si>
  <si>
    <t>22090000</t>
  </si>
  <si>
    <t>22090100</t>
  </si>
  <si>
    <t>22090400</t>
  </si>
  <si>
    <t>24000000</t>
  </si>
  <si>
    <t>24060000</t>
  </si>
  <si>
    <t>24060300</t>
  </si>
  <si>
    <t>25000000</t>
  </si>
  <si>
    <t>25010000</t>
  </si>
  <si>
    <t>25010100</t>
  </si>
  <si>
    <t>25010300</t>
  </si>
  <si>
    <t>30000000</t>
  </si>
  <si>
    <t>33000000</t>
  </si>
  <si>
    <t>33010000</t>
  </si>
  <si>
    <t>33010100</t>
  </si>
  <si>
    <t/>
  </si>
  <si>
    <t>Усього доходів
(без урахування міжбюджетних трансфертів)</t>
  </si>
  <si>
    <t>40000000</t>
  </si>
  <si>
    <t>41000000</t>
  </si>
  <si>
    <t>41020000</t>
  </si>
  <si>
    <t>41020100</t>
  </si>
  <si>
    <t>КНП "Олевська ЦЛ ОМР" на утримання лаборанта</t>
  </si>
  <si>
    <t xml:space="preserve">На утримання КУ "Інклюзивно- ресурсний центр" </t>
  </si>
  <si>
    <t>0117330</t>
  </si>
  <si>
    <t>Будівництво інших об`єктів комунальної власності</t>
  </si>
  <si>
    <t>0611026</t>
  </si>
  <si>
    <t>1026</t>
  </si>
  <si>
    <t>7330</t>
  </si>
  <si>
    <t>Нове будівництво кладовища в м. Олевськ (за межами населеного пункту) Коростенського району Житомирської області (коригування)</t>
  </si>
  <si>
    <t>2022-2023</t>
  </si>
  <si>
    <t xml:space="preserve">Утримання та забезпечення діяльності центрів соціальних служб </t>
  </si>
  <si>
    <t>Обсяг капітальних вкладень місцевого бюджету  у 2023 році, гривень</t>
  </si>
  <si>
    <t xml:space="preserve"> Очікуваний рівень готовності проекту на кінець 2023 року, %</t>
  </si>
  <si>
    <t>0113090</t>
  </si>
  <si>
    <t>3090</t>
  </si>
  <si>
    <t>1030</t>
  </si>
  <si>
    <t>Видатки на поховання учасників бойових дій та осіб з інвалідністю внаслідок війни</t>
  </si>
  <si>
    <t>0118220</t>
  </si>
  <si>
    <t>8220</t>
  </si>
  <si>
    <t>0380</t>
  </si>
  <si>
    <t>Заходи та роботи з мобілізаційної підготовки місцевого значення</t>
  </si>
  <si>
    <t>0118240</t>
  </si>
  <si>
    <t>8240</t>
  </si>
  <si>
    <t>Заходи та роботи з територіальної оборони</t>
  </si>
  <si>
    <t>0113124</t>
  </si>
  <si>
    <t>3124</t>
  </si>
  <si>
    <t>Створення та забезпечення діяльності спеціалізованих служб підтримки осіб, які постраждали від домашнього насильства та/або насильства за ознакою статі</t>
  </si>
  <si>
    <t xml:space="preserve">
Програма підтримки медичних
пунктів тимчасового базування Олевської
міської ТГ на 2022-2025  роки
</t>
  </si>
  <si>
    <t>Програма забезпечення мобілізаційної підготовки та оборонної роботи в Олевській громаді на 2022 – 2025 роки</t>
  </si>
  <si>
    <t>Рішення міської ради від  18.08.2022 №948</t>
  </si>
  <si>
    <t>Програма територіальної оборони Олевської  міської територіальної громади на 2022-2025 роки</t>
  </si>
  <si>
    <t>Рішення міської ради від  17.02.2022 №841</t>
  </si>
  <si>
    <t>Програма надання одноразової допомоги дітям-сиротам і дітям, позбавлених батьківського піклування, яким у 2022-2025 роках виповнюється 18 років</t>
  </si>
  <si>
    <t>Рішення міської ради від 03.02.2022 № 838</t>
  </si>
  <si>
    <t>Програма розвитку  фізичної культури і спорту та національно-патріотичного виховання дітей та молоді Олевської міської ради на 2022-2026 роки</t>
  </si>
  <si>
    <t>Рішення міської ради від 07.12.2021 № 693</t>
  </si>
  <si>
    <t>Забезпечення діяльності місцевої та добровільної пожежної охорони</t>
  </si>
  <si>
    <t>Фінансова підтримка на утримання місцевих осередків (рад) всеукраїнських об'єднань фізкультурно-спортивної спрямованості</t>
  </si>
  <si>
    <t>Секретар ради</t>
  </si>
  <si>
    <t>Сергій МЕЛЬНИК</t>
  </si>
  <si>
    <t xml:space="preserve">  Інші субвенції з місцевих бюджетів до  бюджету міської територіальної громадина 2023 рік</t>
  </si>
  <si>
    <t>Доходи  бюджету міської територіальної громади на 2023 рік</t>
  </si>
  <si>
    <t>Фінансування  бюджету міської територіальної громади на 2023 рік</t>
  </si>
  <si>
    <t>РОЗПОДІЛ
видатків  бюджету  міської територіальної громади на 2023 рік</t>
  </si>
  <si>
    <t>Розподіл витрат  бюджету  міської територіальної громади на реалізацію місцевих/регіональних програм у 2023 році</t>
  </si>
  <si>
    <t>Рішення міської ради  від  10.11.2022   №1017</t>
  </si>
  <si>
    <t>Рішення міської ради  від 21 12.2021  №763</t>
  </si>
  <si>
    <t>Програма транспортування хворих з хронічною нирковою недостатністю, які проживають на території Олевської міської територіальної громади та отримують програмний гемодіаліз на 2023-2025 роки</t>
  </si>
  <si>
    <t>Програма компенсаційних виплат та надання пільг окремим категоріям громадян Олевської міської  територіальної громади на 2023-2025 роки</t>
  </si>
  <si>
    <t xml:space="preserve">Програма
організації безоплатного поховання
померлих (загиблих) військовослужбовців,
учасників бойових дій внаслідок російської
агресії та війни в Україні  Олевської міської територіальної громади на 2023 рік
</t>
  </si>
  <si>
    <t xml:space="preserve"> Програма надання соціальних гарантій фізичним особам, які надають соціальні послуги з догляду на непрофесійній основі 
на 2023 рік</t>
  </si>
  <si>
    <t>Міська (комплексна) цільова соціальна Програма забезпечення житлом дітей-сиріт, дітей, позбавлених батьківського піклування, та осіб з їх числа на 2023-2025 роки</t>
  </si>
  <si>
    <t xml:space="preserve">Програма охорони навколишнього природного
середовища та раціональне використання
природних ресурсів на 2022 - 2025 роки
</t>
  </si>
  <si>
    <t>Рішення міської ради від 23.12.2021 № 762</t>
  </si>
  <si>
    <t>Зміни обсягів депозитів і цінних паперів, що використовуються для управління ліквідністю</t>
  </si>
  <si>
    <t>Повернення бюджетних коштів з депозитів</t>
  </si>
  <si>
    <t xml:space="preserve">Розміщення бюджетних коштів на депозитах </t>
  </si>
  <si>
    <t>0651300000</t>
  </si>
  <si>
    <t>0610000000</t>
  </si>
  <si>
    <t>0652400000</t>
  </si>
  <si>
    <t>КНП "Олевська ЦЛ" ОМР на оплату комунальних послуг та енергоносіїв</t>
  </si>
  <si>
    <t xml:space="preserve">Програма фінансової підтримки комунального некомерційного підприємства «Олевська центральна лікарня» Олевської міської ради на 2022-2025 роки </t>
  </si>
  <si>
    <t>Програма фінансової підтримки комунального некомерційного підприємства «Олевський центр первинної медичної допомоги» Олевської міської ради на 2023-2025 роки</t>
  </si>
  <si>
    <t>Рішення міської ради  від 08.12.2022  №1037</t>
  </si>
  <si>
    <t>Рішення міської ради  від 08.12.2022  №1036</t>
  </si>
  <si>
    <t>Рішення міської ради  від 08.12.2022  №1031</t>
  </si>
  <si>
    <t>Рішення міської ради  від 08.12.2022  №1033</t>
  </si>
  <si>
    <t>Рішення міської ради  від 08.12.2022  №1034</t>
  </si>
  <si>
    <t>Рішення міської ради  від 08.12.2022  №1035</t>
  </si>
  <si>
    <t>Рішення міської ради  від 08.12.2022  №1032</t>
  </si>
  <si>
    <t>Програма соціальної підтримки  військовослужбовців, працівників Збройних Сил України, Національної гвардії України, Служби безпеки України, інших силових структур громади на 2023-2025 роки</t>
  </si>
  <si>
    <t>Рішення міської ради від 10.05.2022 № 879</t>
  </si>
  <si>
    <t>Надання загальної середньої освіти закладами загальної середньої освіти за рахунок коштів місцевого бюджету</t>
  </si>
  <si>
    <t>Надання загальної середньої освіти міжшкільними ресурсними центрами за рахунок коштів місцевого бюджету</t>
  </si>
  <si>
    <t>Рішення міської ради  від 22.12.2022  №1070</t>
  </si>
  <si>
    <t>Рішення міської ради  від 22.12.2022  №1069</t>
  </si>
  <si>
    <t>0118600</t>
  </si>
  <si>
    <t>0900000</t>
  </si>
  <si>
    <t>На початок періоду</t>
  </si>
  <si>
    <t>На кінець періоду</t>
  </si>
  <si>
    <t xml:space="preserve">Інші розрахунки </t>
  </si>
  <si>
    <t>Програма матеріально-технічного забезпечення Поліського природного заповідника  на 2021-2025 роки</t>
  </si>
  <si>
    <t xml:space="preserve">Комплексна програма забезпечення пожежної та техногенної безпеки, захисту населення і територій Олевської міської територіальної громади від надзвичайних ситуацій на 2021-2025 роки </t>
  </si>
  <si>
    <t>"Про  внесення змін до бюджету Олевської міської територіальної громади на 2023 рік"</t>
  </si>
  <si>
    <t>"Про внесення змін до бюджету Олевської міської  територіальної громади на 2023 рік"</t>
  </si>
  <si>
    <t>у тому числі на:</t>
  </si>
  <si>
    <t>Освітня субвенція з державного бюджету місцевим бюджетам</t>
  </si>
  <si>
    <t>41051000</t>
  </si>
  <si>
    <t>Субвенція з місцевого бюджету на здійснення переданих видатків у сфері освіти за рахунок коштів освітньої субвенції</t>
  </si>
  <si>
    <t xml:space="preserve">оплату праці з нарахуваннями педагогічних працівників інклюзивно-ресурсних центрів (видатки споживання) </t>
  </si>
  <si>
    <t>41051200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</si>
  <si>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</si>
  <si>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оплату за проведення корекційно-розвиткових занять і придбання спеціальних засобів корекції для учнів інклюзивних класів закладів загальної середньої освіти (видатки споживання)</t>
  </si>
  <si>
    <t>оплату за проведення корекційно-розвиткових занять і придбання спеціальних засобів корекції для дітей інклюзивних груп закладів дошкільної освіти (видатки споживання)</t>
  </si>
  <si>
    <t>Програма «Профілактика рецидивної злочинності та правопорушень на території Олевської міської територіальної громади на 2022-2025 роки»</t>
  </si>
  <si>
    <t>3719800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</si>
  <si>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</si>
  <si>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</si>
  <si>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9900000000</t>
  </si>
  <si>
    <t>Державний бюджет України</t>
  </si>
  <si>
    <t>41030000</t>
  </si>
  <si>
    <t>Субвенції з державного бюджету місцевим бюджетам</t>
  </si>
  <si>
    <t>41033900</t>
  </si>
  <si>
    <t>0116013</t>
  </si>
  <si>
    <t>6013</t>
  </si>
  <si>
    <t>Забезпечення діяльності водопровідно-каналізаційного господарства</t>
  </si>
  <si>
    <t>0117130</t>
  </si>
  <si>
    <t>7130</t>
  </si>
  <si>
    <t>0421</t>
  </si>
  <si>
    <t>Здійснення  заходів із землеустрою</t>
  </si>
  <si>
    <t>0117650</t>
  </si>
  <si>
    <t>7650</t>
  </si>
  <si>
    <t>Проведення експертної  грошової  оцінки  земельної ділянки чи права на неї</t>
  </si>
  <si>
    <t>0117693</t>
  </si>
  <si>
    <t>7693</t>
  </si>
  <si>
    <t>Інші заходи, пов'язані з економічною діяльністю</t>
  </si>
  <si>
    <t>0118230</t>
  </si>
  <si>
    <t>8230</t>
  </si>
  <si>
    <t>Інші заходи громадського порядку та безпеки</t>
  </si>
  <si>
    <t>8313</t>
  </si>
  <si>
    <t>Керівництво і управління у відповідній сфері у містах (місті Києві), селищах, селах, територіальних громадах</t>
  </si>
  <si>
    <t>1021</t>
  </si>
  <si>
    <t>0611031</t>
  </si>
  <si>
    <t>1031</t>
  </si>
  <si>
    <t>Надання загальної середньої освіти закладами загальної середньої освіти за рахунок освітньої субвенції</t>
  </si>
  <si>
    <t>1141</t>
  </si>
  <si>
    <t>1142</t>
  </si>
  <si>
    <t>1151</t>
  </si>
  <si>
    <t>0611152</t>
  </si>
  <si>
    <t>1152</t>
  </si>
  <si>
    <t>Забезпечення діяльності інклюзивно-ресурсних центрів за рахунок освітньої субвенції</t>
  </si>
  <si>
    <t>0611200</t>
  </si>
  <si>
    <t>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</si>
  <si>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</si>
  <si>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Фінансова підтримка на утримання місцевих осередків (рад) всеукраїнських об’єднань фізкультурно-спортивної спрямованості</t>
  </si>
  <si>
    <t>Надання спеціалізованої освіти мистецькими школами</t>
  </si>
  <si>
    <t>3700000</t>
  </si>
  <si>
    <t>3710160</t>
  </si>
  <si>
    <t>3718710</t>
  </si>
  <si>
    <t>УСЬОГО</t>
  </si>
  <si>
    <t>Програма «Призовна дільниця» на 2023-2025 роки</t>
  </si>
  <si>
    <t>Рішення міської ради  від 16.02.2023 №1122</t>
  </si>
  <si>
    <t>Програма підтримки комунального підприємства «Олевськ-Комунальник» Олевської міської ради на 2022-2025  роки</t>
  </si>
  <si>
    <t>Рішення міської ради від 07.12.2021 № 704</t>
  </si>
  <si>
    <t>Рішення міської ради від 04.03.2021 №169</t>
  </si>
  <si>
    <t>Програма  «БЕЗПЕЧНА ГРОМАДА»</t>
  </si>
  <si>
    <t xml:space="preserve">Рішення міської ради від  17.02.2022 №841 </t>
  </si>
  <si>
    <t>Рішення міської ради від  04.03.2021 №168</t>
  </si>
  <si>
    <t xml:space="preserve">Рішення міської ради від 03.02.2022 № 785 </t>
  </si>
  <si>
    <t>Рішення міської ради від 04.02.2021 №107</t>
  </si>
  <si>
    <t>Програма розвитку освіти Олевської міської територіальної громадина 2021-2025 роки</t>
  </si>
  <si>
    <t>Рішення міської ради від 09.09.2021 р. № 520</t>
  </si>
  <si>
    <t xml:space="preserve">Передача коштів із спеціального до загального фонду бюджету </t>
  </si>
  <si>
    <t>Придбання матеріалів для поточного ремонту господарським способом центру розвитку дитини № 2 «Сонечко» Олевської міської ради</t>
  </si>
  <si>
    <t>Капітальний ремонт покрівлі будівлі терапевтичного корпусу Комунального некомерційного підприємства «Олевська центральна лікарня» Олевської міської ради за адресою: м. Олевськ, провул. Промисловий, 2 Коростенський район, Житомирська область</t>
  </si>
  <si>
    <t>0118312</t>
  </si>
  <si>
    <t>8312</t>
  </si>
  <si>
    <t>0512</t>
  </si>
  <si>
    <t>Утилізація відходів</t>
  </si>
  <si>
    <t>Рішення міської ради від  09.03.2023 № 1156</t>
  </si>
  <si>
    <t>Програма матеріально-технічного забезпечення прикордонних підрозділів 9 прикордонного загону імені Січових Стрільців, що дислокуються в межах ділянки відповідальності Олевської міської територіальної громади на 2023 рік</t>
  </si>
  <si>
    <t>Рішення міської ради від 10.01.2023 №1089</t>
  </si>
  <si>
    <t>0118110</t>
  </si>
  <si>
    <t>8110</t>
  </si>
  <si>
    <t>Заходи із запобігання та ліквідації надзвичайних ситуацій та наслідків стихійного лиха</t>
  </si>
  <si>
    <t>Програма економічного 
і соціального розвитку Олевської міської 
територіальної громади  на 2023 рік</t>
  </si>
  <si>
    <t xml:space="preserve">Програма забезпечення громадян 
Олевської міської  територіальної громади життєво необхідними медичними препаратами та виробами 
медичного призначення на 2023-2025 роки
</t>
  </si>
  <si>
    <t>Програма відшкодування
безоплатного забезпечення лікарськими засобами
за рецептами лікарів, у разі амбулаторного лікування
та послуг безоплатного зубопротезування осіб, постраждалих
внаслідок Чорнобильської катастрофи на 2023-2025 роки</t>
  </si>
  <si>
    <t>Програма перевезення та утилізації відпрацьованих ламп розжарювання Олевської міської територіальної громади на 2023 рік</t>
  </si>
  <si>
    <t>18011000</t>
  </si>
  <si>
    <t>Транспортний податок з фізичних осіб</t>
  </si>
  <si>
    <t>18011100</t>
  </si>
  <si>
    <t>Транспортний податок з юридичних осіб</t>
  </si>
  <si>
    <t>21000000</t>
  </si>
  <si>
    <t>Доходи від власності та підприємницької діяльності  </t>
  </si>
  <si>
    <t>21080000</t>
  </si>
  <si>
    <t>21081100</t>
  </si>
  <si>
    <t>Адміністративні штрафи та інші санкції </t>
  </si>
  <si>
    <t>21081500</t>
  </si>
  <si>
    <t>Штрафні санкції, що застосовуються відповідно до Закону України «Про державне регулювання виробництва і обігу спирту етилового, коньячного і плодового, алкогольних напоїв, тютюнових виробів, рідин, що використовуються в електронних сигаретах, та пального»</t>
  </si>
  <si>
    <t>21082400</t>
  </si>
  <si>
    <t>Кошти гарантійного та реєстраційного внесків, що визначені Законом України "Про оренду державного та комунального майна”, які підлягають перерахуванню оператором електронного майданчика до відповідного бюджету</t>
  </si>
  <si>
    <t>Плата за оренду майна бюджетних установ, що здійснюється відповідно до Закону України «Про оренду державного та комунального майна»</t>
  </si>
  <si>
    <t>41051700</t>
  </si>
  <si>
    <t>Субвенція з місцевого бюджету за рахунок залишку коштів субвенції на надання державної підтримки особам з особливими освітніми потребами, що утворився на початок бюджетного періоду</t>
  </si>
  <si>
    <t>КНП «Олевська ЦЛ ОМР» для обстеження призовників</t>
  </si>
  <si>
    <t>0112142</t>
  </si>
  <si>
    <t>2142</t>
  </si>
  <si>
    <t>Програми і централізовані заходи боротьби з туберкульозом</t>
  </si>
  <si>
    <t>0611210</t>
  </si>
  <si>
    <t>1210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</si>
  <si>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 на кінець бюджетного періоду</t>
  </si>
  <si>
    <t>0615062</t>
  </si>
  <si>
    <t>5062</t>
  </si>
  <si>
    <t>Підтримка спорту вищих досягнень та організацій, які здійснюють фізкультурно-спортивну діяльність в регіоні</t>
  </si>
  <si>
    <t>Реконструкція теплопостачання Зубковицького ліцею Олевської міської ради (встановлення блочної котельні) за адресою: вул.Житомирська,43, с.Зубковичі Коростенського району Житомирської області</t>
  </si>
  <si>
    <t>Загальний період реалізація проекту, (рік початку і завершення)</t>
  </si>
  <si>
    <t>Загальна вартість проекту, гривень</t>
  </si>
  <si>
    <t>0617321</t>
  </si>
  <si>
    <t>2023-2023</t>
  </si>
  <si>
    <t>7321</t>
  </si>
  <si>
    <t>Будівництво освітніх установ та закладів</t>
  </si>
  <si>
    <t>Програма "Біологічної безпеки та біологічного захисту населення Олевської міської територіальної громади на 2023 рік"</t>
  </si>
  <si>
    <t>Рішення міської ради від 16.02.2023 № 1123</t>
  </si>
  <si>
    <t>0118330</t>
  </si>
  <si>
    <t>8330</t>
  </si>
  <si>
    <t>0540</t>
  </si>
  <si>
    <t>Інша діяльність у сфері екології та охорони природних ресурсів</t>
  </si>
  <si>
    <t xml:space="preserve">до рішення ХХХІІІ сесії Олевської міської ради </t>
  </si>
  <si>
    <t xml:space="preserve">Програма
з  проведення інвентаризації  земель комунальної власності та земельних ділянок водного фонду на території Олевської  міської територіальної громади Житомирської області на 2022-2023 роки
</t>
  </si>
  <si>
    <t>Рішення міської ради  від 03.02.2022  №793</t>
  </si>
  <si>
    <t>Субвенція з місцевого бюджету на виплату грошової компенсації за належні для отримання жилі приміщення для сімей учасників бойових дій на території інших держав, визначених у абзаці першому пункту 1 статті 10 Закону України «Про статус ветеранів війни, гарантії їх соціального захисту», для осіб з інвалідністю I-II групи з числа учасників бойових дій на території інших держав, інвалідність яких настала внаслідок поранення, контузії, каліцтва або захворювання, пов`язаних з перебуванням у цих державах, визначених пунктом 7 частини другої статті 7 Закону України «Про статус ветеранів війни, гарантії їх соціального захисту», та які потребують поліпшення житлових умов за рахунок відповідної субвенції з державного бюджету</t>
  </si>
  <si>
    <t>0113223</t>
  </si>
  <si>
    <t>3223</t>
  </si>
  <si>
    <t>1060</t>
  </si>
  <si>
    <t>Грошова  компенсація за належні для отримання жилі приміщення для сімей  учасників бойових дій на території інших держав, визначених у абзаці першому пункту 1 статті 10 Закону України «Про статус ветеранів війни, гарантії їх соціального захисту», для осіб з інвалідністю I-II групи з числа учасників бойових дій на території інших держав, інвалідність яких настала внаслідок поранення, контузії, каліцтва або захворювання, пов’язаних з перебуванням у цих державах, визначених пунктом 7 частини другої статті 7 Закону України «Про статус ветеранів війни, гарантії їх соціального захисту», та які потребують поліпшення житлових умов</t>
  </si>
  <si>
    <t>Секртар ради</t>
  </si>
  <si>
    <t>На проведення робіт з інвентаризації земель комунальної власності</t>
  </si>
  <si>
    <t>до рішення ХХХІІІ сесії Олевської міської ради VІІІ скликання  від 08.06.2023 року № 1235</t>
  </si>
  <si>
    <t>до рішення ХХХІІІ сесії Олевської міської ради VІІІ скликання Олевської міської ради від 08.06.2023 року № 1235</t>
  </si>
  <si>
    <t>до рішення ХХХІІІ  сесії Олевської міської ради VІІІ скликання  від 08.06.2023 року № 1235</t>
  </si>
  <si>
    <t>до рішення ХХХІІІ сесії Олевської міської ради VІІІ скликання  від  08.06.2023 року № 1235</t>
  </si>
  <si>
    <t>VІІІ скликання  від 08.06.2023 року № 1235</t>
  </si>
  <si>
    <t>Програма протидії захворюванню на туберкульоз на період 2023-2024 роки.</t>
  </si>
  <si>
    <t>Рішення міської ради від 08.06.2023 № 1248</t>
  </si>
  <si>
    <t xml:space="preserve">Додаток №5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</si>
</sst>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9" formatCode="_-* #,##0.00_р_._-;\-* #,##0.00_р_._-;_-* &quot;-&quot;??_р_._-;_-@_-"/>
    <numFmt numFmtId="200" formatCode="#,##0.0"/>
    <numFmt numFmtId="213" formatCode="#,##0.00_ ;\-#,##0.00\ "/>
  </numFmts>
  <fonts count="58" x14ac:knownFonts="1">
    <font>
      <sz val="10"/>
      <name val="Times New Roman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indexed="17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63"/>
      <name val="Calibri"/>
      <family val="2"/>
      <charset val="204"/>
    </font>
    <font>
      <i/>
      <sz val="11"/>
      <color indexed="23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2"/>
      <name val="Times New Roman"/>
      <family val="1"/>
      <charset val="204"/>
    </font>
    <font>
      <sz val="10"/>
      <name val="Helv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Courier New"/>
      <family val="3"/>
      <charset val="204"/>
    </font>
    <font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18"/>
      <name val="Times New Roman"/>
      <family val="1"/>
      <charset val="204"/>
    </font>
    <font>
      <sz val="10"/>
      <color indexed="8"/>
      <name val="Arial"/>
      <family val="2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6"/>
      <name val="Times New Roman"/>
      <family val="1"/>
      <charset val="204"/>
    </font>
    <font>
      <sz val="8"/>
      <name val="Arial Cyr"/>
      <charset val="204"/>
    </font>
    <font>
      <i/>
      <sz val="16"/>
      <name val="Times New Roman"/>
      <family val="1"/>
      <charset val="204"/>
    </font>
    <font>
      <sz val="14"/>
      <name val="Arial Cyr"/>
      <family val="2"/>
      <charset val="204"/>
    </font>
    <font>
      <sz val="16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2"/>
      <name val="Arial Cyr"/>
      <family val="2"/>
      <charset val="204"/>
    </font>
    <font>
      <sz val="18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Arial Cyr"/>
      <charset val="204"/>
    </font>
    <font>
      <sz val="11"/>
      <name val="Arial Cyr"/>
      <family val="2"/>
      <charset val="204"/>
    </font>
    <font>
      <sz val="18"/>
      <color indexed="8"/>
      <name val="Times New Roman"/>
      <family val="1"/>
      <charset val="204"/>
    </font>
    <font>
      <b/>
      <u/>
      <sz val="16"/>
      <name val="Times New Roman"/>
      <family val="1"/>
      <charset val="204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22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rgb="FFFF0000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sz val="10"/>
      <color rgb="FFFF0000"/>
      <name val="Arial"/>
      <family val="2"/>
      <charset val="204"/>
    </font>
    <font>
      <sz val="10"/>
      <color rgb="FFFF0000"/>
      <name val="Arial Cyr"/>
      <charset val="204"/>
    </font>
    <font>
      <sz val="12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</fonts>
  <fills count="4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84">
    <xf numFmtId="0" fontId="0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1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2" borderId="0" applyNumberFormat="0" applyBorder="0" applyAlignment="0" applyProtection="0"/>
    <xf numFmtId="0" fontId="9" fillId="14" borderId="0" applyNumberFormat="0" applyBorder="0" applyAlignment="0" applyProtection="0"/>
    <xf numFmtId="0" fontId="9" fillId="9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15" fillId="0" borderId="0"/>
    <xf numFmtId="0" fontId="16" fillId="0" borderId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8" borderId="0" applyNumberFormat="0" applyBorder="0" applyAlignment="0" applyProtection="0"/>
    <xf numFmtId="0" fontId="6" fillId="22" borderId="2" applyNumberFormat="0" applyAlignment="0" applyProtection="0"/>
    <xf numFmtId="0" fontId="11" fillId="22" borderId="1" applyNumberFormat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5" fillId="0" borderId="0"/>
    <xf numFmtId="0" fontId="17" fillId="0" borderId="0"/>
    <xf numFmtId="0" fontId="15" fillId="0" borderId="0"/>
    <xf numFmtId="0" fontId="15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4" fillId="0" borderId="0">
      <alignment vertical="top"/>
    </xf>
    <xf numFmtId="0" fontId="8" fillId="0" borderId="3" applyNumberFormat="0" applyFill="0" applyAlignment="0" applyProtection="0"/>
    <xf numFmtId="0" fontId="12" fillId="13" borderId="0" applyNumberFormat="0" applyBorder="0" applyAlignment="0" applyProtection="0"/>
    <xf numFmtId="0" fontId="48" fillId="0" borderId="0"/>
    <xf numFmtId="0" fontId="47" fillId="0" borderId="0"/>
    <xf numFmtId="0" fontId="15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6" fillId="0" borderId="0"/>
    <xf numFmtId="0" fontId="16" fillId="0" borderId="0"/>
    <xf numFmtId="0" fontId="5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10" fillId="10" borderId="4" applyNumberFormat="0" applyFont="0" applyAlignment="0" applyProtection="0"/>
    <xf numFmtId="0" fontId="14" fillId="0" borderId="0"/>
    <xf numFmtId="179" fontId="15" fillId="0" borderId="0" applyFont="0" applyFill="0" applyBorder="0" applyAlignment="0" applyProtection="0"/>
    <xf numFmtId="0" fontId="4" fillId="4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57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57" fillId="32" borderId="0" applyNumberFormat="0" applyBorder="0" applyAlignment="0" applyProtection="0"/>
    <xf numFmtId="0" fontId="48" fillId="33" borderId="0" applyNumberFormat="0" applyBorder="0" applyAlignment="0" applyProtection="0"/>
    <xf numFmtId="0" fontId="48" fillId="34" borderId="0" applyNumberFormat="0" applyBorder="0" applyAlignment="0" applyProtection="0"/>
    <xf numFmtId="0" fontId="57" fillId="35" borderId="0" applyNumberFormat="0" applyBorder="0" applyAlignment="0" applyProtection="0"/>
    <xf numFmtId="0" fontId="48" fillId="36" borderId="0" applyNumberFormat="0" applyBorder="0" applyAlignment="0" applyProtection="0"/>
    <xf numFmtId="0" fontId="48" fillId="37" borderId="0" applyNumberFormat="0" applyBorder="0" applyAlignment="0" applyProtection="0"/>
    <xf numFmtId="0" fontId="57" fillId="38" borderId="0" applyNumberFormat="0" applyBorder="0" applyAlignment="0" applyProtection="0"/>
    <xf numFmtId="0" fontId="48" fillId="39" borderId="0" applyNumberFormat="0" applyBorder="0" applyAlignment="0" applyProtection="0"/>
    <xf numFmtId="0" fontId="48" fillId="40" borderId="0" applyNumberFormat="0" applyBorder="0" applyAlignment="0" applyProtection="0"/>
    <xf numFmtId="0" fontId="57" fillId="41" borderId="0" applyNumberFormat="0" applyBorder="0" applyAlignment="0" applyProtection="0"/>
    <xf numFmtId="0" fontId="48" fillId="42" borderId="0" applyNumberFormat="0" applyBorder="0" applyAlignment="0" applyProtection="0"/>
    <xf numFmtId="0" fontId="48" fillId="43" borderId="0" applyNumberFormat="0" applyBorder="0" applyAlignment="0" applyProtection="0"/>
    <xf numFmtId="0" fontId="57" fillId="44" borderId="0" applyNumberFormat="0" applyBorder="0" applyAlignment="0" applyProtection="0"/>
  </cellStyleXfs>
  <cellXfs count="418">
    <xf numFmtId="0" fontId="0" fillId="0" borderId="0" xfId="0"/>
    <xf numFmtId="0" fontId="1" fillId="0" borderId="0" xfId="0" applyNumberFormat="1" applyFont="1" applyFill="1" applyAlignment="1" applyProtection="1"/>
    <xf numFmtId="0" fontId="20" fillId="0" borderId="0" xfId="0" applyFont="1" applyBorder="1" applyAlignment="1">
      <alignment horizontal="center" vertical="center" wrapText="1"/>
    </xf>
    <xf numFmtId="49" fontId="20" fillId="0" borderId="0" xfId="0" applyNumberFormat="1" applyFont="1" applyBorder="1" applyAlignment="1">
      <alignment horizontal="center" vertical="center" wrapText="1"/>
    </xf>
    <xf numFmtId="200" fontId="21" fillId="0" borderId="0" xfId="0" applyNumberFormat="1" applyFont="1" applyBorder="1" applyAlignment="1">
      <alignment vertical="justify"/>
    </xf>
    <xf numFmtId="0" fontId="22" fillId="0" borderId="0" xfId="0" applyFont="1"/>
    <xf numFmtId="0" fontId="32" fillId="0" borderId="5" xfId="0" quotePrefix="1" applyFont="1" applyFill="1" applyBorder="1" applyAlignment="1">
      <alignment horizontal="center" vertical="center" wrapText="1"/>
    </xf>
    <xf numFmtId="2" fontId="32" fillId="0" borderId="5" xfId="0" quotePrefix="1" applyNumberFormat="1" applyFont="1" applyFill="1" applyBorder="1" applyAlignment="1">
      <alignment horizontal="center" vertical="center" wrapText="1"/>
    </xf>
    <xf numFmtId="0" fontId="27" fillId="0" borderId="5" xfId="0" quotePrefix="1" applyFont="1" applyFill="1" applyBorder="1" applyAlignment="1">
      <alignment horizontal="center" vertical="center" wrapText="1"/>
    </xf>
    <xf numFmtId="2" fontId="27" fillId="0" borderId="5" xfId="0" quotePrefix="1" applyNumberFormat="1" applyFont="1" applyFill="1" applyBorder="1" applyAlignment="1">
      <alignment horizontal="center" vertical="center" wrapText="1"/>
    </xf>
    <xf numFmtId="0" fontId="30" fillId="0" borderId="0" xfId="0" applyFont="1"/>
    <xf numFmtId="0" fontId="22" fillId="0" borderId="0" xfId="0" applyFont="1" applyAlignment="1">
      <alignment horizontal="right"/>
    </xf>
    <xf numFmtId="0" fontId="18" fillId="0" borderId="6" xfId="0" applyFont="1" applyFill="1" applyBorder="1" applyAlignment="1">
      <alignment horizontal="center" vertical="center" wrapText="1"/>
    </xf>
    <xf numFmtId="0" fontId="32" fillId="0" borderId="5" xfId="52" applyFont="1" applyFill="1" applyBorder="1" applyAlignment="1">
      <alignment horizontal="center" vertical="center" wrapText="1"/>
    </xf>
    <xf numFmtId="2" fontId="32" fillId="0" borderId="5" xfId="52" applyNumberFormat="1" applyFont="1" applyFill="1" applyBorder="1" applyAlignment="1">
      <alignment horizontal="center" vertical="center" wrapText="1"/>
    </xf>
    <xf numFmtId="0" fontId="18" fillId="0" borderId="5" xfId="0" applyFont="1" applyBorder="1"/>
    <xf numFmtId="0" fontId="18" fillId="0" borderId="5" xfId="0" applyFont="1" applyBorder="1" applyAlignment="1">
      <alignment wrapText="1"/>
    </xf>
    <xf numFmtId="49" fontId="18" fillId="0" borderId="6" xfId="0" applyNumberFormat="1" applyFont="1" applyFill="1" applyBorder="1" applyAlignment="1">
      <alignment horizontal="center" vertical="center" wrapText="1"/>
    </xf>
    <xf numFmtId="0" fontId="22" fillId="0" borderId="0" xfId="55" applyFont="1" applyAlignment="1">
      <alignment horizontal="left" wrapText="1"/>
    </xf>
    <xf numFmtId="0" fontId="2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0" fillId="0" borderId="0" xfId="0" applyNumberFormat="1" applyFont="1" applyFill="1" applyAlignment="1" applyProtection="1">
      <alignment vertical="center" wrapText="1"/>
    </xf>
    <xf numFmtId="0" fontId="0" fillId="0" borderId="0" xfId="0" applyFill="1" applyAlignment="1"/>
    <xf numFmtId="0" fontId="18" fillId="0" borderId="0" xfId="0" applyNumberFormat="1" applyFont="1" applyFill="1" applyAlignment="1" applyProtection="1"/>
    <xf numFmtId="0" fontId="18" fillId="0" borderId="0" xfId="0" applyFont="1" applyFill="1"/>
    <xf numFmtId="0" fontId="1" fillId="0" borderId="0" xfId="0" applyFont="1" applyFill="1"/>
    <xf numFmtId="0" fontId="1" fillId="0" borderId="0" xfId="0" applyNumberFormat="1" applyFont="1" applyFill="1" applyBorder="1" applyAlignment="1" applyProtection="1"/>
    <xf numFmtId="0" fontId="1" fillId="0" borderId="0" xfId="0" applyNumberFormat="1" applyFont="1" applyFill="1" applyAlignment="1" applyProtection="1">
      <alignment vertical="center"/>
    </xf>
    <xf numFmtId="0" fontId="1" fillId="0" borderId="0" xfId="0" applyFont="1" applyFill="1" applyAlignment="1">
      <alignment vertical="center"/>
    </xf>
    <xf numFmtId="3" fontId="27" fillId="0" borderId="0" xfId="0" applyNumberFormat="1" applyFont="1" applyFill="1"/>
    <xf numFmtId="200" fontId="38" fillId="0" borderId="0" xfId="0" applyNumberFormat="1" applyFont="1" applyBorder="1" applyAlignment="1">
      <alignment vertical="justify"/>
    </xf>
    <xf numFmtId="0" fontId="1" fillId="0" borderId="0" xfId="0" applyFont="1" applyAlignment="1">
      <alignment horizontal="left" vertical="center" wrapText="1"/>
    </xf>
    <xf numFmtId="0" fontId="1" fillId="0" borderId="0" xfId="0" applyNumberFormat="1" applyFont="1" applyFill="1" applyBorder="1" applyAlignment="1" applyProtection="1">
      <alignment horizontal="left" vertical="center" wrapText="1"/>
    </xf>
    <xf numFmtId="0" fontId="1" fillId="23" borderId="0" xfId="0" applyNumberFormat="1" applyFont="1" applyFill="1" applyBorder="1" applyAlignment="1" applyProtection="1">
      <alignment horizontal="left" vertical="center" wrapText="1"/>
    </xf>
    <xf numFmtId="0" fontId="1" fillId="0" borderId="0" xfId="0" applyNumberFormat="1" applyFont="1" applyFill="1" applyBorder="1" applyAlignment="1" applyProtection="1">
      <alignment vertical="center" wrapText="1"/>
    </xf>
    <xf numFmtId="49" fontId="19" fillId="0" borderId="0" xfId="55" applyNumberFormat="1" applyFont="1" applyBorder="1" applyAlignment="1"/>
    <xf numFmtId="49" fontId="39" fillId="0" borderId="0" xfId="55" applyNumberFormat="1" applyFont="1" applyBorder="1" applyAlignment="1"/>
    <xf numFmtId="0" fontId="37" fillId="0" borderId="7" xfId="0" applyFont="1" applyBorder="1" applyAlignment="1">
      <alignment vertical="center"/>
    </xf>
    <xf numFmtId="0" fontId="22" fillId="0" borderId="0" xfId="56" applyFont="1"/>
    <xf numFmtId="0" fontId="22" fillId="0" borderId="0" xfId="0" applyFont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3" fontId="0" fillId="0" borderId="0" xfId="0" applyNumberFormat="1"/>
    <xf numFmtId="0" fontId="27" fillId="0" borderId="0" xfId="0" applyNumberFormat="1" applyFont="1" applyFill="1" applyAlignment="1" applyProtection="1"/>
    <xf numFmtId="0" fontId="27" fillId="0" borderId="0" xfId="0" applyNumberFormat="1" applyFont="1" applyFill="1" applyAlignment="1" applyProtection="1">
      <alignment vertical="top"/>
    </xf>
    <xf numFmtId="0" fontId="27" fillId="0" borderId="0" xfId="0" applyFont="1" applyFill="1"/>
    <xf numFmtId="0" fontId="27" fillId="0" borderId="0" xfId="0" applyNumberFormat="1" applyFont="1" applyFill="1" applyAlignment="1" applyProtection="1">
      <alignment horizontal="left" vertical="top"/>
    </xf>
    <xf numFmtId="0" fontId="27" fillId="0" borderId="0" xfId="0" applyNumberFormat="1" applyFont="1" applyFill="1" applyAlignment="1" applyProtection="1">
      <alignment horizontal="center" vertical="center" wrapText="1"/>
    </xf>
    <xf numFmtId="0" fontId="19" fillId="0" borderId="0" xfId="0" applyNumberFormat="1" applyFont="1" applyFill="1" applyBorder="1" applyAlignment="1" applyProtection="1">
      <alignment horizontal="center" vertical="top" wrapText="1"/>
    </xf>
    <xf numFmtId="0" fontId="19" fillId="0" borderId="8" xfId="0" applyNumberFormat="1" applyFont="1" applyFill="1" applyBorder="1" applyAlignment="1" applyProtection="1">
      <alignment horizontal="center"/>
    </xf>
    <xf numFmtId="0" fontId="27" fillId="0" borderId="8" xfId="0" applyFont="1" applyFill="1" applyBorder="1" applyAlignment="1">
      <alignment horizontal="center"/>
    </xf>
    <xf numFmtId="0" fontId="19" fillId="0" borderId="8" xfId="0" applyNumberFormat="1" applyFont="1" applyFill="1" applyBorder="1" applyAlignment="1" applyProtection="1">
      <alignment horizontal="center" vertical="top"/>
    </xf>
    <xf numFmtId="0" fontId="19" fillId="0" borderId="0" xfId="0" applyNumberFormat="1" applyFont="1" applyFill="1" applyAlignment="1" applyProtection="1">
      <alignment horizontal="center"/>
    </xf>
    <xf numFmtId="0" fontId="27" fillId="0" borderId="0" xfId="0" applyFont="1" applyFill="1" applyAlignment="1">
      <alignment horizontal="center"/>
    </xf>
    <xf numFmtId="0" fontId="27" fillId="0" borderId="8" xfId="0" applyNumberFormat="1" applyFont="1" applyFill="1" applyBorder="1" applyAlignment="1" applyProtection="1">
      <alignment horizontal="right" vertical="center"/>
    </xf>
    <xf numFmtId="0" fontId="27" fillId="0" borderId="9" xfId="0" applyNumberFormat="1" applyFont="1" applyFill="1" applyBorder="1" applyAlignment="1" applyProtection="1"/>
    <xf numFmtId="0" fontId="27" fillId="0" borderId="10" xfId="0" applyNumberFormat="1" applyFont="1" applyFill="1" applyBorder="1" applyAlignment="1" applyProtection="1"/>
    <xf numFmtId="0" fontId="27" fillId="0" borderId="11" xfId="0" applyNumberFormat="1" applyFont="1" applyFill="1" applyBorder="1" applyAlignment="1" applyProtection="1"/>
    <xf numFmtId="0" fontId="27" fillId="0" borderId="0" xfId="0" applyNumberFormat="1" applyFont="1" applyFill="1" applyBorder="1" applyAlignment="1" applyProtection="1"/>
    <xf numFmtId="0" fontId="27" fillId="0" borderId="6" xfId="0" applyNumberFormat="1" applyFont="1" applyFill="1" applyBorder="1" applyAlignment="1" applyProtection="1">
      <alignment horizontal="center" vertical="center" wrapText="1"/>
    </xf>
    <xf numFmtId="0" fontId="27" fillId="0" borderId="5" xfId="0" applyNumberFormat="1" applyFont="1" applyFill="1" applyBorder="1" applyAlignment="1" applyProtection="1">
      <alignment horizontal="center" vertical="center" wrapText="1"/>
    </xf>
    <xf numFmtId="0" fontId="29" fillId="0" borderId="5" xfId="0" applyNumberFormat="1" applyFont="1" applyFill="1" applyBorder="1" applyAlignment="1" applyProtection="1">
      <alignment horizontal="center" vertical="center" wrapText="1"/>
    </xf>
    <xf numFmtId="0" fontId="27" fillId="0" borderId="0" xfId="0" applyNumberFormat="1" applyFont="1" applyFill="1" applyAlignment="1" applyProtection="1">
      <alignment vertical="center"/>
    </xf>
    <xf numFmtId="0" fontId="32" fillId="0" borderId="5" xfId="0" applyFont="1" applyFill="1" applyBorder="1" applyAlignment="1">
      <alignment horizontal="center" vertical="center" wrapText="1"/>
    </xf>
    <xf numFmtId="2" fontId="32" fillId="0" borderId="5" xfId="0" applyNumberFormat="1" applyFont="1" applyFill="1" applyBorder="1" applyAlignment="1">
      <alignment horizontal="center" vertical="center" wrapText="1"/>
    </xf>
    <xf numFmtId="0" fontId="27" fillId="0" borderId="0" xfId="0" applyFont="1" applyFill="1" applyAlignment="1">
      <alignment vertical="center"/>
    </xf>
    <xf numFmtId="49" fontId="27" fillId="0" borderId="5" xfId="0" quotePrefix="1" applyNumberFormat="1" applyFont="1" applyFill="1" applyBorder="1" applyAlignment="1">
      <alignment horizontal="center" vertical="center" wrapText="1"/>
    </xf>
    <xf numFmtId="0" fontId="34" fillId="0" borderId="0" xfId="0" applyNumberFormat="1" applyFont="1" applyFill="1" applyAlignment="1" applyProtection="1"/>
    <xf numFmtId="0" fontId="34" fillId="0" borderId="0" xfId="0" applyFont="1" applyFill="1"/>
    <xf numFmtId="0" fontId="0" fillId="0" borderId="0" xfId="0" applyFill="1"/>
    <xf numFmtId="0" fontId="22" fillId="0" borderId="0" xfId="0" applyFont="1" applyFill="1"/>
    <xf numFmtId="49" fontId="27" fillId="0" borderId="5" xfId="0" applyNumberFormat="1" applyFont="1" applyFill="1" applyBorder="1" applyAlignment="1">
      <alignment horizontal="center" vertical="center" wrapText="1"/>
    </xf>
    <xf numFmtId="2" fontId="27" fillId="0" borderId="5" xfId="0" applyNumberFormat="1" applyFont="1" applyFill="1" applyBorder="1" applyAlignment="1">
      <alignment horizontal="center" vertical="center" wrapText="1"/>
    </xf>
    <xf numFmtId="0" fontId="1" fillId="0" borderId="0" xfId="0" applyFont="1"/>
    <xf numFmtId="0" fontId="18" fillId="0" borderId="0" xfId="0" applyFont="1"/>
    <xf numFmtId="0" fontId="3" fillId="0" borderId="5" xfId="0" applyFont="1" applyFill="1" applyBorder="1" applyAlignment="1">
      <alignment horizontal="center" vertical="center" wrapText="1"/>
    </xf>
    <xf numFmtId="4" fontId="3" fillId="0" borderId="5" xfId="0" applyNumberFormat="1" applyFont="1" applyFill="1" applyBorder="1" applyAlignment="1">
      <alignment horizontal="center" vertical="center" wrapText="1"/>
    </xf>
    <xf numFmtId="49" fontId="22" fillId="0" borderId="5" xfId="0" applyNumberFormat="1" applyFont="1" applyFill="1" applyBorder="1" applyAlignment="1">
      <alignment horizontal="center" vertical="center" wrapText="1"/>
    </xf>
    <xf numFmtId="4" fontId="22" fillId="0" borderId="5" xfId="0" applyNumberFormat="1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 vertical="center" wrapText="1"/>
    </xf>
    <xf numFmtId="0" fontId="18" fillId="0" borderId="0" xfId="0" applyNumberFormat="1" applyFont="1" applyFill="1" applyAlignment="1" applyProtection="1">
      <alignment vertical="top"/>
    </xf>
    <xf numFmtId="0" fontId="18" fillId="0" borderId="0" xfId="0" applyNumberFormat="1" applyFont="1" applyFill="1" applyAlignment="1" applyProtection="1">
      <alignment vertical="center" wrapText="1"/>
    </xf>
    <xf numFmtId="0" fontId="3" fillId="0" borderId="0" xfId="0" applyNumberFormat="1" applyFont="1" applyFill="1" applyBorder="1" applyAlignment="1" applyProtection="1">
      <alignment horizontal="center" vertical="top" wrapText="1"/>
    </xf>
    <xf numFmtId="0" fontId="3" fillId="0" borderId="8" xfId="0" applyNumberFormat="1" applyFont="1" applyFill="1" applyBorder="1" applyAlignment="1" applyProtection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3" fillId="0" borderId="0" xfId="0" applyNumberFormat="1" applyFont="1" applyFill="1" applyBorder="1" applyAlignment="1" applyProtection="1">
      <alignment horizontal="center" vertical="top"/>
    </xf>
    <xf numFmtId="0" fontId="2" fillId="0" borderId="8" xfId="0" applyNumberFormat="1" applyFont="1" applyFill="1" applyBorder="1" applyAlignment="1" applyProtection="1">
      <alignment horizontal="right" vertical="center"/>
    </xf>
    <xf numFmtId="0" fontId="18" fillId="0" borderId="5" xfId="0" applyFont="1" applyFill="1" applyBorder="1" applyAlignment="1">
      <alignment horizontal="center" vertical="top" wrapText="1"/>
    </xf>
    <xf numFmtId="0" fontId="18" fillId="0" borderId="12" xfId="0" applyFont="1" applyFill="1" applyBorder="1" applyAlignment="1">
      <alignment horizontal="center" vertical="top" wrapText="1"/>
    </xf>
    <xf numFmtId="49" fontId="33" fillId="0" borderId="5" xfId="0" applyNumberFormat="1" applyFont="1" applyFill="1" applyBorder="1" applyAlignment="1">
      <alignment horizontal="center" vertical="top"/>
    </xf>
    <xf numFmtId="0" fontId="33" fillId="0" borderId="5" xfId="0" applyFont="1" applyFill="1" applyBorder="1" applyAlignment="1">
      <alignment horizontal="center" vertical="top"/>
    </xf>
    <xf numFmtId="0" fontId="32" fillId="0" borderId="5" xfId="52" quotePrefix="1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left" vertical="center" wrapText="1"/>
    </xf>
    <xf numFmtId="200" fontId="21" fillId="0" borderId="0" xfId="0" applyNumberFormat="1" applyFont="1" applyFill="1" applyBorder="1" applyAlignment="1">
      <alignment vertical="justify"/>
    </xf>
    <xf numFmtId="200" fontId="26" fillId="0" borderId="0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1" fillId="0" borderId="0" xfId="0" applyFont="1" applyFill="1" applyBorder="1"/>
    <xf numFmtId="0" fontId="34" fillId="0" borderId="0" xfId="0" applyFont="1" applyFill="1" applyAlignment="1">
      <alignment horizontal="center" vertical="center" wrapText="1"/>
    </xf>
    <xf numFmtId="0" fontId="31" fillId="0" borderId="13" xfId="0" applyFont="1" applyFill="1" applyBorder="1" applyAlignment="1" applyProtection="1">
      <alignment horizontal="center" vertical="center" wrapText="1"/>
    </xf>
    <xf numFmtId="0" fontId="49" fillId="0" borderId="0" xfId="56" applyFont="1"/>
    <xf numFmtId="0" fontId="50" fillId="0" borderId="0" xfId="56" applyFont="1" applyAlignment="1">
      <alignment horizontal="center"/>
    </xf>
    <xf numFmtId="0" fontId="51" fillId="0" borderId="0" xfId="56" applyFont="1"/>
    <xf numFmtId="0" fontId="52" fillId="0" borderId="0" xfId="56" applyFont="1"/>
    <xf numFmtId="0" fontId="53" fillId="0" borderId="14" xfId="56" applyFont="1" applyBorder="1" applyAlignment="1">
      <alignment horizontal="center" vertical="top" wrapText="1"/>
    </xf>
    <xf numFmtId="0" fontId="53" fillId="0" borderId="5" xfId="56" applyFont="1" applyBorder="1" applyAlignment="1">
      <alignment horizontal="center" vertical="top" wrapText="1"/>
    </xf>
    <xf numFmtId="0" fontId="53" fillId="0" borderId="0" xfId="56" applyFont="1" applyBorder="1" applyAlignment="1">
      <alignment horizontal="center" vertical="top" wrapText="1"/>
    </xf>
    <xf numFmtId="3" fontId="54" fillId="0" borderId="14" xfId="56" applyNumberFormat="1" applyFont="1" applyBorder="1" applyAlignment="1">
      <alignment wrapText="1"/>
    </xf>
    <xf numFmtId="3" fontId="54" fillId="0" borderId="5" xfId="56" applyNumberFormat="1" applyFont="1" applyBorder="1" applyAlignment="1">
      <alignment wrapText="1"/>
    </xf>
    <xf numFmtId="3" fontId="49" fillId="0" borderId="0" xfId="56" applyNumberFormat="1" applyFont="1" applyFill="1"/>
    <xf numFmtId="0" fontId="55" fillId="0" borderId="0" xfId="56" applyFont="1" applyFill="1"/>
    <xf numFmtId="0" fontId="55" fillId="0" borderId="0" xfId="56" applyFont="1"/>
    <xf numFmtId="3" fontId="54" fillId="0" borderId="0" xfId="56" applyNumberFormat="1" applyFont="1" applyBorder="1" applyAlignment="1">
      <alignment wrapText="1"/>
    </xf>
    <xf numFmtId="1" fontId="49" fillId="0" borderId="0" xfId="56" applyNumberFormat="1" applyFont="1"/>
    <xf numFmtId="3" fontId="49" fillId="0" borderId="0" xfId="56" applyNumberFormat="1" applyFont="1"/>
    <xf numFmtId="0" fontId="49" fillId="0" borderId="0" xfId="56" applyFont="1" applyFill="1"/>
    <xf numFmtId="0" fontId="49" fillId="0" borderId="0" xfId="56" applyFont="1" applyBorder="1" applyAlignment="1">
      <alignment horizontal="center"/>
    </xf>
    <xf numFmtId="3" fontId="55" fillId="0" borderId="5" xfId="56" applyNumberFormat="1" applyFont="1" applyBorder="1" applyAlignment="1">
      <alignment wrapText="1"/>
    </xf>
    <xf numFmtId="3" fontId="55" fillId="0" borderId="0" xfId="56" applyNumberFormat="1" applyFont="1"/>
    <xf numFmtId="0" fontId="53" fillId="0" borderId="0" xfId="0" applyFont="1"/>
    <xf numFmtId="0" fontId="54" fillId="0" borderId="0" xfId="0" applyFont="1" applyAlignment="1">
      <alignment horizontal="justify"/>
    </xf>
    <xf numFmtId="0" fontId="18" fillId="0" borderId="0" xfId="0" applyFont="1" applyBorder="1" applyAlignment="1" applyProtection="1">
      <alignment horizontal="left" vertical="top" wrapText="1"/>
    </xf>
    <xf numFmtId="0" fontId="13" fillId="0" borderId="13" xfId="0" applyFont="1" applyBorder="1" applyAlignment="1" applyProtection="1">
      <alignment horizontal="center" vertical="center" wrapText="1"/>
    </xf>
    <xf numFmtId="0" fontId="18" fillId="0" borderId="13" xfId="0" applyFont="1" applyBorder="1" applyAlignment="1" applyProtection="1">
      <alignment horizontal="center" vertical="center" wrapText="1"/>
    </xf>
    <xf numFmtId="4" fontId="13" fillId="0" borderId="13" xfId="0" applyNumberFormat="1" applyFont="1" applyBorder="1" applyAlignment="1" applyProtection="1">
      <alignment horizontal="right" vertical="top" wrapText="1"/>
    </xf>
    <xf numFmtId="4" fontId="13" fillId="0" borderId="0" xfId="0" applyNumberFormat="1" applyFont="1" applyBorder="1" applyAlignment="1" applyProtection="1">
      <alignment horizontal="right" vertical="top" wrapText="1"/>
    </xf>
    <xf numFmtId="0" fontId="18" fillId="24" borderId="0" xfId="0" applyFont="1" applyFill="1" applyBorder="1" applyAlignment="1" applyProtection="1">
      <alignment horizontal="left" vertical="top" wrapText="1"/>
    </xf>
    <xf numFmtId="0" fontId="18" fillId="24" borderId="0" xfId="0" applyFont="1" applyFill="1"/>
    <xf numFmtId="0" fontId="18" fillId="0" borderId="5" xfId="56" applyFont="1" applyFill="1" applyBorder="1" applyAlignment="1">
      <alignment horizontal="left" vertical="center" wrapText="1"/>
    </xf>
    <xf numFmtId="4" fontId="18" fillId="0" borderId="5" xfId="56" applyNumberFormat="1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left" vertical="center" wrapText="1"/>
    </xf>
    <xf numFmtId="4" fontId="18" fillId="0" borderId="5" xfId="58" applyNumberFormat="1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4" fontId="13" fillId="0" borderId="5" xfId="58" applyNumberFormat="1" applyFont="1" applyFill="1" applyBorder="1" applyAlignment="1">
      <alignment horizontal="center" vertical="center" wrapText="1"/>
    </xf>
    <xf numFmtId="0" fontId="19" fillId="0" borderId="0" xfId="56" applyFont="1" applyFill="1" applyAlignment="1">
      <alignment horizontal="center" wrapText="1"/>
    </xf>
    <xf numFmtId="49" fontId="3" fillId="0" borderId="8" xfId="55" applyNumberFormat="1" applyFont="1" applyBorder="1" applyAlignment="1">
      <alignment horizontal="right"/>
    </xf>
    <xf numFmtId="49" fontId="3" fillId="0" borderId="8" xfId="55" applyNumberFormat="1" applyFont="1" applyBorder="1" applyAlignment="1"/>
    <xf numFmtId="0" fontId="22" fillId="0" borderId="15" xfId="55" applyFont="1" applyBorder="1" applyAlignment="1">
      <alignment horizontal="right" vertical="justify"/>
    </xf>
    <xf numFmtId="0" fontId="22" fillId="0" borderId="15" xfId="55" applyFont="1" applyBorder="1" applyAlignment="1">
      <alignment vertical="justify"/>
    </xf>
    <xf numFmtId="0" fontId="23" fillId="0" borderId="0" xfId="56" applyFont="1" applyBorder="1" applyAlignment="1">
      <alignment horizontal="center"/>
    </xf>
    <xf numFmtId="0" fontId="22" fillId="0" borderId="0" xfId="56" applyFont="1" applyAlignment="1">
      <alignment horizontal="right"/>
    </xf>
    <xf numFmtId="0" fontId="18" fillId="0" borderId="14" xfId="56" applyFont="1" applyBorder="1" applyAlignment="1">
      <alignment horizontal="center" vertical="top" wrapText="1"/>
    </xf>
    <xf numFmtId="0" fontId="18" fillId="0" borderId="5" xfId="56" applyFont="1" applyBorder="1" applyAlignment="1">
      <alignment horizontal="center" vertical="center" wrapText="1"/>
    </xf>
    <xf numFmtId="0" fontId="18" fillId="0" borderId="5" xfId="56" applyFont="1" applyBorder="1" applyAlignment="1">
      <alignment horizontal="center" vertical="top" wrapText="1"/>
    </xf>
    <xf numFmtId="1" fontId="22" fillId="0" borderId="0" xfId="56" applyNumberFormat="1" applyFont="1"/>
    <xf numFmtId="0" fontId="18" fillId="0" borderId="0" xfId="0" applyFont="1" applyAlignment="1">
      <alignment horizontal="left" indent="15"/>
    </xf>
    <xf numFmtId="0" fontId="18" fillId="0" borderId="0" xfId="0" applyFont="1" applyFill="1" applyAlignment="1">
      <alignment wrapText="1"/>
    </xf>
    <xf numFmtId="0" fontId="18" fillId="0" borderId="0" xfId="55" applyFont="1" applyFill="1" applyAlignment="1">
      <alignment wrapText="1"/>
    </xf>
    <xf numFmtId="0" fontId="18" fillId="0" borderId="0" xfId="0" applyFont="1" applyAlignment="1"/>
    <xf numFmtId="0" fontId="18" fillId="0" borderId="0" xfId="0" applyFont="1" applyAlignment="1">
      <alignment horizontal="center"/>
    </xf>
    <xf numFmtId="0" fontId="3" fillId="0" borderId="0" xfId="0" applyFont="1" applyAlignment="1">
      <alignment horizontal="left" indent="5"/>
    </xf>
    <xf numFmtId="0" fontId="18" fillId="0" borderId="0" xfId="0" applyFont="1" applyAlignment="1">
      <alignment horizontal="right"/>
    </xf>
    <xf numFmtId="4" fontId="13" fillId="0" borderId="5" xfId="0" applyNumberFormat="1" applyFont="1" applyFill="1" applyBorder="1" applyAlignment="1">
      <alignment horizontal="center" vertical="center" wrapText="1"/>
    </xf>
    <xf numFmtId="0" fontId="22" fillId="0" borderId="6" xfId="0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4" fontId="3" fillId="0" borderId="6" xfId="0" applyNumberFormat="1" applyFont="1" applyFill="1" applyBorder="1" applyAlignment="1">
      <alignment horizontal="center" vertical="center" wrapText="1"/>
    </xf>
    <xf numFmtId="49" fontId="25" fillId="0" borderId="5" xfId="0" applyNumberFormat="1" applyFont="1" applyFill="1" applyBorder="1" applyAlignment="1" applyProtection="1">
      <alignment horizontal="center" vertical="center" wrapText="1"/>
    </xf>
    <xf numFmtId="0" fontId="3" fillId="0" borderId="5" xfId="0" applyFont="1" applyFill="1" applyBorder="1"/>
    <xf numFmtId="0" fontId="56" fillId="0" borderId="0" xfId="0" applyFont="1" applyBorder="1" applyAlignment="1">
      <alignment horizontal="justify" vertical="center" wrapText="1"/>
    </xf>
    <xf numFmtId="0" fontId="22" fillId="0" borderId="5" xfId="0" applyFont="1" applyFill="1" applyBorder="1" applyAlignment="1">
      <alignment horizontal="left" vertical="center" wrapText="1"/>
    </xf>
    <xf numFmtId="4" fontId="18" fillId="0" borderId="5" xfId="59" applyNumberFormat="1" applyFont="1" applyFill="1" applyBorder="1" applyAlignment="1">
      <alignment horizontal="center" vertical="center" wrapText="1"/>
    </xf>
    <xf numFmtId="4" fontId="18" fillId="0" borderId="5" xfId="0" applyNumberFormat="1" applyFont="1" applyFill="1" applyBorder="1" applyAlignment="1">
      <alignment horizontal="center" vertical="center" wrapText="1"/>
    </xf>
    <xf numFmtId="0" fontId="18" fillId="0" borderId="0" xfId="0" applyFont="1" applyBorder="1" applyAlignment="1" applyProtection="1">
      <alignment horizontal="center" vertical="center" wrapText="1"/>
    </xf>
    <xf numFmtId="4" fontId="13" fillId="0" borderId="5" xfId="56" applyNumberFormat="1" applyFont="1" applyFill="1" applyBorder="1" applyAlignment="1">
      <alignment horizontal="center" vertical="center" wrapText="1"/>
    </xf>
    <xf numFmtId="0" fontId="13" fillId="0" borderId="12" xfId="56" applyFont="1" applyFill="1" applyBorder="1" applyAlignment="1"/>
    <xf numFmtId="0" fontId="0" fillId="0" borderId="0" xfId="0" applyAlignment="1"/>
    <xf numFmtId="0" fontId="26" fillId="0" borderId="5" xfId="0" applyFont="1" applyFill="1" applyBorder="1" applyAlignment="1" applyProtection="1">
      <alignment horizontal="center" vertical="center" wrapText="1"/>
    </xf>
    <xf numFmtId="49" fontId="18" fillId="0" borderId="5" xfId="0" applyNumberFormat="1" applyFont="1" applyFill="1" applyBorder="1" applyAlignment="1">
      <alignment horizontal="center" vertical="center" wrapText="1"/>
    </xf>
    <xf numFmtId="0" fontId="18" fillId="0" borderId="5" xfId="20" applyFont="1" applyFill="1" applyBorder="1" applyAlignment="1">
      <alignment horizontal="center" vertical="center" wrapText="1"/>
    </xf>
    <xf numFmtId="4" fontId="18" fillId="0" borderId="5" xfId="0" applyNumberFormat="1" applyFont="1" applyFill="1" applyBorder="1" applyAlignment="1">
      <alignment horizontal="center" vertical="top" wrapText="1"/>
    </xf>
    <xf numFmtId="49" fontId="18" fillId="0" borderId="5" xfId="0" applyNumberFormat="1" applyFont="1" applyFill="1" applyBorder="1" applyAlignment="1">
      <alignment horizontal="center" vertical="top" wrapText="1"/>
    </xf>
    <xf numFmtId="0" fontId="13" fillId="0" borderId="5" xfId="0" applyFont="1" applyFill="1" applyBorder="1" applyAlignment="1">
      <alignment horizontal="center" vertical="top" wrapText="1"/>
    </xf>
    <xf numFmtId="0" fontId="53" fillId="0" borderId="0" xfId="0" applyFont="1" applyFill="1" applyAlignment="1">
      <alignment horizontal="justify"/>
    </xf>
    <xf numFmtId="0" fontId="53" fillId="0" borderId="0" xfId="0" applyFont="1" applyFill="1"/>
    <xf numFmtId="0" fontId="13" fillId="0" borderId="0" xfId="0" applyFont="1" applyFill="1"/>
    <xf numFmtId="0" fontId="18" fillId="0" borderId="0" xfId="0" applyFont="1" applyFill="1" applyAlignment="1">
      <alignment horizontal="right"/>
    </xf>
    <xf numFmtId="0" fontId="18" fillId="0" borderId="16" xfId="0" applyFont="1" applyFill="1" applyBorder="1" applyAlignment="1">
      <alignment horizontal="center" vertical="top" wrapText="1"/>
    </xf>
    <xf numFmtId="0" fontId="18" fillId="0" borderId="17" xfId="0" applyFont="1" applyFill="1" applyBorder="1" applyAlignment="1">
      <alignment horizontal="center" vertical="top" wrapText="1"/>
    </xf>
    <xf numFmtId="0" fontId="18" fillId="0" borderId="18" xfId="0" applyFont="1" applyFill="1" applyBorder="1" applyAlignment="1">
      <alignment horizontal="center" vertical="top" wrapText="1"/>
    </xf>
    <xf numFmtId="213" fontId="13" fillId="0" borderId="18" xfId="0" applyNumberFormat="1" applyFont="1" applyFill="1" applyBorder="1" applyAlignment="1">
      <alignment horizontal="center" vertical="top" wrapText="1"/>
    </xf>
    <xf numFmtId="4" fontId="13" fillId="0" borderId="18" xfId="0" applyNumberFormat="1" applyFont="1" applyFill="1" applyBorder="1" applyAlignment="1">
      <alignment horizontal="center" vertical="top" wrapText="1"/>
    </xf>
    <xf numFmtId="0" fontId="18" fillId="0" borderId="0" xfId="0" applyFont="1" applyFill="1" applyAlignment="1">
      <alignment horizontal="right" indent="4"/>
    </xf>
    <xf numFmtId="0" fontId="13" fillId="25" borderId="5" xfId="20" applyFont="1" applyFill="1" applyBorder="1" applyAlignment="1">
      <alignment horizontal="center" vertical="center" wrapText="1"/>
    </xf>
    <xf numFmtId="4" fontId="13" fillId="25" borderId="5" xfId="0" applyNumberFormat="1" applyFont="1" applyFill="1" applyBorder="1" applyAlignment="1">
      <alignment horizontal="center" vertical="top" wrapText="1"/>
    </xf>
    <xf numFmtId="49" fontId="13" fillId="25" borderId="5" xfId="0" applyNumberFormat="1" applyFont="1" applyFill="1" applyBorder="1" applyAlignment="1">
      <alignment horizontal="center" vertical="top" wrapText="1"/>
    </xf>
    <xf numFmtId="49" fontId="13" fillId="25" borderId="5" xfId="0" applyNumberFormat="1" applyFont="1" applyFill="1" applyBorder="1" applyAlignment="1">
      <alignment horizontal="center" vertical="center" wrapText="1"/>
    </xf>
    <xf numFmtId="4" fontId="13" fillId="25" borderId="5" xfId="0" applyNumberFormat="1" applyFont="1" applyFill="1" applyBorder="1" applyAlignment="1">
      <alignment horizontal="center" vertical="center" wrapText="1"/>
    </xf>
    <xf numFmtId="4" fontId="1" fillId="25" borderId="5" xfId="0" applyNumberFormat="1" applyFont="1" applyFill="1" applyBorder="1" applyAlignment="1">
      <alignment horizontal="center" vertical="center" wrapText="1"/>
    </xf>
    <xf numFmtId="49" fontId="13" fillId="25" borderId="19" xfId="0" applyNumberFormat="1" applyFont="1" applyFill="1" applyBorder="1" applyAlignment="1">
      <alignment horizontal="center" vertical="top" wrapText="1"/>
    </xf>
    <xf numFmtId="0" fontId="13" fillId="25" borderId="20" xfId="0" applyFont="1" applyFill="1" applyBorder="1" applyAlignment="1">
      <alignment horizontal="center" vertical="top" wrapText="1"/>
    </xf>
    <xf numFmtId="213" fontId="13" fillId="25" borderId="21" xfId="0" applyNumberFormat="1" applyFont="1" applyFill="1" applyBorder="1" applyAlignment="1">
      <alignment horizontal="center" vertical="top" wrapText="1"/>
    </xf>
    <xf numFmtId="213" fontId="13" fillId="25" borderId="5" xfId="0" applyNumberFormat="1" applyFont="1" applyFill="1" applyBorder="1" applyAlignment="1">
      <alignment horizontal="center" vertical="top" wrapText="1"/>
    </xf>
    <xf numFmtId="0" fontId="44" fillId="0" borderId="13" xfId="0" applyFont="1" applyBorder="1" applyAlignment="1" applyProtection="1">
      <alignment horizontal="center" vertical="center" wrapText="1"/>
    </xf>
    <xf numFmtId="0" fontId="31" fillId="0" borderId="5" xfId="52" quotePrefix="1" applyFont="1" applyFill="1" applyBorder="1" applyAlignment="1">
      <alignment horizontal="center" vertical="center" wrapText="1"/>
    </xf>
    <xf numFmtId="2" fontId="31" fillId="0" borderId="5" xfId="52" quotePrefix="1" applyNumberFormat="1" applyFont="1" applyFill="1" applyBorder="1" applyAlignment="1">
      <alignment horizontal="center" vertical="center" wrapText="1"/>
    </xf>
    <xf numFmtId="200" fontId="31" fillId="0" borderId="5" xfId="48" applyNumberFormat="1" applyFont="1" applyFill="1" applyBorder="1" applyAlignment="1">
      <alignment horizontal="center" vertical="center" wrapText="1"/>
    </xf>
    <xf numFmtId="4" fontId="31" fillId="0" borderId="5" xfId="48" applyNumberFormat="1" applyFont="1" applyFill="1" applyBorder="1" applyAlignment="1">
      <alignment horizontal="center" vertical="center" wrapText="1"/>
    </xf>
    <xf numFmtId="49" fontId="31" fillId="0" borderId="5" xfId="0" quotePrefix="1" applyNumberFormat="1" applyFont="1" applyFill="1" applyBorder="1" applyAlignment="1">
      <alignment horizontal="center" vertical="center" wrapText="1"/>
    </xf>
    <xf numFmtId="0" fontId="31" fillId="0" borderId="5" xfId="0" quotePrefix="1" applyFont="1" applyFill="1" applyBorder="1" applyAlignment="1">
      <alignment horizontal="center" vertical="center" wrapText="1"/>
    </xf>
    <xf numFmtId="2" fontId="31" fillId="0" borderId="5" xfId="0" quotePrefix="1" applyNumberFormat="1" applyFont="1" applyFill="1" applyBorder="1" applyAlignment="1">
      <alignment horizontal="center" vertical="center" wrapText="1"/>
    </xf>
    <xf numFmtId="4" fontId="31" fillId="0" borderId="12" xfId="48" applyNumberFormat="1" applyFont="1" applyFill="1" applyBorder="1" applyAlignment="1">
      <alignment horizontal="center" vertical="center" wrapText="1"/>
    </xf>
    <xf numFmtId="4" fontId="27" fillId="0" borderId="5" xfId="0" applyNumberFormat="1" applyFont="1" applyFill="1" applyBorder="1" applyAlignment="1">
      <alignment horizontal="center" vertical="center" wrapText="1"/>
    </xf>
    <xf numFmtId="200" fontId="27" fillId="0" borderId="5" xfId="48" applyNumberFormat="1" applyFont="1" applyFill="1" applyBorder="1" applyAlignment="1">
      <alignment horizontal="center" vertical="center" wrapText="1"/>
    </xf>
    <xf numFmtId="4" fontId="27" fillId="0" borderId="12" xfId="48" applyNumberFormat="1" applyFont="1" applyFill="1" applyBorder="1" applyAlignment="1">
      <alignment horizontal="center" vertical="center" wrapText="1"/>
    </xf>
    <xf numFmtId="0" fontId="31" fillId="0" borderId="5" xfId="0" applyFont="1" applyFill="1" applyBorder="1" applyAlignment="1" applyProtection="1">
      <alignment horizontal="center" vertical="center" wrapText="1"/>
    </xf>
    <xf numFmtId="0" fontId="27" fillId="0" borderId="5" xfId="0" applyFont="1" applyFill="1" applyBorder="1" applyAlignment="1">
      <alignment horizontal="center" vertical="center" wrapText="1"/>
    </xf>
    <xf numFmtId="0" fontId="31" fillId="0" borderId="22" xfId="0" applyFont="1" applyFill="1" applyBorder="1" applyAlignment="1" applyProtection="1">
      <alignment horizontal="center" vertical="center" wrapText="1"/>
    </xf>
    <xf numFmtId="0" fontId="27" fillId="0" borderId="23" xfId="0" applyFont="1" applyFill="1" applyBorder="1" applyAlignment="1">
      <alignment horizontal="center" vertical="center" wrapText="1"/>
    </xf>
    <xf numFmtId="49" fontId="31" fillId="0" borderId="5" xfId="0" applyNumberFormat="1" applyFont="1" applyFill="1" applyBorder="1" applyAlignment="1" applyProtection="1">
      <alignment horizontal="center" vertical="center" wrapText="1"/>
    </xf>
    <xf numFmtId="4" fontId="27" fillId="0" borderId="5" xfId="48" applyNumberFormat="1" applyFont="1" applyFill="1" applyBorder="1" applyAlignment="1">
      <alignment horizontal="center" vertical="center" wrapText="1"/>
    </xf>
    <xf numFmtId="4" fontId="32" fillId="0" borderId="5" xfId="48" applyNumberFormat="1" applyFont="1" applyFill="1" applyBorder="1" applyAlignment="1">
      <alignment horizontal="center" vertical="center" wrapText="1"/>
    </xf>
    <xf numFmtId="4" fontId="19" fillId="0" borderId="5" xfId="0" applyNumberFormat="1" applyFont="1" applyFill="1" applyBorder="1" applyAlignment="1" applyProtection="1">
      <alignment horizontal="center" vertical="center" wrapText="1"/>
    </xf>
    <xf numFmtId="0" fontId="27" fillId="0" borderId="12" xfId="0" applyFont="1" applyFill="1" applyBorder="1" applyAlignment="1">
      <alignment horizontal="center" vertical="center" wrapText="1"/>
    </xf>
    <xf numFmtId="4" fontId="19" fillId="0" borderId="5" xfId="0" applyNumberFormat="1" applyFont="1" applyFill="1" applyBorder="1" applyAlignment="1">
      <alignment horizontal="center" vertical="center" wrapText="1"/>
    </xf>
    <xf numFmtId="4" fontId="27" fillId="0" borderId="12" xfId="0" applyNumberFormat="1" applyFont="1" applyFill="1" applyBorder="1" applyAlignment="1">
      <alignment horizontal="center" vertical="center" wrapText="1"/>
    </xf>
    <xf numFmtId="0" fontId="18" fillId="0" borderId="0" xfId="55" applyFont="1" applyAlignment="1"/>
    <xf numFmtId="0" fontId="18" fillId="0" borderId="5" xfId="0" applyFont="1" applyBorder="1" applyAlignment="1">
      <alignment horizontal="center" vertical="center" wrapText="1"/>
    </xf>
    <xf numFmtId="0" fontId="27" fillId="0" borderId="24" xfId="0" quotePrefix="1" applyFont="1" applyFill="1" applyBorder="1" applyAlignment="1">
      <alignment horizontal="center" vertical="center" wrapText="1"/>
    </xf>
    <xf numFmtId="0" fontId="31" fillId="0" borderId="25" xfId="0" applyFont="1" applyFill="1" applyBorder="1" applyAlignment="1" applyProtection="1">
      <alignment horizontal="center" vertical="center" wrapText="1"/>
    </xf>
    <xf numFmtId="2" fontId="27" fillId="0" borderId="24" xfId="0" quotePrefix="1" applyNumberFormat="1" applyFont="1" applyFill="1" applyBorder="1" applyAlignment="1">
      <alignment horizontal="center" vertical="center" wrapText="1"/>
    </xf>
    <xf numFmtId="0" fontId="27" fillId="0" borderId="24" xfId="0" applyFont="1" applyFill="1" applyBorder="1" applyAlignment="1">
      <alignment horizontal="center" vertical="center" wrapText="1"/>
    </xf>
    <xf numFmtId="4" fontId="31" fillId="0" borderId="6" xfId="48" applyNumberFormat="1" applyFont="1" applyFill="1" applyBorder="1" applyAlignment="1">
      <alignment horizontal="center" vertical="center" wrapText="1"/>
    </xf>
    <xf numFmtId="4" fontId="27" fillId="0" borderId="6" xfId="0" applyNumberFormat="1" applyFont="1" applyFill="1" applyBorder="1" applyAlignment="1">
      <alignment horizontal="center" vertical="center" wrapText="1"/>
    </xf>
    <xf numFmtId="4" fontId="31" fillId="0" borderId="24" xfId="48" applyNumberFormat="1" applyFont="1" applyFill="1" applyBorder="1" applyAlignment="1">
      <alignment horizontal="center" vertical="center" wrapText="1"/>
    </xf>
    <xf numFmtId="4" fontId="27" fillId="0" borderId="24" xfId="0" applyNumberFormat="1" applyFont="1" applyFill="1" applyBorder="1" applyAlignment="1">
      <alignment horizontal="center" vertical="center" wrapText="1"/>
    </xf>
    <xf numFmtId="4" fontId="27" fillId="0" borderId="10" xfId="0" applyNumberFormat="1" applyFont="1" applyFill="1" applyBorder="1" applyAlignment="1">
      <alignment horizontal="center" vertical="center" wrapText="1"/>
    </xf>
    <xf numFmtId="0" fontId="27" fillId="0" borderId="5" xfId="57" quotePrefix="1" applyFont="1" applyFill="1" applyBorder="1" applyAlignment="1">
      <alignment horizontal="center" vertical="center" wrapText="1"/>
    </xf>
    <xf numFmtId="2" fontId="27" fillId="0" borderId="5" xfId="57" quotePrefix="1" applyNumberFormat="1" applyFont="1" applyFill="1" applyBorder="1" applyAlignment="1">
      <alignment horizontal="center" vertical="center" wrapText="1"/>
    </xf>
    <xf numFmtId="2" fontId="27" fillId="0" borderId="5" xfId="57" applyNumberFormat="1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wrapText="1"/>
    </xf>
    <xf numFmtId="4" fontId="44" fillId="0" borderId="13" xfId="0" applyNumberFormat="1" applyFont="1" applyBorder="1" applyAlignment="1" applyProtection="1">
      <alignment horizontal="center" vertical="center" wrapText="1"/>
    </xf>
    <xf numFmtId="0" fontId="45" fillId="0" borderId="13" xfId="0" applyFont="1" applyBorder="1" applyAlignment="1" applyProtection="1">
      <alignment horizontal="center" vertical="center" wrapText="1"/>
    </xf>
    <xf numFmtId="4" fontId="45" fillId="0" borderId="13" xfId="0" applyNumberFormat="1" applyFont="1" applyBorder="1" applyAlignment="1" applyProtection="1">
      <alignment horizontal="center" vertical="center" wrapText="1"/>
    </xf>
    <xf numFmtId="0" fontId="13" fillId="0" borderId="0" xfId="56" applyFont="1" applyFill="1" applyBorder="1" applyAlignment="1"/>
    <xf numFmtId="4" fontId="13" fillId="0" borderId="0" xfId="56" applyNumberFormat="1" applyFont="1" applyFill="1" applyBorder="1" applyAlignment="1">
      <alignment horizontal="center" vertical="center" wrapText="1"/>
    </xf>
    <xf numFmtId="4" fontId="13" fillId="0" borderId="5" xfId="0" applyNumberFormat="1" applyFont="1" applyFill="1" applyBorder="1" applyAlignment="1">
      <alignment horizontal="center" vertical="top" wrapText="1"/>
    </xf>
    <xf numFmtId="0" fontId="13" fillId="0" borderId="5" xfId="0" applyFont="1" applyFill="1" applyBorder="1"/>
    <xf numFmtId="0" fontId="18" fillId="0" borderId="5" xfId="0" applyFont="1" applyFill="1" applyBorder="1"/>
    <xf numFmtId="4" fontId="18" fillId="0" borderId="5" xfId="0" applyNumberFormat="1" applyFont="1" applyFill="1" applyBorder="1"/>
    <xf numFmtId="0" fontId="40" fillId="0" borderId="5" xfId="0" applyFont="1" applyFill="1" applyBorder="1" applyAlignment="1">
      <alignment horizontal="right" vertical="top" wrapText="1"/>
    </xf>
    <xf numFmtId="0" fontId="40" fillId="0" borderId="5" xfId="0" applyFont="1" applyFill="1" applyBorder="1" applyAlignment="1">
      <alignment vertical="top" wrapText="1"/>
    </xf>
    <xf numFmtId="0" fontId="41" fillId="0" borderId="5" xfId="0" applyFont="1" applyFill="1" applyBorder="1" applyAlignment="1">
      <alignment horizontal="right" vertical="top" wrapText="1"/>
    </xf>
    <xf numFmtId="0" fontId="41" fillId="0" borderId="5" xfId="0" applyFont="1" applyFill="1" applyBorder="1" applyAlignment="1">
      <alignment vertical="top" wrapText="1"/>
    </xf>
    <xf numFmtId="4" fontId="13" fillId="0" borderId="5" xfId="0" applyNumberFormat="1" applyFont="1" applyFill="1" applyBorder="1"/>
    <xf numFmtId="0" fontId="13" fillId="0" borderId="5" xfId="0" applyFont="1" applyFill="1" applyBorder="1" applyAlignment="1">
      <alignment vertical="top"/>
    </xf>
    <xf numFmtId="0" fontId="13" fillId="0" borderId="5" xfId="0" applyFont="1" applyFill="1" applyBorder="1" applyAlignment="1">
      <alignment wrapText="1"/>
    </xf>
    <xf numFmtId="0" fontId="42" fillId="0" borderId="5" xfId="0" applyFont="1" applyFill="1" applyBorder="1" applyAlignment="1">
      <alignment horizontal="right" vertical="top" wrapText="1"/>
    </xf>
    <xf numFmtId="0" fontId="42" fillId="0" borderId="5" xfId="0" applyFont="1" applyFill="1" applyBorder="1" applyAlignment="1">
      <alignment vertical="top" wrapText="1"/>
    </xf>
    <xf numFmtId="0" fontId="13" fillId="0" borderId="5" xfId="0" applyFont="1" applyFill="1" applyBorder="1" applyAlignment="1"/>
    <xf numFmtId="0" fontId="31" fillId="0" borderId="26" xfId="0" applyFont="1" applyFill="1" applyBorder="1" applyAlignment="1" applyProtection="1">
      <alignment horizontal="center" vertical="center" wrapText="1"/>
    </xf>
    <xf numFmtId="200" fontId="31" fillId="0" borderId="23" xfId="48" applyNumberFormat="1" applyFont="1" applyFill="1" applyBorder="1" applyAlignment="1">
      <alignment horizontal="center" vertical="center" wrapText="1"/>
    </xf>
    <xf numFmtId="4" fontId="31" fillId="0" borderId="23" xfId="48" applyNumberFormat="1" applyFont="1" applyFill="1" applyBorder="1" applyAlignment="1">
      <alignment horizontal="center" vertical="center" wrapText="1"/>
    </xf>
    <xf numFmtId="4" fontId="31" fillId="0" borderId="9" xfId="48" applyNumberFormat="1" applyFont="1" applyFill="1" applyBorder="1" applyAlignment="1">
      <alignment horizontal="center" vertical="center" wrapText="1"/>
    </xf>
    <xf numFmtId="4" fontId="27" fillId="0" borderId="23" xfId="0" applyNumberFormat="1" applyFont="1" applyFill="1" applyBorder="1" applyAlignment="1">
      <alignment horizontal="center" vertical="center" wrapText="1"/>
    </xf>
    <xf numFmtId="213" fontId="18" fillId="0" borderId="5" xfId="0" applyNumberFormat="1" applyFont="1" applyFill="1" applyBorder="1" applyAlignment="1">
      <alignment horizontal="center" vertical="top" wrapText="1"/>
    </xf>
    <xf numFmtId="0" fontId="44" fillId="25" borderId="13" xfId="0" applyFont="1" applyFill="1" applyBorder="1" applyAlignment="1" applyProtection="1">
      <alignment horizontal="center" vertical="center" wrapText="1"/>
    </xf>
    <xf numFmtId="0" fontId="32" fillId="0" borderId="13" xfId="0" applyFont="1" applyFill="1" applyBorder="1" applyAlignment="1" applyProtection="1">
      <alignment horizontal="center" vertical="center" wrapText="1"/>
    </xf>
    <xf numFmtId="0" fontId="32" fillId="0" borderId="26" xfId="0" applyFont="1" applyFill="1" applyBorder="1" applyAlignment="1" applyProtection="1">
      <alignment horizontal="center" vertical="center" wrapText="1"/>
    </xf>
    <xf numFmtId="4" fontId="13" fillId="0" borderId="5" xfId="0" applyNumberFormat="1" applyFont="1" applyFill="1" applyBorder="1" applyAlignment="1"/>
    <xf numFmtId="0" fontId="31" fillId="0" borderId="13" xfId="0" applyFont="1" applyFill="1" applyBorder="1" applyAlignment="1" applyProtection="1">
      <alignment horizontal="left" vertical="center" wrapText="1"/>
    </xf>
    <xf numFmtId="2" fontId="27" fillId="0" borderId="5" xfId="0" applyNumberFormat="1" applyFont="1" applyFill="1" applyBorder="1" applyAlignment="1">
      <alignment horizontal="center" vertical="center" wrapText="1" shrinkToFit="1"/>
    </xf>
    <xf numFmtId="0" fontId="27" fillId="0" borderId="13" xfId="0" applyFont="1" applyFill="1" applyBorder="1" applyAlignment="1" applyProtection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200" fontId="32" fillId="0" borderId="5" xfId="48" applyNumberFormat="1" applyFont="1" applyFill="1" applyBorder="1" applyAlignment="1">
      <alignment horizontal="center" vertical="center" wrapText="1"/>
    </xf>
    <xf numFmtId="4" fontId="19" fillId="0" borderId="5" xfId="48" applyNumberFormat="1" applyFont="1" applyFill="1" applyBorder="1" applyAlignment="1">
      <alignment horizontal="center" vertical="center" wrapText="1"/>
    </xf>
    <xf numFmtId="4" fontId="31" fillId="0" borderId="5" xfId="0" applyNumberFormat="1" applyFont="1" applyFill="1" applyBorder="1" applyAlignment="1" applyProtection="1">
      <alignment horizontal="center" vertical="center" wrapText="1"/>
    </xf>
    <xf numFmtId="4" fontId="26" fillId="0" borderId="5" xfId="0" applyNumberFormat="1" applyFont="1" applyFill="1" applyBorder="1" applyAlignment="1" applyProtection="1">
      <alignment horizontal="center" vertical="center" wrapText="1"/>
    </xf>
    <xf numFmtId="0" fontId="46" fillId="26" borderId="0" xfId="0" applyFont="1" applyFill="1" applyAlignment="1">
      <alignment horizontal="center" vertical="center" wrapText="1"/>
    </xf>
    <xf numFmtId="0" fontId="32" fillId="0" borderId="13" xfId="0" applyFont="1" applyBorder="1" applyAlignment="1" applyProtection="1">
      <alignment horizontal="center" vertical="center" wrapText="1"/>
    </xf>
    <xf numFmtId="4" fontId="32" fillId="0" borderId="13" xfId="0" applyNumberFormat="1" applyFont="1" applyBorder="1" applyAlignment="1" applyProtection="1">
      <alignment horizontal="center" vertical="center" wrapText="1"/>
    </xf>
    <xf numFmtId="0" fontId="31" fillId="0" borderId="13" xfId="0" applyFont="1" applyBorder="1" applyAlignment="1" applyProtection="1">
      <alignment horizontal="center" vertical="center" wrapText="1"/>
    </xf>
    <xf numFmtId="4" fontId="31" fillId="0" borderId="13" xfId="0" applyNumberFormat="1" applyFont="1" applyBorder="1" applyAlignment="1" applyProtection="1">
      <alignment horizontal="center" vertical="center" wrapText="1"/>
    </xf>
    <xf numFmtId="0" fontId="44" fillId="0" borderId="0" xfId="0" applyFont="1" applyBorder="1" applyAlignment="1" applyProtection="1">
      <alignment horizontal="center" vertical="center" wrapText="1"/>
    </xf>
    <xf numFmtId="4" fontId="44" fillId="0" borderId="0" xfId="0" applyNumberFormat="1" applyFont="1" applyBorder="1" applyAlignment="1" applyProtection="1">
      <alignment horizontal="center" vertical="center" wrapText="1"/>
    </xf>
    <xf numFmtId="0" fontId="13" fillId="0" borderId="13" xfId="0" applyFont="1" applyBorder="1" applyAlignment="1" applyProtection="1">
      <alignment horizontal="center" vertical="center" wrapText="1"/>
    </xf>
    <xf numFmtId="49" fontId="18" fillId="0" borderId="0" xfId="0" applyNumberFormat="1" applyFont="1" applyBorder="1" applyAlignment="1" applyProtection="1">
      <alignment horizontal="center" vertical="center" wrapText="1"/>
    </xf>
    <xf numFmtId="0" fontId="18" fillId="0" borderId="27" xfId="0" applyFont="1" applyBorder="1" applyAlignment="1" applyProtection="1">
      <alignment horizontal="center" vertical="center" wrapText="1"/>
    </xf>
    <xf numFmtId="0" fontId="18" fillId="0" borderId="0" xfId="0" applyFont="1" applyBorder="1" applyAlignment="1" applyProtection="1">
      <alignment horizontal="center" vertical="top" wrapText="1"/>
    </xf>
    <xf numFmtId="0" fontId="18" fillId="0" borderId="0" xfId="0" applyFont="1" applyBorder="1" applyAlignment="1" applyProtection="1">
      <alignment horizontal="left" vertical="top" wrapText="1"/>
    </xf>
    <xf numFmtId="0" fontId="13" fillId="0" borderId="0" xfId="0" applyFont="1" applyBorder="1" applyAlignment="1" applyProtection="1">
      <alignment horizontal="center" vertical="top" wrapText="1"/>
    </xf>
    <xf numFmtId="0" fontId="18" fillId="0" borderId="0" xfId="55" applyFont="1" applyFill="1" applyAlignment="1">
      <alignment horizontal="left" wrapText="1"/>
    </xf>
    <xf numFmtId="0" fontId="19" fillId="0" borderId="0" xfId="56" applyFont="1" applyFill="1" applyAlignment="1">
      <alignment horizontal="center" wrapText="1"/>
    </xf>
    <xf numFmtId="0" fontId="18" fillId="0" borderId="0" xfId="55" applyFont="1" applyAlignment="1">
      <alignment horizontal="left" wrapText="1"/>
    </xf>
    <xf numFmtId="0" fontId="18" fillId="0" borderId="5" xfId="56" applyFont="1" applyFill="1" applyBorder="1" applyAlignment="1">
      <alignment horizontal="center" vertical="center" wrapText="1"/>
    </xf>
    <xf numFmtId="0" fontId="18" fillId="0" borderId="12" xfId="56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0" fontId="18" fillId="0" borderId="23" xfId="56" applyFont="1" applyFill="1" applyBorder="1" applyAlignment="1">
      <alignment horizontal="center" vertical="center" wrapText="1"/>
    </xf>
    <xf numFmtId="0" fontId="18" fillId="0" borderId="24" xfId="56" applyFont="1" applyFill="1" applyBorder="1" applyAlignment="1">
      <alignment horizontal="center" vertical="center" wrapText="1"/>
    </xf>
    <xf numFmtId="0" fontId="18" fillId="0" borderId="6" xfId="56" applyFont="1" applyFill="1" applyBorder="1" applyAlignment="1">
      <alignment horizontal="center" vertical="center" wrapText="1"/>
    </xf>
    <xf numFmtId="0" fontId="18" fillId="0" borderId="0" xfId="0" applyFont="1" applyBorder="1" applyAlignment="1" applyProtection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22" fillId="0" borderId="0" xfId="55" applyFont="1" applyFill="1" applyAlignment="1">
      <alignment horizontal="left" wrapText="1"/>
    </xf>
    <xf numFmtId="0" fontId="36" fillId="0" borderId="8" xfId="55" applyFont="1" applyBorder="1" applyAlignment="1">
      <alignment vertical="justify"/>
    </xf>
    <xf numFmtId="0" fontId="22" fillId="0" borderId="0" xfId="55" applyFont="1" applyAlignment="1">
      <alignment horizontal="left" wrapText="1"/>
    </xf>
    <xf numFmtId="0" fontId="27" fillId="0" borderId="23" xfId="0" applyNumberFormat="1" applyFont="1" applyFill="1" applyBorder="1" applyAlignment="1" applyProtection="1">
      <alignment horizontal="center" vertical="center" wrapText="1"/>
    </xf>
    <xf numFmtId="0" fontId="27" fillId="0" borderId="24" xfId="0" applyNumberFormat="1" applyFont="1" applyFill="1" applyBorder="1" applyAlignment="1" applyProtection="1">
      <alignment horizontal="center" vertical="center" wrapText="1"/>
    </xf>
    <xf numFmtId="0" fontId="27" fillId="0" borderId="6" xfId="0" applyNumberFormat="1" applyFont="1" applyFill="1" applyBorder="1" applyAlignment="1" applyProtection="1">
      <alignment horizontal="center" vertical="center" wrapText="1"/>
    </xf>
    <xf numFmtId="0" fontId="19" fillId="0" borderId="0" xfId="0" applyNumberFormat="1" applyFont="1" applyFill="1" applyBorder="1" applyAlignment="1" applyProtection="1">
      <alignment horizontal="center" vertical="top" wrapText="1"/>
    </xf>
    <xf numFmtId="49" fontId="19" fillId="0" borderId="8" xfId="55" applyNumberFormat="1" applyFont="1" applyFill="1" applyBorder="1" applyAlignment="1">
      <alignment horizontal="center"/>
    </xf>
    <xf numFmtId="0" fontId="19" fillId="0" borderId="8" xfId="55" applyFont="1" applyFill="1" applyBorder="1" applyAlignment="1">
      <alignment horizontal="center"/>
    </xf>
    <xf numFmtId="0" fontId="29" fillId="0" borderId="23" xfId="0" applyNumberFormat="1" applyFont="1" applyFill="1" applyBorder="1" applyAlignment="1" applyProtection="1">
      <alignment horizontal="center" vertical="center" wrapText="1"/>
    </xf>
    <xf numFmtId="0" fontId="29" fillId="0" borderId="24" xfId="0" applyNumberFormat="1" applyFont="1" applyFill="1" applyBorder="1" applyAlignment="1" applyProtection="1">
      <alignment horizontal="center" vertical="center" wrapText="1"/>
    </xf>
    <xf numFmtId="0" fontId="29" fillId="0" borderId="6" xfId="0" applyNumberFormat="1" applyFont="1" applyFill="1" applyBorder="1" applyAlignment="1" applyProtection="1">
      <alignment horizontal="center" vertical="center" wrapText="1"/>
    </xf>
    <xf numFmtId="0" fontId="36" fillId="0" borderId="0" xfId="55" applyFont="1" applyFill="1" applyBorder="1" applyAlignment="1">
      <alignment horizontal="left" vertical="justify"/>
    </xf>
    <xf numFmtId="0" fontId="27" fillId="0" borderId="12" xfId="0" applyNumberFormat="1" applyFont="1" applyFill="1" applyBorder="1" applyAlignment="1" applyProtection="1">
      <alignment horizontal="center" vertical="center" wrapText="1"/>
    </xf>
    <xf numFmtId="0" fontId="27" fillId="0" borderId="14" xfId="0" applyNumberFormat="1" applyFont="1" applyFill="1" applyBorder="1" applyAlignment="1" applyProtection="1">
      <alignment horizontal="center" vertical="center" wrapText="1"/>
    </xf>
    <xf numFmtId="0" fontId="27" fillId="0" borderId="15" xfId="0" applyNumberFormat="1" applyFont="1" applyFill="1" applyBorder="1" applyAlignment="1" applyProtection="1">
      <alignment horizontal="center" vertical="center" wrapText="1"/>
    </xf>
    <xf numFmtId="0" fontId="18" fillId="0" borderId="9" xfId="0" applyFont="1" applyFill="1" applyBorder="1" applyAlignment="1">
      <alignment horizontal="center"/>
    </xf>
    <xf numFmtId="0" fontId="18" fillId="0" borderId="39" xfId="0" applyFont="1" applyFill="1" applyBorder="1" applyAlignment="1">
      <alignment horizontal="center"/>
    </xf>
    <xf numFmtId="0" fontId="18" fillId="0" borderId="40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8" fillId="0" borderId="41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41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0" xfId="0" applyAlignment="1"/>
    <xf numFmtId="0" fontId="1" fillId="0" borderId="15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8" fillId="0" borderId="9" xfId="0" applyFont="1" applyFill="1" applyBorder="1" applyAlignment="1"/>
    <xf numFmtId="0" fontId="0" fillId="0" borderId="39" xfId="0" applyFill="1" applyBorder="1" applyAlignment="1"/>
    <xf numFmtId="0" fontId="0" fillId="0" borderId="40" xfId="0" applyFill="1" applyBorder="1" applyAlignment="1"/>
    <xf numFmtId="0" fontId="0" fillId="0" borderId="10" xfId="0" applyFill="1" applyBorder="1" applyAlignment="1"/>
    <xf numFmtId="0" fontId="0" fillId="0" borderId="0" xfId="0" applyFill="1" applyAlignment="1"/>
    <xf numFmtId="0" fontId="0" fillId="0" borderId="41" xfId="0" applyFill="1" applyBorder="1" applyAlignment="1"/>
    <xf numFmtId="0" fontId="0" fillId="0" borderId="11" xfId="0" applyFill="1" applyBorder="1" applyAlignment="1"/>
    <xf numFmtId="0" fontId="0" fillId="0" borderId="8" xfId="0" applyFill="1" applyBorder="1" applyAlignment="1"/>
    <xf numFmtId="0" fontId="0" fillId="0" borderId="42" xfId="0" applyFill="1" applyBorder="1" applyAlignment="1"/>
    <xf numFmtId="0" fontId="13" fillId="0" borderId="5" xfId="0" applyFont="1" applyFill="1" applyBorder="1" applyAlignment="1">
      <alignment horizontal="left" wrapText="1"/>
    </xf>
    <xf numFmtId="4" fontId="18" fillId="0" borderId="5" xfId="0" applyNumberFormat="1" applyFont="1" applyFill="1" applyBorder="1" applyAlignment="1">
      <alignment horizontal="center" vertical="center" wrapText="1"/>
    </xf>
    <xf numFmtId="4" fontId="13" fillId="0" borderId="9" xfId="0" applyNumberFormat="1" applyFont="1" applyFill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18" fillId="0" borderId="12" xfId="0" applyFont="1" applyFill="1" applyBorder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14" xfId="0" applyFill="1" applyBorder="1" applyAlignment="1">
      <alignment horizontal="left" vertical="center" wrapText="1"/>
    </xf>
    <xf numFmtId="0" fontId="13" fillId="25" borderId="12" xfId="0" applyFont="1" applyFill="1" applyBorder="1" applyAlignment="1">
      <alignment horizontal="left" vertical="top" wrapText="1"/>
    </xf>
    <xf numFmtId="0" fontId="13" fillId="25" borderId="15" xfId="0" applyFont="1" applyFill="1" applyBorder="1" applyAlignment="1">
      <alignment horizontal="left" vertical="top" wrapText="1"/>
    </xf>
    <xf numFmtId="0" fontId="13" fillId="25" borderId="14" xfId="0" applyFont="1" applyFill="1" applyBorder="1" applyAlignment="1">
      <alignment horizontal="left" vertical="top" wrapText="1"/>
    </xf>
    <xf numFmtId="0" fontId="18" fillId="0" borderId="5" xfId="0" applyFont="1" applyFill="1" applyBorder="1" applyAlignment="1">
      <alignment horizontal="center" vertical="top" wrapText="1"/>
    </xf>
    <xf numFmtId="0" fontId="18" fillId="0" borderId="16" xfId="0" applyFont="1" applyFill="1" applyBorder="1" applyAlignment="1">
      <alignment horizontal="center" vertical="top" wrapText="1"/>
    </xf>
    <xf numFmtId="0" fontId="18" fillId="0" borderId="17" xfId="0" applyFont="1" applyFill="1" applyBorder="1" applyAlignment="1">
      <alignment horizontal="center" vertical="top" wrapText="1"/>
    </xf>
    <xf numFmtId="0" fontId="18" fillId="0" borderId="28" xfId="0" applyFont="1" applyFill="1" applyBorder="1" applyAlignment="1">
      <alignment horizontal="center" vertical="top" wrapText="1"/>
    </xf>
    <xf numFmtId="0" fontId="18" fillId="0" borderId="18" xfId="0" applyFont="1" applyFill="1" applyBorder="1" applyAlignment="1">
      <alignment horizontal="center" vertical="top" wrapText="1"/>
    </xf>
    <xf numFmtId="4" fontId="1" fillId="25" borderId="5" xfId="0" applyNumberFormat="1" applyFont="1" applyFill="1" applyBorder="1" applyAlignment="1">
      <alignment horizontal="center" vertical="center" wrapText="1"/>
    </xf>
    <xf numFmtId="0" fontId="1" fillId="25" borderId="5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18" fillId="0" borderId="0" xfId="0" applyFont="1" applyFill="1" applyAlignment="1">
      <alignment horizontal="left" wrapText="1"/>
    </xf>
    <xf numFmtId="0" fontId="18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3" fillId="25" borderId="12" xfId="0" applyFont="1" applyFill="1" applyBorder="1" applyAlignment="1">
      <alignment horizontal="left" vertical="center" wrapText="1"/>
    </xf>
    <xf numFmtId="0" fontId="43" fillId="25" borderId="15" xfId="0" applyFont="1" applyFill="1" applyBorder="1" applyAlignment="1">
      <alignment horizontal="left" vertical="center" wrapText="1"/>
    </xf>
    <xf numFmtId="0" fontId="43" fillId="25" borderId="14" xfId="0" applyFont="1" applyFill="1" applyBorder="1" applyAlignment="1">
      <alignment horizontal="left" vertical="center" wrapText="1"/>
    </xf>
    <xf numFmtId="0" fontId="18" fillId="0" borderId="5" xfId="0" applyFont="1" applyFill="1" applyBorder="1" applyAlignment="1">
      <alignment horizontal="center" vertical="center" wrapText="1"/>
    </xf>
    <xf numFmtId="0" fontId="44" fillId="25" borderId="38" xfId="0" applyFont="1" applyFill="1" applyBorder="1" applyAlignment="1" applyProtection="1">
      <alignment horizontal="left" vertical="center" wrapText="1"/>
    </xf>
    <xf numFmtId="0" fontId="13" fillId="25" borderId="5" xfId="20" applyFont="1" applyFill="1" applyBorder="1" applyAlignment="1">
      <alignment horizontal="left" vertical="center" wrapText="1"/>
    </xf>
    <xf numFmtId="0" fontId="13" fillId="25" borderId="5" xfId="0" applyFont="1" applyFill="1" applyBorder="1" applyAlignment="1">
      <alignment wrapText="1"/>
    </xf>
    <xf numFmtId="0" fontId="18" fillId="0" borderId="5" xfId="20" applyFont="1" applyFill="1" applyBorder="1" applyAlignment="1">
      <alignment horizontal="left" vertical="center" wrapText="1"/>
    </xf>
    <xf numFmtId="0" fontId="18" fillId="0" borderId="5" xfId="0" applyFont="1" applyFill="1" applyBorder="1" applyAlignment="1">
      <alignment wrapText="1"/>
    </xf>
    <xf numFmtId="0" fontId="18" fillId="0" borderId="12" xfId="0" applyFont="1" applyFill="1" applyBorder="1" applyAlignment="1">
      <alignment horizontal="left" vertical="top" wrapText="1"/>
    </xf>
    <xf numFmtId="0" fontId="18" fillId="0" borderId="15" xfId="0" applyFont="1" applyFill="1" applyBorder="1" applyAlignment="1">
      <alignment horizontal="left" vertical="top" wrapText="1"/>
    </xf>
    <xf numFmtId="0" fontId="18" fillId="0" borderId="14" xfId="0" applyFont="1" applyFill="1" applyBorder="1" applyAlignment="1">
      <alignment horizontal="left" vertical="top" wrapText="1"/>
    </xf>
    <xf numFmtId="0" fontId="18" fillId="0" borderId="5" xfId="0" applyFont="1" applyFill="1" applyBorder="1" applyAlignment="1">
      <alignment horizontal="left" vertical="top" wrapText="1"/>
    </xf>
    <xf numFmtId="0" fontId="13" fillId="25" borderId="12" xfId="20" applyFont="1" applyFill="1" applyBorder="1" applyAlignment="1">
      <alignment horizontal="left" vertical="center" wrapText="1"/>
    </xf>
    <xf numFmtId="0" fontId="43" fillId="25" borderId="15" xfId="0" applyFont="1" applyFill="1" applyBorder="1" applyAlignment="1">
      <alignment wrapText="1"/>
    </xf>
    <xf numFmtId="0" fontId="43" fillId="25" borderId="14" xfId="0" applyFont="1" applyFill="1" applyBorder="1" applyAlignment="1">
      <alignment wrapText="1"/>
    </xf>
    <xf numFmtId="0" fontId="22" fillId="0" borderId="0" xfId="0" applyFont="1" applyAlignment="1">
      <alignment horizontal="center"/>
    </xf>
    <xf numFmtId="0" fontId="18" fillId="0" borderId="0" xfId="0" applyFont="1" applyBorder="1" applyAlignment="1">
      <alignment horizontal="center"/>
    </xf>
    <xf numFmtId="49" fontId="22" fillId="0" borderId="37" xfId="0" applyNumberFormat="1" applyFont="1" applyBorder="1" applyAlignment="1">
      <alignment horizontal="center"/>
    </xf>
    <xf numFmtId="0" fontId="13" fillId="0" borderId="5" xfId="0" applyFont="1" applyFill="1" applyBorder="1" applyAlignment="1">
      <alignment horizontal="center" vertical="center" wrapText="1"/>
    </xf>
    <xf numFmtId="0" fontId="13" fillId="25" borderId="5" xfId="0" applyFont="1" applyFill="1" applyBorder="1" applyAlignment="1">
      <alignment horizontal="left" vertical="top" wrapText="1"/>
    </xf>
    <xf numFmtId="0" fontId="18" fillId="0" borderId="0" xfId="0" applyFont="1" applyFill="1" applyAlignment="1">
      <alignment horizontal="left"/>
    </xf>
    <xf numFmtId="0" fontId="13" fillId="25" borderId="33" xfId="0" applyFont="1" applyFill="1" applyBorder="1" applyAlignment="1">
      <alignment horizontal="center" vertical="center" wrapText="1"/>
    </xf>
    <xf numFmtId="0" fontId="13" fillId="25" borderId="34" xfId="0" applyFont="1" applyFill="1" applyBorder="1" applyAlignment="1">
      <alignment horizontal="center" vertical="center" wrapText="1"/>
    </xf>
    <xf numFmtId="0" fontId="13" fillId="0" borderId="31" xfId="0" applyFont="1" applyFill="1" applyBorder="1" applyAlignment="1">
      <alignment horizontal="left" vertical="top" wrapText="1"/>
    </xf>
    <xf numFmtId="0" fontId="13" fillId="0" borderId="32" xfId="0" applyFont="1" applyFill="1" applyBorder="1" applyAlignment="1">
      <alignment horizontal="left" vertical="top" wrapText="1"/>
    </xf>
    <xf numFmtId="0" fontId="13" fillId="25" borderId="12" xfId="0" applyFont="1" applyFill="1" applyBorder="1" applyAlignment="1">
      <alignment horizontal="center" vertical="top" wrapText="1"/>
    </xf>
    <xf numFmtId="0" fontId="13" fillId="25" borderId="14" xfId="0" applyFont="1" applyFill="1" applyBorder="1" applyAlignment="1">
      <alignment horizontal="center" vertical="top" wrapText="1"/>
    </xf>
    <xf numFmtId="0" fontId="18" fillId="0" borderId="35" xfId="0" applyFont="1" applyFill="1" applyBorder="1" applyAlignment="1">
      <alignment horizontal="center" vertical="top" wrapText="1"/>
    </xf>
    <xf numFmtId="0" fontId="18" fillId="0" borderId="0" xfId="0" applyFont="1" applyFill="1" applyBorder="1" applyAlignment="1">
      <alignment horizontal="center" vertical="top" wrapText="1"/>
    </xf>
    <xf numFmtId="0" fontId="18" fillId="0" borderId="36" xfId="0" applyFont="1" applyFill="1" applyBorder="1" applyAlignment="1">
      <alignment horizontal="center" vertical="top" wrapText="1"/>
    </xf>
    <xf numFmtId="0" fontId="13" fillId="0" borderId="28" xfId="0" applyFont="1" applyFill="1" applyBorder="1" applyAlignment="1">
      <alignment horizontal="center" vertical="top" wrapText="1"/>
    </xf>
    <xf numFmtId="0" fontId="13" fillId="0" borderId="18" xfId="0" applyFont="1" applyFill="1" applyBorder="1" applyAlignment="1">
      <alignment horizontal="center" vertical="top" wrapText="1"/>
    </xf>
    <xf numFmtId="0" fontId="0" fillId="0" borderId="5" xfId="0" applyFill="1" applyBorder="1" applyAlignment="1">
      <alignment horizontal="center" vertical="top" wrapText="1"/>
    </xf>
    <xf numFmtId="0" fontId="13" fillId="0" borderId="5" xfId="0" applyFont="1" applyFill="1" applyBorder="1" applyAlignment="1">
      <alignment horizontal="center" wrapText="1"/>
    </xf>
    <xf numFmtId="0" fontId="18" fillId="0" borderId="29" xfId="0" applyFont="1" applyFill="1" applyBorder="1" applyAlignment="1">
      <alignment horizontal="center" vertical="top" wrapText="1"/>
    </xf>
    <xf numFmtId="0" fontId="18" fillId="0" borderId="21" xfId="0" applyFont="1" applyFill="1" applyBorder="1" applyAlignment="1">
      <alignment horizontal="center" vertical="top" wrapText="1"/>
    </xf>
    <xf numFmtId="0" fontId="18" fillId="0" borderId="30" xfId="0" applyFont="1" applyFill="1" applyBorder="1" applyAlignment="1">
      <alignment horizontal="center" vertical="top" wrapText="1"/>
    </xf>
    <xf numFmtId="0" fontId="18" fillId="0" borderId="31" xfId="0" applyFont="1" applyFill="1" applyBorder="1" applyAlignment="1">
      <alignment horizontal="center" vertical="top" wrapText="1"/>
    </xf>
    <xf numFmtId="0" fontId="18" fillId="0" borderId="32" xfId="0" applyFont="1" applyFill="1" applyBorder="1" applyAlignment="1">
      <alignment horizontal="center" vertical="top" wrapText="1"/>
    </xf>
    <xf numFmtId="0" fontId="13" fillId="25" borderId="12" xfId="0" applyFont="1" applyFill="1" applyBorder="1" applyAlignment="1">
      <alignment horizontal="center" vertical="center" wrapText="1"/>
    </xf>
    <xf numFmtId="0" fontId="0" fillId="25" borderId="15" xfId="0" applyFill="1" applyBorder="1" applyAlignment="1">
      <alignment horizontal="center" vertical="center" wrapText="1"/>
    </xf>
    <xf numFmtId="0" fontId="0" fillId="25" borderId="14" xfId="0" applyFill="1" applyBorder="1" applyAlignment="1">
      <alignment horizontal="center" vertical="center" wrapText="1"/>
    </xf>
    <xf numFmtId="0" fontId="22" fillId="0" borderId="23" xfId="0" applyFont="1" applyFill="1" applyBorder="1" applyAlignment="1">
      <alignment horizontal="center" vertical="top" wrapText="1"/>
    </xf>
    <xf numFmtId="0" fontId="22" fillId="0" borderId="6" xfId="0" applyFont="1" applyFill="1" applyBorder="1" applyAlignment="1">
      <alignment horizontal="center" vertical="top" wrapText="1"/>
    </xf>
    <xf numFmtId="49" fontId="3" fillId="0" borderId="37" xfId="0" applyNumberFormat="1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9" fontId="18" fillId="0" borderId="23" xfId="0" applyNumberFormat="1" applyFont="1" applyFill="1" applyBorder="1" applyAlignment="1">
      <alignment horizontal="center" vertical="top" wrapText="1"/>
    </xf>
    <xf numFmtId="49" fontId="18" fillId="0" borderId="6" xfId="0" applyNumberFormat="1" applyFont="1" applyFill="1" applyBorder="1" applyAlignment="1">
      <alignment horizontal="center" vertical="top" wrapText="1"/>
    </xf>
    <xf numFmtId="0" fontId="18" fillId="0" borderId="23" xfId="0" applyFont="1" applyFill="1" applyBorder="1" applyAlignment="1">
      <alignment horizontal="center" vertical="top" wrapText="1"/>
    </xf>
    <xf numFmtId="0" fontId="18" fillId="0" borderId="6" xfId="0" applyFont="1" applyFill="1" applyBorder="1" applyAlignment="1">
      <alignment horizontal="center" vertical="top" wrapText="1"/>
    </xf>
    <xf numFmtId="0" fontId="22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49" fontId="3" fillId="0" borderId="37" xfId="0" applyNumberFormat="1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37" fillId="0" borderId="7" xfId="0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top" wrapText="1"/>
    </xf>
    <xf numFmtId="0" fontId="23" fillId="0" borderId="0" xfId="0" applyNumberFormat="1" applyFont="1" applyFill="1" applyBorder="1" applyAlignment="1" applyProtection="1">
      <alignment horizontal="center" vertical="top" wrapText="1"/>
    </xf>
    <xf numFmtId="0" fontId="3" fillId="0" borderId="0" xfId="0" applyNumberFormat="1" applyFont="1" applyFill="1" applyBorder="1" applyAlignment="1" applyProtection="1">
      <alignment horizontal="center" vertical="top" wrapText="1"/>
    </xf>
    <xf numFmtId="0" fontId="18" fillId="0" borderId="9" xfId="0" applyFont="1" applyFill="1" applyBorder="1" applyAlignment="1">
      <alignment horizontal="center" vertical="top" wrapText="1"/>
    </xf>
    <xf numFmtId="0" fontId="18" fillId="0" borderId="11" xfId="0" applyFont="1" applyFill="1" applyBorder="1" applyAlignment="1">
      <alignment horizontal="center" vertical="top" wrapText="1"/>
    </xf>
  </cellXfs>
  <cellStyles count="84">
    <cellStyle name="20% - Акцент1" xfId="1"/>
    <cellStyle name="20% — акцент1" xfId="66" builtinId="30" hidden="1"/>
    <cellStyle name="20% - Акцент2" xfId="2"/>
    <cellStyle name="20% — акцент2" xfId="69" builtinId="34" hidden="1"/>
    <cellStyle name="20% - Акцент3" xfId="3"/>
    <cellStyle name="20% — акцент3" xfId="72" builtinId="38" hidden="1"/>
    <cellStyle name="20% - Акцент4" xfId="4"/>
    <cellStyle name="20% — акцент4" xfId="75" builtinId="42" hidden="1"/>
    <cellStyle name="20% - Акцент5" xfId="5"/>
    <cellStyle name="20% — акцент5" xfId="78" builtinId="46" hidden="1"/>
    <cellStyle name="20% - Акцент6" xfId="6"/>
    <cellStyle name="20% — акцент6" xfId="81" builtinId="50" hidden="1"/>
    <cellStyle name="40% - Акцент1" xfId="7"/>
    <cellStyle name="40% — акцент1" xfId="67" builtinId="31" hidden="1"/>
    <cellStyle name="40% - Акцент2" xfId="8"/>
    <cellStyle name="40% — акцент2" xfId="70" builtinId="35" hidden="1"/>
    <cellStyle name="40% - Акцент3" xfId="9"/>
    <cellStyle name="40% — акцент3" xfId="73" builtinId="39" hidden="1"/>
    <cellStyle name="40% - Акцент4" xfId="10"/>
    <cellStyle name="40% — акцент4" xfId="76" builtinId="43" hidden="1"/>
    <cellStyle name="40% - Акцент5" xfId="11"/>
    <cellStyle name="40% — акцент5" xfId="79" builtinId="47" hidden="1"/>
    <cellStyle name="40% - Акцент6" xfId="12"/>
    <cellStyle name="40% — акцент6" xfId="82" builtinId="51" hidden="1"/>
    <cellStyle name="60% - Акцент1" xfId="13"/>
    <cellStyle name="60% — акцент1" xfId="68" builtinId="32" hidden="1"/>
    <cellStyle name="60% - Акцент2" xfId="14"/>
    <cellStyle name="60% — акцент2" xfId="71" builtinId="36" hidden="1"/>
    <cellStyle name="60% - Акцент3" xfId="15"/>
    <cellStyle name="60% — акцент3" xfId="74" builtinId="40" hidden="1"/>
    <cellStyle name="60% - Акцент4" xfId="16"/>
    <cellStyle name="60% — акцент4" xfId="77" builtinId="44" hidden="1"/>
    <cellStyle name="60% - Акцент5" xfId="17"/>
    <cellStyle name="60% — акцент5" xfId="80" builtinId="48" hidden="1"/>
    <cellStyle name="60% - Акцент6" xfId="18"/>
    <cellStyle name="60% — акцент6" xfId="83" builtinId="52" hidden="1"/>
    <cellStyle name="Normal_meresha_07" xfId="19"/>
    <cellStyle name="Normal_Доходи" xfId="20"/>
    <cellStyle name="Акцент1" xfId="21"/>
    <cellStyle name="Акцент2" xfId="22"/>
    <cellStyle name="Акцент3" xfId="23"/>
    <cellStyle name="Акцент4" xfId="24"/>
    <cellStyle name="Акцент5" xfId="25"/>
    <cellStyle name="Акцент6" xfId="26"/>
    <cellStyle name="Вывод" xfId="27"/>
    <cellStyle name="Вычисление" xfId="28"/>
    <cellStyle name="Звичайний 10" xfId="29"/>
    <cellStyle name="Звичайний 11" xfId="30"/>
    <cellStyle name="Звичайний 12" xfId="31"/>
    <cellStyle name="Звичайний 13" xfId="32"/>
    <cellStyle name="Звичайний 14" xfId="33"/>
    <cellStyle name="Звичайний 15" xfId="34"/>
    <cellStyle name="Звичайний 16" xfId="35"/>
    <cellStyle name="Звичайний 17" xfId="36"/>
    <cellStyle name="Звичайний 18" xfId="37"/>
    <cellStyle name="Звичайний 19" xfId="38"/>
    <cellStyle name="Звичайний 2" xfId="39"/>
    <cellStyle name="Звичайний 20" xfId="40"/>
    <cellStyle name="Звичайний 3" xfId="41"/>
    <cellStyle name="Звичайний 4" xfId="42"/>
    <cellStyle name="Звичайний 5" xfId="43"/>
    <cellStyle name="Звичайний 6" xfId="44"/>
    <cellStyle name="Звичайний 7" xfId="45"/>
    <cellStyle name="Звичайний 8" xfId="46"/>
    <cellStyle name="Звичайний 9" xfId="47"/>
    <cellStyle name="Звичайний_Додаток _ 3 зм_ни 4575" xfId="48"/>
    <cellStyle name="Итог" xfId="49"/>
    <cellStyle name="Нейтральный" xfId="50"/>
    <cellStyle name="Обычный" xfId="0" builtinId="0"/>
    <cellStyle name="Обычный 11" xfId="51"/>
    <cellStyle name="Обычный 12" xfId="52"/>
    <cellStyle name="Обычный 2" xfId="53"/>
    <cellStyle name="Обычный 3" xfId="54"/>
    <cellStyle name="Обычный_14_dod 1 - 31.12.15" xfId="55"/>
    <cellStyle name="Обычный_dodатки_2016березень" xfId="56"/>
    <cellStyle name="Обычный_дод.3" xfId="57"/>
    <cellStyle name="Обычный_Сеся15.08.08" xfId="58"/>
    <cellStyle name="Обычный_Сеся15.08.08 2" xfId="59"/>
    <cellStyle name="Плохой" xfId="60"/>
    <cellStyle name="Пояснение" xfId="61"/>
    <cellStyle name="Примечание" xfId="62"/>
    <cellStyle name="Стиль 1" xfId="63"/>
    <cellStyle name="Финансовый 2" xfId="64"/>
    <cellStyle name="Хороший" xfId="65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  <pageSetUpPr fitToPage="1"/>
  </sheetPr>
  <dimension ref="A1:I103"/>
  <sheetViews>
    <sheetView view="pageBreakPreview" topLeftCell="B1" zoomScale="120" zoomScaleNormal="100" zoomScaleSheetLayoutView="120" workbookViewId="0">
      <selection activeCell="B102" sqref="B102"/>
    </sheetView>
  </sheetViews>
  <sheetFormatPr defaultRowHeight="15.75" x14ac:dyDescent="0.25"/>
  <cols>
    <col min="1" max="1" width="10.33203125" style="73" hidden="1" customWidth="1"/>
    <col min="2" max="2" width="17.33203125" style="73" customWidth="1"/>
    <col min="3" max="3" width="63.6640625" style="73" customWidth="1"/>
    <col min="4" max="4" width="25.33203125" style="73" customWidth="1"/>
    <col min="5" max="5" width="23.1640625" style="73" customWidth="1"/>
    <col min="6" max="6" width="19.83203125" style="73" customWidth="1"/>
    <col min="7" max="7" width="17.1640625" style="73" customWidth="1"/>
    <col min="8" max="9" width="10.33203125" style="73" hidden="1" customWidth="1"/>
    <col min="10" max="16384" width="9.33203125" style="73"/>
  </cols>
  <sheetData>
    <row r="1" spans="1:8" x14ac:dyDescent="0.25">
      <c r="A1" s="120"/>
      <c r="B1" s="120"/>
      <c r="C1" s="120"/>
      <c r="D1" s="277" t="s">
        <v>295</v>
      </c>
      <c r="E1" s="277"/>
      <c r="F1" s="277"/>
      <c r="G1" s="277"/>
      <c r="H1" s="120"/>
    </row>
    <row r="2" spans="1:8" x14ac:dyDescent="0.25">
      <c r="A2" s="120"/>
      <c r="B2" s="120"/>
      <c r="C2" s="120"/>
      <c r="D2" s="278" t="s">
        <v>598</v>
      </c>
      <c r="E2" s="278"/>
      <c r="F2" s="278"/>
      <c r="G2" s="278"/>
      <c r="H2" s="120"/>
    </row>
    <row r="3" spans="1:8" x14ac:dyDescent="0.25">
      <c r="A3" s="120"/>
      <c r="B3" s="120"/>
      <c r="C3" s="120"/>
      <c r="D3" s="278" t="s">
        <v>612</v>
      </c>
      <c r="E3" s="278"/>
      <c r="F3" s="278"/>
      <c r="G3" s="278"/>
      <c r="H3" s="120"/>
    </row>
    <row r="4" spans="1:8" ht="37.5" customHeight="1" x14ac:dyDescent="0.25">
      <c r="A4" s="120"/>
      <c r="B4" s="120"/>
      <c r="C4" s="120"/>
      <c r="D4" s="278" t="s">
        <v>473</v>
      </c>
      <c r="E4" s="278"/>
      <c r="F4" s="278"/>
      <c r="G4" s="278"/>
      <c r="H4" s="120"/>
    </row>
    <row r="5" spans="1:8" x14ac:dyDescent="0.25">
      <c r="A5" s="120"/>
      <c r="B5" s="279" t="s">
        <v>431</v>
      </c>
      <c r="C5" s="279"/>
      <c r="D5" s="279"/>
      <c r="E5" s="279"/>
      <c r="F5" s="279"/>
      <c r="G5" s="279"/>
      <c r="H5" s="120"/>
    </row>
    <row r="6" spans="1:8" x14ac:dyDescent="0.25">
      <c r="A6" s="120"/>
      <c r="B6" s="279"/>
      <c r="C6" s="279"/>
      <c r="D6" s="279"/>
      <c r="E6" s="279"/>
      <c r="F6" s="279"/>
      <c r="G6" s="279"/>
      <c r="H6" s="120"/>
    </row>
    <row r="7" spans="1:8" x14ac:dyDescent="0.25">
      <c r="A7" s="120"/>
      <c r="B7" s="275" t="s">
        <v>447</v>
      </c>
      <c r="C7" s="275"/>
      <c r="D7" s="120"/>
      <c r="E7" s="120"/>
      <c r="F7" s="120"/>
      <c r="G7" s="120"/>
      <c r="H7" s="120"/>
    </row>
    <row r="8" spans="1:8" x14ac:dyDescent="0.25">
      <c r="A8" s="120"/>
      <c r="B8" s="276" t="s">
        <v>159</v>
      </c>
      <c r="C8" s="276"/>
      <c r="D8" s="120"/>
      <c r="E8" s="120"/>
      <c r="F8" s="120"/>
      <c r="G8" s="120"/>
      <c r="H8" s="120"/>
    </row>
    <row r="9" spans="1:8" x14ac:dyDescent="0.25">
      <c r="A9" s="120"/>
      <c r="B9" s="120"/>
      <c r="C9" s="120"/>
      <c r="D9" s="120"/>
      <c r="E9" s="120"/>
      <c r="F9" s="120"/>
      <c r="G9" s="120" t="s">
        <v>25</v>
      </c>
      <c r="H9" s="120"/>
    </row>
    <row r="10" spans="1:8" x14ac:dyDescent="0.25">
      <c r="A10" s="120"/>
      <c r="B10" s="274" t="s">
        <v>196</v>
      </c>
      <c r="C10" s="274" t="s">
        <v>296</v>
      </c>
      <c r="D10" s="274" t="s">
        <v>189</v>
      </c>
      <c r="E10" s="274" t="s">
        <v>297</v>
      </c>
      <c r="F10" s="274" t="s">
        <v>200</v>
      </c>
      <c r="G10" s="274"/>
      <c r="H10" s="120"/>
    </row>
    <row r="11" spans="1:8" ht="47.25" x14ac:dyDescent="0.25">
      <c r="A11" s="120"/>
      <c r="B11" s="274"/>
      <c r="C11" s="274"/>
      <c r="D11" s="274"/>
      <c r="E11" s="274"/>
      <c r="F11" s="121" t="s">
        <v>190</v>
      </c>
      <c r="G11" s="121" t="s">
        <v>298</v>
      </c>
      <c r="H11" s="120"/>
    </row>
    <row r="12" spans="1:8" x14ac:dyDescent="0.25">
      <c r="A12" s="120"/>
      <c r="B12" s="122" t="s">
        <v>175</v>
      </c>
      <c r="C12" s="122" t="s">
        <v>176</v>
      </c>
      <c r="D12" s="122" t="s">
        <v>177</v>
      </c>
      <c r="E12" s="122" t="s">
        <v>299</v>
      </c>
      <c r="F12" s="122" t="s">
        <v>300</v>
      </c>
      <c r="G12" s="122" t="s">
        <v>301</v>
      </c>
      <c r="H12" s="120"/>
    </row>
    <row r="13" spans="1:8" ht="19.5" customHeight="1" x14ac:dyDescent="0.25">
      <c r="A13" s="120"/>
      <c r="B13" s="192" t="s">
        <v>302</v>
      </c>
      <c r="C13" s="192" t="s">
        <v>26</v>
      </c>
      <c r="D13" s="230">
        <v>135520456</v>
      </c>
      <c r="E13" s="230">
        <v>135457456</v>
      </c>
      <c r="F13" s="230">
        <v>63000</v>
      </c>
      <c r="G13" s="230">
        <v>0</v>
      </c>
      <c r="H13" s="120"/>
    </row>
    <row r="14" spans="1:8" ht="35.1" customHeight="1" x14ac:dyDescent="0.25">
      <c r="A14" s="120"/>
      <c r="B14" s="192" t="s">
        <v>303</v>
      </c>
      <c r="C14" s="192" t="s">
        <v>27</v>
      </c>
      <c r="D14" s="230">
        <v>83452160</v>
      </c>
      <c r="E14" s="230">
        <v>83452160</v>
      </c>
      <c r="F14" s="230">
        <v>0</v>
      </c>
      <c r="G14" s="230">
        <v>0</v>
      </c>
      <c r="H14" s="120"/>
    </row>
    <row r="15" spans="1:8" ht="21" customHeight="1" x14ac:dyDescent="0.25">
      <c r="A15" s="120"/>
      <c r="B15" s="192" t="s">
        <v>304</v>
      </c>
      <c r="C15" s="192" t="s">
        <v>28</v>
      </c>
      <c r="D15" s="230">
        <v>83430000</v>
      </c>
      <c r="E15" s="230">
        <v>83430000</v>
      </c>
      <c r="F15" s="230">
        <v>0</v>
      </c>
      <c r="G15" s="230">
        <v>0</v>
      </c>
      <c r="H15" s="120"/>
    </row>
    <row r="16" spans="1:8" ht="48.6" customHeight="1" x14ac:dyDescent="0.25">
      <c r="A16" s="120"/>
      <c r="B16" s="231" t="s">
        <v>305</v>
      </c>
      <c r="C16" s="231" t="s">
        <v>29</v>
      </c>
      <c r="D16" s="232">
        <v>73400000</v>
      </c>
      <c r="E16" s="232">
        <v>73400000</v>
      </c>
      <c r="F16" s="232">
        <v>0</v>
      </c>
      <c r="G16" s="232">
        <v>0</v>
      </c>
      <c r="H16" s="120"/>
    </row>
    <row r="17" spans="1:9" ht="81" customHeight="1" x14ac:dyDescent="0.25">
      <c r="A17" s="120"/>
      <c r="B17" s="231" t="s">
        <v>306</v>
      </c>
      <c r="C17" s="231" t="s">
        <v>30</v>
      </c>
      <c r="D17" s="232">
        <v>7200000</v>
      </c>
      <c r="E17" s="232">
        <v>7200000</v>
      </c>
      <c r="F17" s="232">
        <v>0</v>
      </c>
      <c r="G17" s="232">
        <v>0</v>
      </c>
      <c r="H17" s="120"/>
    </row>
    <row r="18" spans="1:9" ht="47.45" customHeight="1" x14ac:dyDescent="0.25">
      <c r="A18" s="120"/>
      <c r="B18" s="231" t="s">
        <v>307</v>
      </c>
      <c r="C18" s="231" t="s">
        <v>31</v>
      </c>
      <c r="D18" s="232">
        <v>2700000</v>
      </c>
      <c r="E18" s="232">
        <v>2700000</v>
      </c>
      <c r="F18" s="232">
        <v>0</v>
      </c>
      <c r="G18" s="232">
        <v>0</v>
      </c>
      <c r="H18" s="120"/>
    </row>
    <row r="19" spans="1:9" ht="52.5" customHeight="1" x14ac:dyDescent="0.25">
      <c r="A19" s="120"/>
      <c r="B19" s="231" t="s">
        <v>308</v>
      </c>
      <c r="C19" s="231" t="s">
        <v>32</v>
      </c>
      <c r="D19" s="232">
        <v>130000</v>
      </c>
      <c r="E19" s="232">
        <v>130000</v>
      </c>
      <c r="F19" s="232">
        <v>0</v>
      </c>
      <c r="G19" s="232">
        <v>0</v>
      </c>
      <c r="H19" s="120"/>
    </row>
    <row r="20" spans="1:9" ht="21.95" customHeight="1" x14ac:dyDescent="0.25">
      <c r="A20" s="120"/>
      <c r="B20" s="192" t="s">
        <v>309</v>
      </c>
      <c r="C20" s="192" t="s">
        <v>33</v>
      </c>
      <c r="D20" s="230">
        <v>22160</v>
      </c>
      <c r="E20" s="230">
        <v>22160</v>
      </c>
      <c r="F20" s="230">
        <v>0</v>
      </c>
      <c r="G20" s="230">
        <v>0</v>
      </c>
      <c r="H20" s="123">
        <f>H21</f>
        <v>0</v>
      </c>
      <c r="I20" s="123">
        <f>I21</f>
        <v>0</v>
      </c>
    </row>
    <row r="21" spans="1:9" ht="37.5" customHeight="1" x14ac:dyDescent="0.25">
      <c r="A21" s="120"/>
      <c r="B21" s="231" t="s">
        <v>310</v>
      </c>
      <c r="C21" s="231" t="s">
        <v>34</v>
      </c>
      <c r="D21" s="232">
        <v>22160</v>
      </c>
      <c r="E21" s="232">
        <v>22160</v>
      </c>
      <c r="F21" s="232">
        <v>0</v>
      </c>
      <c r="G21" s="232">
        <v>0</v>
      </c>
      <c r="H21" s="120"/>
    </row>
    <row r="22" spans="1:9" ht="35.450000000000003" customHeight="1" x14ac:dyDescent="0.25">
      <c r="A22" s="120"/>
      <c r="B22" s="192" t="s">
        <v>311</v>
      </c>
      <c r="C22" s="192" t="s">
        <v>35</v>
      </c>
      <c r="D22" s="230">
        <v>15257495</v>
      </c>
      <c r="E22" s="230">
        <v>15257495</v>
      </c>
      <c r="F22" s="230">
        <v>0</v>
      </c>
      <c r="G22" s="230">
        <v>0</v>
      </c>
      <c r="H22" s="120"/>
    </row>
    <row r="23" spans="1:9" ht="36" customHeight="1" x14ac:dyDescent="0.25">
      <c r="A23" s="120"/>
      <c r="B23" s="192" t="s">
        <v>312</v>
      </c>
      <c r="C23" s="192" t="s">
        <v>36</v>
      </c>
      <c r="D23" s="230">
        <v>14755000</v>
      </c>
      <c r="E23" s="230">
        <v>14755000</v>
      </c>
      <c r="F23" s="230">
        <v>0</v>
      </c>
      <c r="G23" s="230">
        <v>0</v>
      </c>
      <c r="H23" s="120"/>
    </row>
    <row r="24" spans="1:9" ht="53.1" customHeight="1" x14ac:dyDescent="0.25">
      <c r="A24" s="120"/>
      <c r="B24" s="231" t="s">
        <v>313</v>
      </c>
      <c r="C24" s="231" t="s">
        <v>314</v>
      </c>
      <c r="D24" s="232">
        <v>7000000</v>
      </c>
      <c r="E24" s="232">
        <v>7000000</v>
      </c>
      <c r="F24" s="232">
        <v>0</v>
      </c>
      <c r="G24" s="232">
        <v>0</v>
      </c>
      <c r="H24" s="120"/>
    </row>
    <row r="25" spans="1:9" ht="84" customHeight="1" x14ac:dyDescent="0.25">
      <c r="A25" s="120"/>
      <c r="B25" s="231" t="s">
        <v>315</v>
      </c>
      <c r="C25" s="231" t="s">
        <v>37</v>
      </c>
      <c r="D25" s="232">
        <v>7755000</v>
      </c>
      <c r="E25" s="232">
        <v>7755000</v>
      </c>
      <c r="F25" s="232">
        <v>0</v>
      </c>
      <c r="G25" s="232">
        <v>0</v>
      </c>
      <c r="H25" s="120"/>
    </row>
    <row r="26" spans="1:9" ht="33.950000000000003" customHeight="1" x14ac:dyDescent="0.25">
      <c r="A26" s="120"/>
      <c r="B26" s="192" t="s">
        <v>316</v>
      </c>
      <c r="C26" s="192" t="s">
        <v>268</v>
      </c>
      <c r="D26" s="230">
        <v>502495</v>
      </c>
      <c r="E26" s="230">
        <v>502495</v>
      </c>
      <c r="F26" s="230">
        <v>0</v>
      </c>
      <c r="G26" s="230">
        <v>0</v>
      </c>
      <c r="H26" s="120"/>
    </row>
    <row r="27" spans="1:9" ht="51.6" customHeight="1" x14ac:dyDescent="0.25">
      <c r="A27" s="120"/>
      <c r="B27" s="231" t="s">
        <v>317</v>
      </c>
      <c r="C27" s="231" t="s">
        <v>318</v>
      </c>
      <c r="D27" s="232">
        <v>2380</v>
      </c>
      <c r="E27" s="232">
        <v>2380</v>
      </c>
      <c r="F27" s="232">
        <v>0</v>
      </c>
      <c r="G27" s="232">
        <v>0</v>
      </c>
      <c r="H27" s="120"/>
    </row>
    <row r="28" spans="1:9" ht="36.950000000000003" customHeight="1" x14ac:dyDescent="0.25">
      <c r="A28" s="120"/>
      <c r="B28" s="231" t="s">
        <v>319</v>
      </c>
      <c r="C28" s="231" t="s">
        <v>320</v>
      </c>
      <c r="D28" s="232">
        <v>500115</v>
      </c>
      <c r="E28" s="232">
        <v>500115</v>
      </c>
      <c r="F28" s="232">
        <v>0</v>
      </c>
      <c r="G28" s="232">
        <v>0</v>
      </c>
      <c r="H28" s="120"/>
    </row>
    <row r="29" spans="1:9" ht="20.100000000000001" customHeight="1" x14ac:dyDescent="0.25">
      <c r="A29" s="120"/>
      <c r="B29" s="192" t="s">
        <v>321</v>
      </c>
      <c r="C29" s="192" t="s">
        <v>38</v>
      </c>
      <c r="D29" s="230">
        <v>3466190</v>
      </c>
      <c r="E29" s="230">
        <v>3466190</v>
      </c>
      <c r="F29" s="230">
        <v>0</v>
      </c>
      <c r="G29" s="230">
        <v>0</v>
      </c>
      <c r="H29" s="120"/>
    </row>
    <row r="30" spans="1:9" ht="34.5" customHeight="1" x14ac:dyDescent="0.25">
      <c r="A30" s="120"/>
      <c r="B30" s="192" t="s">
        <v>322</v>
      </c>
      <c r="C30" s="192" t="s">
        <v>233</v>
      </c>
      <c r="D30" s="230">
        <v>300000</v>
      </c>
      <c r="E30" s="230">
        <v>300000</v>
      </c>
      <c r="F30" s="230">
        <v>0</v>
      </c>
      <c r="G30" s="230">
        <v>0</v>
      </c>
      <c r="H30" s="120"/>
    </row>
    <row r="31" spans="1:9" ht="18.600000000000001" customHeight="1" x14ac:dyDescent="0.25">
      <c r="A31" s="120"/>
      <c r="B31" s="231" t="s">
        <v>323</v>
      </c>
      <c r="C31" s="231" t="s">
        <v>234</v>
      </c>
      <c r="D31" s="232">
        <v>300000</v>
      </c>
      <c r="E31" s="232">
        <v>300000</v>
      </c>
      <c r="F31" s="232">
        <v>0</v>
      </c>
      <c r="G31" s="232">
        <v>0</v>
      </c>
      <c r="H31" s="120"/>
    </row>
    <row r="32" spans="1:9" ht="49.5" customHeight="1" x14ac:dyDescent="0.25">
      <c r="A32" s="120"/>
      <c r="B32" s="192" t="s">
        <v>324</v>
      </c>
      <c r="C32" s="192" t="s">
        <v>325</v>
      </c>
      <c r="D32" s="230">
        <v>1650000</v>
      </c>
      <c r="E32" s="230">
        <v>1650000</v>
      </c>
      <c r="F32" s="230">
        <v>0</v>
      </c>
      <c r="G32" s="230">
        <v>0</v>
      </c>
      <c r="H32" s="123">
        <f>H33</f>
        <v>0</v>
      </c>
      <c r="I32" s="123">
        <f>I33</f>
        <v>0</v>
      </c>
    </row>
    <row r="33" spans="1:8" ht="18.95" customHeight="1" x14ac:dyDescent="0.25">
      <c r="A33" s="120"/>
      <c r="B33" s="231" t="s">
        <v>326</v>
      </c>
      <c r="C33" s="231" t="s">
        <v>234</v>
      </c>
      <c r="D33" s="232">
        <v>1650000</v>
      </c>
      <c r="E33" s="232">
        <v>1650000</v>
      </c>
      <c r="F33" s="232">
        <v>0</v>
      </c>
      <c r="G33" s="232">
        <v>0</v>
      </c>
      <c r="H33" s="120"/>
    </row>
    <row r="34" spans="1:8" ht="50.1" customHeight="1" x14ac:dyDescent="0.25">
      <c r="A34" s="120"/>
      <c r="B34" s="192" t="s">
        <v>327</v>
      </c>
      <c r="C34" s="192" t="s">
        <v>328</v>
      </c>
      <c r="D34" s="230">
        <v>1516190</v>
      </c>
      <c r="E34" s="230">
        <v>1516190</v>
      </c>
      <c r="F34" s="230">
        <v>0</v>
      </c>
      <c r="G34" s="230">
        <v>0</v>
      </c>
      <c r="H34" s="120"/>
    </row>
    <row r="35" spans="1:8" ht="112.5" customHeight="1" x14ac:dyDescent="0.25">
      <c r="A35" s="120"/>
      <c r="B35" s="231" t="s">
        <v>329</v>
      </c>
      <c r="C35" s="231" t="s">
        <v>330</v>
      </c>
      <c r="D35" s="232">
        <v>366190</v>
      </c>
      <c r="E35" s="232">
        <v>366190</v>
      </c>
      <c r="F35" s="232">
        <v>0</v>
      </c>
      <c r="G35" s="232">
        <v>0</v>
      </c>
      <c r="H35" s="120"/>
    </row>
    <row r="36" spans="1:8" ht="84.6" customHeight="1" x14ac:dyDescent="0.25">
      <c r="A36" s="120"/>
      <c r="B36" s="231" t="s">
        <v>331</v>
      </c>
      <c r="C36" s="231" t="s">
        <v>332</v>
      </c>
      <c r="D36" s="232">
        <v>1150000</v>
      </c>
      <c r="E36" s="232">
        <v>1150000</v>
      </c>
      <c r="F36" s="232">
        <v>0</v>
      </c>
      <c r="G36" s="232">
        <v>0</v>
      </c>
      <c r="H36" s="120"/>
    </row>
    <row r="37" spans="1:8" ht="51.6" customHeight="1" x14ac:dyDescent="0.25">
      <c r="A37" s="120"/>
      <c r="B37" s="192" t="s">
        <v>333</v>
      </c>
      <c r="C37" s="192" t="s">
        <v>269</v>
      </c>
      <c r="D37" s="230">
        <v>33281611</v>
      </c>
      <c r="E37" s="230">
        <v>33281611</v>
      </c>
      <c r="F37" s="230">
        <v>0</v>
      </c>
      <c r="G37" s="230">
        <v>0</v>
      </c>
      <c r="H37" s="120"/>
    </row>
    <row r="38" spans="1:8" ht="21.6" customHeight="1" x14ac:dyDescent="0.25">
      <c r="A38" s="120"/>
      <c r="B38" s="192" t="s">
        <v>334</v>
      </c>
      <c r="C38" s="192" t="s">
        <v>39</v>
      </c>
      <c r="D38" s="230">
        <v>16597211</v>
      </c>
      <c r="E38" s="230">
        <v>16597211</v>
      </c>
      <c r="F38" s="230">
        <v>0</v>
      </c>
      <c r="G38" s="230">
        <v>0</v>
      </c>
      <c r="H38" s="120"/>
    </row>
    <row r="39" spans="1:8" ht="53.1" customHeight="1" x14ac:dyDescent="0.25">
      <c r="A39" s="120"/>
      <c r="B39" s="231" t="s">
        <v>335</v>
      </c>
      <c r="C39" s="231" t="s">
        <v>66</v>
      </c>
      <c r="D39" s="232">
        <v>32000</v>
      </c>
      <c r="E39" s="232">
        <v>32000</v>
      </c>
      <c r="F39" s="232">
        <v>0</v>
      </c>
      <c r="G39" s="232">
        <v>0</v>
      </c>
      <c r="H39" s="120"/>
    </row>
    <row r="40" spans="1:8" ht="54.95" customHeight="1" x14ac:dyDescent="0.25">
      <c r="A40" s="120"/>
      <c r="B40" s="231" t="s">
        <v>336</v>
      </c>
      <c r="C40" s="231" t="s">
        <v>67</v>
      </c>
      <c r="D40" s="232">
        <v>100000</v>
      </c>
      <c r="E40" s="232">
        <v>100000</v>
      </c>
      <c r="F40" s="232">
        <v>0</v>
      </c>
      <c r="G40" s="232">
        <v>0</v>
      </c>
      <c r="H40" s="120"/>
    </row>
    <row r="41" spans="1:8" ht="51.95" customHeight="1" x14ac:dyDescent="0.25">
      <c r="A41" s="120"/>
      <c r="B41" s="231" t="s">
        <v>337</v>
      </c>
      <c r="C41" s="231" t="s">
        <v>180</v>
      </c>
      <c r="D41" s="232">
        <v>264180</v>
      </c>
      <c r="E41" s="232">
        <v>264180</v>
      </c>
      <c r="F41" s="232">
        <v>0</v>
      </c>
      <c r="G41" s="232">
        <v>0</v>
      </c>
      <c r="H41" s="120"/>
    </row>
    <row r="42" spans="1:8" ht="51.95" customHeight="1" x14ac:dyDescent="0.25">
      <c r="A42" s="120"/>
      <c r="B42" s="231" t="s">
        <v>338</v>
      </c>
      <c r="C42" s="231" t="s">
        <v>339</v>
      </c>
      <c r="D42" s="232">
        <v>1000000</v>
      </c>
      <c r="E42" s="232">
        <v>1000000</v>
      </c>
      <c r="F42" s="232">
        <v>0</v>
      </c>
      <c r="G42" s="232">
        <v>0</v>
      </c>
      <c r="H42" s="120"/>
    </row>
    <row r="43" spans="1:8" ht="20.45" customHeight="1" x14ac:dyDescent="0.25">
      <c r="A43" s="120"/>
      <c r="B43" s="231" t="s">
        <v>340</v>
      </c>
      <c r="C43" s="231" t="s">
        <v>341</v>
      </c>
      <c r="D43" s="232">
        <v>7900000</v>
      </c>
      <c r="E43" s="232">
        <v>7900000</v>
      </c>
      <c r="F43" s="232">
        <v>0</v>
      </c>
      <c r="G43" s="232">
        <v>0</v>
      </c>
      <c r="H43" s="120"/>
    </row>
    <row r="44" spans="1:8" ht="21.95" customHeight="1" x14ac:dyDescent="0.25">
      <c r="A44" s="120"/>
      <c r="B44" s="231" t="s">
        <v>342</v>
      </c>
      <c r="C44" s="231" t="s">
        <v>343</v>
      </c>
      <c r="D44" s="232">
        <v>6440000</v>
      </c>
      <c r="E44" s="232">
        <v>6440000</v>
      </c>
      <c r="F44" s="232">
        <v>0</v>
      </c>
      <c r="G44" s="232">
        <v>0</v>
      </c>
      <c r="H44" s="120"/>
    </row>
    <row r="45" spans="1:8" ht="19.5" customHeight="1" x14ac:dyDescent="0.25">
      <c r="A45" s="120"/>
      <c r="B45" s="231" t="s">
        <v>344</v>
      </c>
      <c r="C45" s="231" t="s">
        <v>345</v>
      </c>
      <c r="D45" s="232">
        <v>10561</v>
      </c>
      <c r="E45" s="232">
        <v>10561</v>
      </c>
      <c r="F45" s="232">
        <v>0</v>
      </c>
      <c r="G45" s="232">
        <v>0</v>
      </c>
      <c r="H45" s="120"/>
    </row>
    <row r="46" spans="1:8" ht="21.6" customHeight="1" x14ac:dyDescent="0.25">
      <c r="A46" s="120"/>
      <c r="B46" s="231" t="s">
        <v>346</v>
      </c>
      <c r="C46" s="231" t="s">
        <v>347</v>
      </c>
      <c r="D46" s="232">
        <v>800000</v>
      </c>
      <c r="E46" s="232">
        <v>800000</v>
      </c>
      <c r="F46" s="232">
        <v>0</v>
      </c>
      <c r="G46" s="232">
        <v>0</v>
      </c>
      <c r="H46" s="120"/>
    </row>
    <row r="47" spans="1:8" ht="15.6" hidden="1" customHeight="1" x14ac:dyDescent="0.25">
      <c r="A47" s="120"/>
      <c r="B47" s="231" t="s">
        <v>559</v>
      </c>
      <c r="C47" s="231" t="s">
        <v>560</v>
      </c>
      <c r="D47" s="232">
        <v>25470</v>
      </c>
      <c r="E47" s="232">
        <v>25470</v>
      </c>
      <c r="F47" s="232">
        <v>0</v>
      </c>
      <c r="G47" s="232">
        <v>0</v>
      </c>
      <c r="H47" s="120"/>
    </row>
    <row r="48" spans="1:8" ht="21.95" customHeight="1" x14ac:dyDescent="0.25">
      <c r="A48" s="120"/>
      <c r="B48" s="231" t="s">
        <v>561</v>
      </c>
      <c r="C48" s="231" t="s">
        <v>562</v>
      </c>
      <c r="D48" s="232">
        <v>25000</v>
      </c>
      <c r="E48" s="232">
        <v>25000</v>
      </c>
      <c r="F48" s="232">
        <v>0</v>
      </c>
      <c r="G48" s="232">
        <v>0</v>
      </c>
      <c r="H48" s="120"/>
    </row>
    <row r="49" spans="1:8" ht="24.95" customHeight="1" x14ac:dyDescent="0.25">
      <c r="A49" s="120"/>
      <c r="B49" s="192" t="s">
        <v>348</v>
      </c>
      <c r="C49" s="192" t="s">
        <v>68</v>
      </c>
      <c r="D49" s="230">
        <v>6100</v>
      </c>
      <c r="E49" s="230">
        <v>6100</v>
      </c>
      <c r="F49" s="230">
        <v>0</v>
      </c>
      <c r="G49" s="230">
        <v>0</v>
      </c>
      <c r="H49" s="120"/>
    </row>
    <row r="50" spans="1:8" ht="36" customHeight="1" x14ac:dyDescent="0.25">
      <c r="A50" s="120"/>
      <c r="B50" s="231" t="s">
        <v>349</v>
      </c>
      <c r="C50" s="231" t="s">
        <v>69</v>
      </c>
      <c r="D50" s="232">
        <v>3500</v>
      </c>
      <c r="E50" s="232">
        <v>3500</v>
      </c>
      <c r="F50" s="232">
        <v>0</v>
      </c>
      <c r="G50" s="232">
        <v>0</v>
      </c>
      <c r="H50" s="120"/>
    </row>
    <row r="51" spans="1:8" ht="23.1" customHeight="1" x14ac:dyDescent="0.25">
      <c r="A51" s="120"/>
      <c r="B51" s="231" t="s">
        <v>350</v>
      </c>
      <c r="C51" s="231" t="s">
        <v>70</v>
      </c>
      <c r="D51" s="232">
        <v>2600</v>
      </c>
      <c r="E51" s="232">
        <v>2600</v>
      </c>
      <c r="F51" s="232">
        <v>0</v>
      </c>
      <c r="G51" s="232">
        <v>0</v>
      </c>
      <c r="H51" s="120"/>
    </row>
    <row r="52" spans="1:8" ht="27" customHeight="1" x14ac:dyDescent="0.25">
      <c r="A52" s="120"/>
      <c r="B52" s="192" t="s">
        <v>351</v>
      </c>
      <c r="C52" s="192" t="s">
        <v>40</v>
      </c>
      <c r="D52" s="230">
        <v>16678300</v>
      </c>
      <c r="E52" s="230">
        <v>16678300</v>
      </c>
      <c r="F52" s="230">
        <v>0</v>
      </c>
      <c r="G52" s="230">
        <v>0</v>
      </c>
      <c r="H52" s="120"/>
    </row>
    <row r="53" spans="1:8" ht="23.1" customHeight="1" x14ac:dyDescent="0.25">
      <c r="A53" s="120"/>
      <c r="B53" s="231" t="s">
        <v>352</v>
      </c>
      <c r="C53" s="231" t="s">
        <v>41</v>
      </c>
      <c r="D53" s="232">
        <v>2591300</v>
      </c>
      <c r="E53" s="232">
        <v>2591300</v>
      </c>
      <c r="F53" s="232">
        <v>0</v>
      </c>
      <c r="G53" s="232">
        <v>0</v>
      </c>
      <c r="H53" s="120"/>
    </row>
    <row r="54" spans="1:8" ht="17.45" customHeight="1" x14ac:dyDescent="0.25">
      <c r="A54" s="120"/>
      <c r="B54" s="231" t="s">
        <v>353</v>
      </c>
      <c r="C54" s="231" t="s">
        <v>42</v>
      </c>
      <c r="D54" s="232">
        <v>13600000</v>
      </c>
      <c r="E54" s="232">
        <v>13600000</v>
      </c>
      <c r="F54" s="232">
        <v>0</v>
      </c>
      <c r="G54" s="232">
        <v>0</v>
      </c>
      <c r="H54" s="120"/>
    </row>
    <row r="55" spans="1:8" ht="83.45" customHeight="1" x14ac:dyDescent="0.25">
      <c r="A55" s="120"/>
      <c r="B55" s="231" t="s">
        <v>354</v>
      </c>
      <c r="C55" s="231" t="s">
        <v>355</v>
      </c>
      <c r="D55" s="232">
        <v>487000</v>
      </c>
      <c r="E55" s="232">
        <v>487000</v>
      </c>
      <c r="F55" s="232">
        <v>0</v>
      </c>
      <c r="G55" s="232">
        <v>0</v>
      </c>
      <c r="H55" s="120"/>
    </row>
    <row r="56" spans="1:8" ht="19.5" customHeight="1" x14ac:dyDescent="0.25">
      <c r="A56" s="120"/>
      <c r="B56" s="192" t="s">
        <v>356</v>
      </c>
      <c r="C56" s="192" t="s">
        <v>182</v>
      </c>
      <c r="D56" s="230">
        <v>63000</v>
      </c>
      <c r="E56" s="230">
        <v>0</v>
      </c>
      <c r="F56" s="230">
        <v>63000</v>
      </c>
      <c r="G56" s="230">
        <v>0</v>
      </c>
      <c r="H56" s="120"/>
    </row>
    <row r="57" spans="1:8" ht="17.45" customHeight="1" x14ac:dyDescent="0.25">
      <c r="A57" s="120"/>
      <c r="B57" s="192" t="s">
        <v>357</v>
      </c>
      <c r="C57" s="192" t="s">
        <v>181</v>
      </c>
      <c r="D57" s="230">
        <v>63000</v>
      </c>
      <c r="E57" s="230">
        <v>0</v>
      </c>
      <c r="F57" s="230">
        <v>63000</v>
      </c>
      <c r="G57" s="230">
        <v>0</v>
      </c>
      <c r="H57" s="120"/>
    </row>
    <row r="58" spans="1:8" ht="84" customHeight="1" x14ac:dyDescent="0.25">
      <c r="A58" s="120"/>
      <c r="B58" s="231" t="s">
        <v>358</v>
      </c>
      <c r="C58" s="231" t="s">
        <v>215</v>
      </c>
      <c r="D58" s="232">
        <v>30000</v>
      </c>
      <c r="E58" s="232">
        <v>0</v>
      </c>
      <c r="F58" s="232">
        <v>30000</v>
      </c>
      <c r="G58" s="232">
        <v>0</v>
      </c>
      <c r="H58" s="120"/>
    </row>
    <row r="59" spans="1:8" ht="36.950000000000003" customHeight="1" x14ac:dyDescent="0.25">
      <c r="A59" s="120"/>
      <c r="B59" s="231" t="s">
        <v>359</v>
      </c>
      <c r="C59" s="231" t="s">
        <v>183</v>
      </c>
      <c r="D59" s="232">
        <v>3000</v>
      </c>
      <c r="E59" s="232">
        <v>0</v>
      </c>
      <c r="F59" s="232">
        <v>3000</v>
      </c>
      <c r="G59" s="232">
        <v>0</v>
      </c>
      <c r="H59" s="120"/>
    </row>
    <row r="60" spans="1:8" ht="69.599999999999994" customHeight="1" x14ac:dyDescent="0.25">
      <c r="A60" s="120"/>
      <c r="B60" s="231" t="s">
        <v>360</v>
      </c>
      <c r="C60" s="231" t="s">
        <v>184</v>
      </c>
      <c r="D60" s="232">
        <v>30000</v>
      </c>
      <c r="E60" s="232">
        <v>0</v>
      </c>
      <c r="F60" s="232">
        <v>30000</v>
      </c>
      <c r="G60" s="232">
        <v>0</v>
      </c>
      <c r="H60" s="120"/>
    </row>
    <row r="61" spans="1:8" ht="20.45" customHeight="1" x14ac:dyDescent="0.25">
      <c r="A61" s="120"/>
      <c r="B61" s="192" t="s">
        <v>361</v>
      </c>
      <c r="C61" s="192" t="s">
        <v>43</v>
      </c>
      <c r="D61" s="230">
        <v>4304020</v>
      </c>
      <c r="E61" s="230">
        <v>1776720</v>
      </c>
      <c r="F61" s="230">
        <v>2527300</v>
      </c>
      <c r="G61" s="230">
        <v>0</v>
      </c>
      <c r="H61" s="120"/>
    </row>
    <row r="62" spans="1:8" ht="38.450000000000003" customHeight="1" x14ac:dyDescent="0.25">
      <c r="A62" s="120"/>
      <c r="B62" s="192" t="s">
        <v>563</v>
      </c>
      <c r="C62" s="192" t="s">
        <v>564</v>
      </c>
      <c r="D62" s="230">
        <v>30560</v>
      </c>
      <c r="E62" s="230">
        <v>30560</v>
      </c>
      <c r="F62" s="230">
        <v>0</v>
      </c>
      <c r="G62" s="230">
        <v>0</v>
      </c>
      <c r="H62" s="120"/>
    </row>
    <row r="63" spans="1:8" ht="23.45" customHeight="1" x14ac:dyDescent="0.25">
      <c r="A63" s="120"/>
      <c r="B63" s="192" t="s">
        <v>565</v>
      </c>
      <c r="C63" s="192" t="s">
        <v>52</v>
      </c>
      <c r="D63" s="230">
        <v>30560</v>
      </c>
      <c r="E63" s="230">
        <v>30560</v>
      </c>
      <c r="F63" s="230">
        <v>0</v>
      </c>
      <c r="G63" s="230">
        <v>0</v>
      </c>
      <c r="H63" s="120"/>
    </row>
    <row r="64" spans="1:8" ht="35.450000000000003" customHeight="1" x14ac:dyDescent="0.25">
      <c r="A64" s="120"/>
      <c r="B64" s="231" t="s">
        <v>566</v>
      </c>
      <c r="C64" s="231" t="s">
        <v>567</v>
      </c>
      <c r="D64" s="232">
        <v>18570</v>
      </c>
      <c r="E64" s="232">
        <v>18570</v>
      </c>
      <c r="F64" s="232">
        <v>0</v>
      </c>
      <c r="G64" s="232">
        <v>0</v>
      </c>
      <c r="H64" s="120"/>
    </row>
    <row r="65" spans="1:9" ht="90" customHeight="1" x14ac:dyDescent="0.25">
      <c r="A65" s="120"/>
      <c r="B65" s="231" t="s">
        <v>568</v>
      </c>
      <c r="C65" s="231" t="s">
        <v>569</v>
      </c>
      <c r="D65" s="232">
        <v>10000</v>
      </c>
      <c r="E65" s="232">
        <v>10000</v>
      </c>
      <c r="F65" s="232">
        <v>0</v>
      </c>
      <c r="G65" s="232">
        <v>0</v>
      </c>
      <c r="H65" s="120"/>
    </row>
    <row r="66" spans="1:9" ht="98.1" customHeight="1" x14ac:dyDescent="0.25">
      <c r="A66" s="120"/>
      <c r="B66" s="231" t="s">
        <v>570</v>
      </c>
      <c r="C66" s="231" t="s">
        <v>571</v>
      </c>
      <c r="D66" s="232">
        <v>1990</v>
      </c>
      <c r="E66" s="232">
        <v>1990</v>
      </c>
      <c r="F66" s="232">
        <v>0</v>
      </c>
      <c r="G66" s="232">
        <v>0</v>
      </c>
      <c r="H66" s="120"/>
    </row>
    <row r="67" spans="1:9" ht="34.5" customHeight="1" x14ac:dyDescent="0.25">
      <c r="A67" s="120"/>
      <c r="B67" s="192" t="s">
        <v>362</v>
      </c>
      <c r="C67" s="192" t="s">
        <v>44</v>
      </c>
      <c r="D67" s="230">
        <v>1472160</v>
      </c>
      <c r="E67" s="230">
        <v>1472160</v>
      </c>
      <c r="F67" s="230">
        <v>0</v>
      </c>
      <c r="G67" s="230">
        <v>0</v>
      </c>
      <c r="H67" s="120"/>
    </row>
    <row r="68" spans="1:9" ht="24" customHeight="1" x14ac:dyDescent="0.25">
      <c r="A68" s="120"/>
      <c r="B68" s="192" t="s">
        <v>363</v>
      </c>
      <c r="C68" s="192" t="s">
        <v>45</v>
      </c>
      <c r="D68" s="230">
        <v>554700</v>
      </c>
      <c r="E68" s="230">
        <v>554700</v>
      </c>
      <c r="F68" s="230">
        <v>0</v>
      </c>
      <c r="G68" s="230">
        <v>0</v>
      </c>
      <c r="H68" s="120"/>
    </row>
    <row r="69" spans="1:9" ht="50.1" customHeight="1" x14ac:dyDescent="0.25">
      <c r="A69" s="120"/>
      <c r="B69" s="231" t="s">
        <v>364</v>
      </c>
      <c r="C69" s="231" t="s">
        <v>365</v>
      </c>
      <c r="D69" s="232">
        <v>40200</v>
      </c>
      <c r="E69" s="232">
        <v>40200</v>
      </c>
      <c r="F69" s="232">
        <v>0</v>
      </c>
      <c r="G69" s="232">
        <v>0</v>
      </c>
      <c r="H69" s="120"/>
    </row>
    <row r="70" spans="1:9" ht="22.5" customHeight="1" x14ac:dyDescent="0.25">
      <c r="A70" s="120"/>
      <c r="B70" s="231" t="s">
        <v>366</v>
      </c>
      <c r="C70" s="231" t="s">
        <v>46</v>
      </c>
      <c r="D70" s="232">
        <v>318300</v>
      </c>
      <c r="E70" s="232">
        <v>318300</v>
      </c>
      <c r="F70" s="232">
        <v>0</v>
      </c>
      <c r="G70" s="232">
        <v>0</v>
      </c>
      <c r="H70" s="120"/>
    </row>
    <row r="71" spans="1:9" ht="35.450000000000003" customHeight="1" x14ac:dyDescent="0.25">
      <c r="A71" s="120"/>
      <c r="B71" s="231" t="s">
        <v>367</v>
      </c>
      <c r="C71" s="231" t="s">
        <v>71</v>
      </c>
      <c r="D71" s="232">
        <v>196200</v>
      </c>
      <c r="E71" s="232">
        <v>196200</v>
      </c>
      <c r="F71" s="232">
        <v>0</v>
      </c>
      <c r="G71" s="232">
        <v>0</v>
      </c>
      <c r="H71" s="123" t="e">
        <f>#N/A</f>
        <v>#N/A</v>
      </c>
      <c r="I71" s="123" t="e">
        <f>#N/A</f>
        <v>#N/A</v>
      </c>
    </row>
    <row r="72" spans="1:9" ht="51.6" customHeight="1" x14ac:dyDescent="0.25">
      <c r="A72" s="120"/>
      <c r="B72" s="192" t="s">
        <v>368</v>
      </c>
      <c r="C72" s="192" t="s">
        <v>47</v>
      </c>
      <c r="D72" s="230">
        <v>897000</v>
      </c>
      <c r="E72" s="230">
        <v>897000</v>
      </c>
      <c r="F72" s="230">
        <v>0</v>
      </c>
      <c r="G72" s="230">
        <v>0</v>
      </c>
      <c r="H72" s="123" t="e">
        <f>#N/A</f>
        <v>#N/A</v>
      </c>
      <c r="I72" s="123" t="e">
        <f>#N/A</f>
        <v>#N/A</v>
      </c>
    </row>
    <row r="73" spans="1:9" ht="54" customHeight="1" x14ac:dyDescent="0.25">
      <c r="A73" s="120"/>
      <c r="B73" s="231" t="s">
        <v>369</v>
      </c>
      <c r="C73" s="231" t="s">
        <v>370</v>
      </c>
      <c r="D73" s="232">
        <v>897000</v>
      </c>
      <c r="E73" s="232">
        <v>897000</v>
      </c>
      <c r="F73" s="232">
        <v>0</v>
      </c>
      <c r="G73" s="232">
        <v>0</v>
      </c>
      <c r="H73" s="120"/>
    </row>
    <row r="74" spans="1:9" ht="26.1" customHeight="1" x14ac:dyDescent="0.25">
      <c r="A74" s="120"/>
      <c r="B74" s="192" t="s">
        <v>371</v>
      </c>
      <c r="C74" s="192" t="s">
        <v>48</v>
      </c>
      <c r="D74" s="230">
        <v>20460</v>
      </c>
      <c r="E74" s="230">
        <v>20460</v>
      </c>
      <c r="F74" s="230">
        <v>0</v>
      </c>
      <c r="G74" s="230">
        <v>0</v>
      </c>
      <c r="H74" s="120"/>
    </row>
    <row r="75" spans="1:9" ht="63.6" customHeight="1" x14ac:dyDescent="0.25">
      <c r="A75" s="120"/>
      <c r="B75" s="231" t="s">
        <v>372</v>
      </c>
      <c r="C75" s="231" t="s">
        <v>49</v>
      </c>
      <c r="D75" s="232">
        <v>17360</v>
      </c>
      <c r="E75" s="232">
        <v>17360</v>
      </c>
      <c r="F75" s="232">
        <v>0</v>
      </c>
      <c r="G75" s="232">
        <v>0</v>
      </c>
      <c r="H75" s="120"/>
    </row>
    <row r="76" spans="1:9" ht="54.95" customHeight="1" x14ac:dyDescent="0.25">
      <c r="A76" s="120"/>
      <c r="B76" s="231" t="s">
        <v>373</v>
      </c>
      <c r="C76" s="231" t="s">
        <v>50</v>
      </c>
      <c r="D76" s="232">
        <v>3100</v>
      </c>
      <c r="E76" s="232">
        <v>3100</v>
      </c>
      <c r="F76" s="232">
        <v>0</v>
      </c>
      <c r="G76" s="232">
        <v>0</v>
      </c>
      <c r="H76" s="120"/>
    </row>
    <row r="77" spans="1:9" ht="23.45" customHeight="1" x14ac:dyDescent="0.25">
      <c r="A77" s="120"/>
      <c r="B77" s="192" t="s">
        <v>374</v>
      </c>
      <c r="C77" s="192" t="s">
        <v>51</v>
      </c>
      <c r="D77" s="230">
        <v>274000</v>
      </c>
      <c r="E77" s="230">
        <v>274000</v>
      </c>
      <c r="F77" s="230">
        <v>0</v>
      </c>
      <c r="G77" s="230">
        <v>0</v>
      </c>
      <c r="H77" s="120"/>
    </row>
    <row r="78" spans="1:9" ht="35.1" customHeight="1" x14ac:dyDescent="0.25">
      <c r="A78" s="120"/>
      <c r="B78" s="192" t="s">
        <v>375</v>
      </c>
      <c r="C78" s="192" t="s">
        <v>52</v>
      </c>
      <c r="D78" s="230">
        <v>274000</v>
      </c>
      <c r="E78" s="230">
        <v>274000</v>
      </c>
      <c r="F78" s="230">
        <v>0</v>
      </c>
      <c r="G78" s="230">
        <v>0</v>
      </c>
      <c r="H78" s="120"/>
    </row>
    <row r="79" spans="1:9" ht="23.45" customHeight="1" x14ac:dyDescent="0.25">
      <c r="A79" s="120"/>
      <c r="B79" s="231" t="s">
        <v>376</v>
      </c>
      <c r="C79" s="231" t="s">
        <v>52</v>
      </c>
      <c r="D79" s="232">
        <v>274000</v>
      </c>
      <c r="E79" s="232">
        <v>274000</v>
      </c>
      <c r="F79" s="232">
        <v>0</v>
      </c>
      <c r="G79" s="232">
        <v>0</v>
      </c>
      <c r="H79" s="120"/>
    </row>
    <row r="80" spans="1:9" ht="24.6" customHeight="1" x14ac:dyDescent="0.25">
      <c r="A80" s="120"/>
      <c r="B80" s="192" t="s">
        <v>377</v>
      </c>
      <c r="C80" s="192" t="s">
        <v>53</v>
      </c>
      <c r="D80" s="230">
        <v>2527300</v>
      </c>
      <c r="E80" s="230">
        <v>0</v>
      </c>
      <c r="F80" s="230">
        <v>2527300</v>
      </c>
      <c r="G80" s="230">
        <v>0</v>
      </c>
      <c r="H80" s="120"/>
    </row>
    <row r="81" spans="1:9" ht="53.1" customHeight="1" x14ac:dyDescent="0.25">
      <c r="A81" s="120"/>
      <c r="B81" s="192" t="s">
        <v>378</v>
      </c>
      <c r="C81" s="192" t="s">
        <v>54</v>
      </c>
      <c r="D81" s="230">
        <v>2527300</v>
      </c>
      <c r="E81" s="230">
        <v>0</v>
      </c>
      <c r="F81" s="230">
        <v>2527300</v>
      </c>
      <c r="G81" s="230">
        <v>0</v>
      </c>
      <c r="H81" s="120"/>
    </row>
    <row r="82" spans="1:9" ht="41.1" customHeight="1" x14ac:dyDescent="0.25">
      <c r="A82" s="120"/>
      <c r="B82" s="231" t="s">
        <v>379</v>
      </c>
      <c r="C82" s="231" t="s">
        <v>55</v>
      </c>
      <c r="D82" s="232">
        <v>2413200</v>
      </c>
      <c r="E82" s="232">
        <v>0</v>
      </c>
      <c r="F82" s="232">
        <v>2413200</v>
      </c>
      <c r="G82" s="232">
        <v>0</v>
      </c>
      <c r="H82" s="120"/>
    </row>
    <row r="83" spans="1:9" ht="57" customHeight="1" x14ac:dyDescent="0.25">
      <c r="A83" s="120"/>
      <c r="B83" s="231" t="s">
        <v>380</v>
      </c>
      <c r="C83" s="231" t="s">
        <v>572</v>
      </c>
      <c r="D83" s="232">
        <v>114100</v>
      </c>
      <c r="E83" s="232">
        <v>0</v>
      </c>
      <c r="F83" s="232">
        <v>114100</v>
      </c>
      <c r="G83" s="232">
        <v>0</v>
      </c>
      <c r="H83" s="120"/>
    </row>
    <row r="84" spans="1:9" ht="24.6" customHeight="1" x14ac:dyDescent="0.25">
      <c r="A84" s="120"/>
      <c r="B84" s="192" t="s">
        <v>381</v>
      </c>
      <c r="C84" s="192" t="s">
        <v>72</v>
      </c>
      <c r="D84" s="230">
        <v>400000</v>
      </c>
      <c r="E84" s="230">
        <v>0</v>
      </c>
      <c r="F84" s="230">
        <v>400000</v>
      </c>
      <c r="G84" s="230">
        <v>400000</v>
      </c>
      <c r="H84" s="120"/>
    </row>
    <row r="85" spans="1:9" ht="36" customHeight="1" x14ac:dyDescent="0.25">
      <c r="A85" s="120"/>
      <c r="B85" s="192" t="s">
        <v>382</v>
      </c>
      <c r="C85" s="192" t="s">
        <v>169</v>
      </c>
      <c r="D85" s="230">
        <v>400000</v>
      </c>
      <c r="E85" s="230">
        <v>0</v>
      </c>
      <c r="F85" s="230">
        <v>400000</v>
      </c>
      <c r="G85" s="230">
        <v>400000</v>
      </c>
      <c r="H85" s="120"/>
    </row>
    <row r="86" spans="1:9" ht="27.95" customHeight="1" x14ac:dyDescent="0.25">
      <c r="A86" s="120"/>
      <c r="B86" s="192" t="s">
        <v>383</v>
      </c>
      <c r="C86" s="192" t="s">
        <v>170</v>
      </c>
      <c r="D86" s="230">
        <v>400000</v>
      </c>
      <c r="E86" s="230">
        <v>0</v>
      </c>
      <c r="F86" s="230">
        <v>400000</v>
      </c>
      <c r="G86" s="230">
        <v>400000</v>
      </c>
      <c r="H86" s="120"/>
    </row>
    <row r="87" spans="1:9" ht="84.6" customHeight="1" x14ac:dyDescent="0.25">
      <c r="A87" s="120"/>
      <c r="B87" s="231" t="s">
        <v>384</v>
      </c>
      <c r="C87" s="231" t="s">
        <v>171</v>
      </c>
      <c r="D87" s="232">
        <v>400000</v>
      </c>
      <c r="E87" s="232">
        <v>0</v>
      </c>
      <c r="F87" s="232">
        <v>400000</v>
      </c>
      <c r="G87" s="232">
        <v>400000</v>
      </c>
      <c r="H87" s="120"/>
    </row>
    <row r="88" spans="1:9" s="126" customFormat="1" ht="32.450000000000003" customHeight="1" x14ac:dyDescent="0.25">
      <c r="A88" s="125"/>
      <c r="B88" s="192" t="s">
        <v>385</v>
      </c>
      <c r="C88" s="192" t="s">
        <v>386</v>
      </c>
      <c r="D88" s="230">
        <v>140224476</v>
      </c>
      <c r="E88" s="230">
        <v>137234176</v>
      </c>
      <c r="F88" s="230">
        <v>2990300</v>
      </c>
      <c r="G88" s="230">
        <v>400000</v>
      </c>
      <c r="H88" s="125"/>
    </row>
    <row r="89" spans="1:9" s="126" customFormat="1" ht="29.45" customHeight="1" x14ac:dyDescent="0.25">
      <c r="A89" s="125"/>
      <c r="B89" s="192" t="s">
        <v>387</v>
      </c>
      <c r="C89" s="192" t="s">
        <v>56</v>
      </c>
      <c r="D89" s="230">
        <v>198145480.09</v>
      </c>
      <c r="E89" s="230">
        <v>197099280.09</v>
      </c>
      <c r="F89" s="230">
        <v>1046200</v>
      </c>
      <c r="G89" s="230">
        <v>1000000</v>
      </c>
      <c r="H89" s="125"/>
    </row>
    <row r="90" spans="1:9" s="126" customFormat="1" ht="35.450000000000003" customHeight="1" x14ac:dyDescent="0.25">
      <c r="A90" s="125"/>
      <c r="B90" s="192" t="s">
        <v>388</v>
      </c>
      <c r="C90" s="192" t="s">
        <v>57</v>
      </c>
      <c r="D90" s="230">
        <v>198145480.09</v>
      </c>
      <c r="E90" s="230">
        <v>197099280.09</v>
      </c>
      <c r="F90" s="230">
        <v>1046200</v>
      </c>
      <c r="G90" s="230">
        <v>1000000</v>
      </c>
      <c r="H90" s="125"/>
    </row>
    <row r="91" spans="1:9" ht="36.950000000000003" customHeight="1" x14ac:dyDescent="0.25">
      <c r="A91" s="120"/>
      <c r="B91" s="192" t="s">
        <v>389</v>
      </c>
      <c r="C91" s="192" t="s">
        <v>151</v>
      </c>
      <c r="D91" s="230">
        <v>54621400</v>
      </c>
      <c r="E91" s="230">
        <v>54621400</v>
      </c>
      <c r="F91" s="230">
        <v>0</v>
      </c>
      <c r="G91" s="230">
        <v>0</v>
      </c>
      <c r="H91" s="123">
        <f>H82+H83</f>
        <v>0</v>
      </c>
      <c r="I91" s="123">
        <f>I82+I83</f>
        <v>0</v>
      </c>
    </row>
    <row r="92" spans="1:9" ht="31.5" customHeight="1" x14ac:dyDescent="0.25">
      <c r="A92" s="120"/>
      <c r="B92" s="231" t="s">
        <v>390</v>
      </c>
      <c r="C92" s="231" t="s">
        <v>58</v>
      </c>
      <c r="D92" s="232">
        <v>54621400</v>
      </c>
      <c r="E92" s="232">
        <v>54621400</v>
      </c>
      <c r="F92" s="232">
        <v>0</v>
      </c>
      <c r="G92" s="232">
        <v>0</v>
      </c>
      <c r="H92" s="124"/>
      <c r="I92" s="124"/>
    </row>
    <row r="93" spans="1:9" ht="39" customHeight="1" x14ac:dyDescent="0.25">
      <c r="A93" s="120"/>
      <c r="B93" s="192" t="s">
        <v>490</v>
      </c>
      <c r="C93" s="192" t="s">
        <v>491</v>
      </c>
      <c r="D93" s="230">
        <v>137075500</v>
      </c>
      <c r="E93" s="230">
        <v>137075500</v>
      </c>
      <c r="F93" s="230">
        <v>0</v>
      </c>
      <c r="G93" s="230">
        <v>0</v>
      </c>
      <c r="H93" s="124"/>
      <c r="I93" s="124"/>
    </row>
    <row r="94" spans="1:9" ht="41.45" customHeight="1" x14ac:dyDescent="0.25">
      <c r="A94" s="120"/>
      <c r="B94" s="231" t="s">
        <v>492</v>
      </c>
      <c r="C94" s="231" t="s">
        <v>476</v>
      </c>
      <c r="D94" s="232">
        <v>137075500</v>
      </c>
      <c r="E94" s="232">
        <v>137075500</v>
      </c>
      <c r="F94" s="232">
        <v>0</v>
      </c>
      <c r="G94" s="232">
        <v>0</v>
      </c>
      <c r="H94" s="120"/>
    </row>
    <row r="95" spans="1:9" ht="35.450000000000003" customHeight="1" x14ac:dyDescent="0.25">
      <c r="B95" s="192" t="s">
        <v>220</v>
      </c>
      <c r="C95" s="192" t="s">
        <v>221</v>
      </c>
      <c r="D95" s="230">
        <v>6448580.0899999999</v>
      </c>
      <c r="E95" s="230">
        <v>5402380.0899999999</v>
      </c>
      <c r="F95" s="230">
        <v>1046200</v>
      </c>
      <c r="G95" s="230">
        <v>1000000</v>
      </c>
    </row>
    <row r="96" spans="1:9" ht="223.5" customHeight="1" x14ac:dyDescent="0.25">
      <c r="B96" s="231">
        <v>41050500</v>
      </c>
      <c r="C96" s="231" t="s">
        <v>601</v>
      </c>
      <c r="D96" s="232">
        <v>1402047.09</v>
      </c>
      <c r="E96" s="232">
        <v>1402047.09</v>
      </c>
      <c r="F96" s="232">
        <v>0</v>
      </c>
      <c r="G96" s="232">
        <v>0</v>
      </c>
    </row>
    <row r="97" spans="2:7" ht="42.95" customHeight="1" x14ac:dyDescent="0.25">
      <c r="B97" s="231" t="s">
        <v>477</v>
      </c>
      <c r="C97" s="231" t="s">
        <v>478</v>
      </c>
      <c r="D97" s="232">
        <v>1116369</v>
      </c>
      <c r="E97" s="232">
        <v>1116369</v>
      </c>
      <c r="F97" s="232">
        <v>0</v>
      </c>
      <c r="G97" s="232">
        <v>0</v>
      </c>
    </row>
    <row r="98" spans="2:7" ht="54.95" customHeight="1" x14ac:dyDescent="0.25">
      <c r="B98" s="231" t="s">
        <v>480</v>
      </c>
      <c r="C98" s="231" t="s">
        <v>481</v>
      </c>
      <c r="D98" s="232">
        <v>673300</v>
      </c>
      <c r="E98" s="232">
        <v>673300</v>
      </c>
      <c r="F98" s="232">
        <v>0</v>
      </c>
      <c r="G98" s="232">
        <v>0</v>
      </c>
    </row>
    <row r="99" spans="2:7" ht="78.95" customHeight="1" x14ac:dyDescent="0.25">
      <c r="B99" s="231" t="s">
        <v>573</v>
      </c>
      <c r="C99" s="231" t="s">
        <v>574</v>
      </c>
      <c r="D99" s="232">
        <v>229175</v>
      </c>
      <c r="E99" s="232">
        <v>229175</v>
      </c>
      <c r="F99" s="232">
        <v>0</v>
      </c>
      <c r="G99" s="232">
        <v>0</v>
      </c>
    </row>
    <row r="100" spans="2:7" ht="23.45" customHeight="1" x14ac:dyDescent="0.25">
      <c r="B100" s="231" t="s">
        <v>222</v>
      </c>
      <c r="C100" s="231" t="s">
        <v>223</v>
      </c>
      <c r="D100" s="232">
        <v>3027689</v>
      </c>
      <c r="E100" s="232">
        <v>1981489</v>
      </c>
      <c r="F100" s="232">
        <v>1046200</v>
      </c>
      <c r="G100" s="232">
        <v>1000000</v>
      </c>
    </row>
    <row r="101" spans="2:7" ht="29.1" customHeight="1" x14ac:dyDescent="0.25">
      <c r="B101" s="192" t="s">
        <v>193</v>
      </c>
      <c r="C101" s="192" t="s">
        <v>179</v>
      </c>
      <c r="D101" s="230">
        <v>338369956.08999997</v>
      </c>
      <c r="E101" s="230">
        <v>334333456.08999997</v>
      </c>
      <c r="F101" s="230">
        <v>4036500</v>
      </c>
      <c r="G101" s="230">
        <v>1400000</v>
      </c>
    </row>
    <row r="102" spans="2:7" ht="29.1" customHeight="1" x14ac:dyDescent="0.25">
      <c r="B102" s="272"/>
      <c r="C102" s="272"/>
      <c r="D102" s="273"/>
      <c r="E102" s="273"/>
      <c r="F102" s="273"/>
      <c r="G102" s="273"/>
    </row>
    <row r="103" spans="2:7" x14ac:dyDescent="0.25">
      <c r="C103" s="73" t="s">
        <v>428</v>
      </c>
      <c r="E103" s="73" t="s">
        <v>429</v>
      </c>
    </row>
  </sheetData>
  <mergeCells count="13">
    <mergeCell ref="D1:G1"/>
    <mergeCell ref="D2:G2"/>
    <mergeCell ref="D3:G3"/>
    <mergeCell ref="D4:G4"/>
    <mergeCell ref="B5:G5"/>
    <mergeCell ref="B6:G6"/>
    <mergeCell ref="F10:G10"/>
    <mergeCell ref="D10:D11"/>
    <mergeCell ref="B7:C7"/>
    <mergeCell ref="B8:C8"/>
    <mergeCell ref="B10:B11"/>
    <mergeCell ref="E10:E11"/>
    <mergeCell ref="C10:C11"/>
  </mergeCells>
  <phoneticPr fontId="28" type="noConversion"/>
  <conditionalFormatting sqref="D13:G13 C13:C89 D14:D91">
    <cfRule type="cellIs" dxfId="1" priority="2" stopIfTrue="1" operator="equal">
      <formula>0</formula>
    </cfRule>
  </conditionalFormatting>
  <conditionalFormatting sqref="E14:G15 E74:G75 E73 E68:G68 E69:E70 E66:G66 E67 E60:G62 E63:E65 E55:G56 E57:E59 E51:G51 E52:E54 E48:G48 E49:E50 E37:G38 E39:E47 E34:G34 E35:E36 E32:I32 E33 E29:G30 E31 E26:G26 E27:E28 E22:G23 E24:E25 E20:I20 E21 E16:E19 D92:D93 E91:I93 E76:E79 F78:G79 E71:I72">
    <cfRule type="cellIs" dxfId="0" priority="1" stopIfTrue="1" operator="equal">
      <formula>0</formula>
    </cfRule>
  </conditionalFormatting>
  <pageMargins left="0.78740157480314965" right="0.19685039370078741" top="0.39370078740157483" bottom="0.39370078740157483" header="0" footer="0"/>
  <pageSetup paperSize="9" scale="55" fitToHeight="3" orientation="portrait" horizontalDpi="360" verticalDpi="360" r:id="rId1"/>
  <headerFooter alignWithMargins="0"/>
  <rowBreaks count="1" manualBreakCount="1">
    <brk id="57" min="1" max="6" man="1"/>
  </rowBreaks>
  <colBreaks count="1" manualBreakCount="1">
    <brk id="6" max="102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9"/>
  </sheetPr>
  <dimension ref="A1:AQ50"/>
  <sheetViews>
    <sheetView zoomScaleNormal="100" workbookViewId="0">
      <selection activeCell="B8" sqref="B8"/>
    </sheetView>
  </sheetViews>
  <sheetFormatPr defaultColWidth="10.6640625" defaultRowHeight="18.75" x14ac:dyDescent="0.3"/>
  <cols>
    <col min="1" max="1" width="20.33203125" style="99" customWidth="1"/>
    <col min="2" max="2" width="34.83203125" style="99" customWidth="1"/>
    <col min="3" max="3" width="17.33203125" style="99" customWidth="1"/>
    <col min="4" max="4" width="16.1640625" style="99" customWidth="1"/>
    <col min="5" max="5" width="15.1640625" style="99" customWidth="1"/>
    <col min="6" max="6" width="19.6640625" style="99" hidden="1" customWidth="1"/>
    <col min="7" max="7" width="16" style="99" hidden="1" customWidth="1"/>
    <col min="8" max="8" width="19.1640625" style="99" customWidth="1"/>
    <col min="9" max="9" width="20" style="99" customWidth="1"/>
    <col min="10" max="11" width="11.5" style="99" bestFit="1" customWidth="1"/>
    <col min="12" max="16384" width="10.6640625" style="99"/>
  </cols>
  <sheetData>
    <row r="1" spans="1:43" x14ac:dyDescent="0.3">
      <c r="C1" s="215" t="s">
        <v>127</v>
      </c>
      <c r="D1" s="215"/>
      <c r="E1" s="215"/>
    </row>
    <row r="2" spans="1:43" ht="45.6" customHeight="1" x14ac:dyDescent="0.3">
      <c r="B2" s="38"/>
      <c r="C2" s="280" t="s">
        <v>611</v>
      </c>
      <c r="D2" s="280"/>
      <c r="E2" s="280"/>
    </row>
    <row r="3" spans="1:43" ht="39" customHeight="1" x14ac:dyDescent="0.3">
      <c r="C3" s="282" t="s">
        <v>474</v>
      </c>
      <c r="D3" s="282"/>
      <c r="E3" s="282"/>
    </row>
    <row r="4" spans="1:43" s="102" customFormat="1" ht="47.45" customHeight="1" x14ac:dyDescent="0.3">
      <c r="A4" s="281" t="s">
        <v>430</v>
      </c>
      <c r="B4" s="281"/>
      <c r="C4" s="281"/>
      <c r="D4" s="281"/>
      <c r="E4" s="281"/>
      <c r="F4" s="281"/>
      <c r="G4" s="100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101"/>
      <c r="AB4" s="101"/>
      <c r="AC4" s="101"/>
      <c r="AD4" s="101"/>
      <c r="AE4" s="101"/>
      <c r="AF4" s="101"/>
      <c r="AG4" s="101"/>
      <c r="AH4" s="101"/>
      <c r="AI4" s="101"/>
      <c r="AJ4" s="101"/>
      <c r="AK4" s="101"/>
      <c r="AL4" s="101"/>
      <c r="AM4" s="101"/>
      <c r="AN4" s="101"/>
      <c r="AO4" s="101"/>
      <c r="AP4" s="101"/>
      <c r="AQ4" s="101"/>
    </row>
    <row r="5" spans="1:43" s="102" customFormat="1" ht="17.25" customHeight="1" x14ac:dyDescent="0.3">
      <c r="A5" s="134" t="s">
        <v>447</v>
      </c>
      <c r="B5" s="135"/>
      <c r="C5" s="133"/>
      <c r="D5" s="133"/>
      <c r="E5" s="133"/>
      <c r="F5" s="133"/>
      <c r="G5" s="100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101"/>
      <c r="Z5" s="101"/>
      <c r="AA5" s="101"/>
      <c r="AB5" s="101"/>
      <c r="AC5" s="101"/>
      <c r="AD5" s="101"/>
      <c r="AE5" s="101"/>
      <c r="AF5" s="101"/>
      <c r="AG5" s="101"/>
      <c r="AH5" s="101"/>
      <c r="AI5" s="101"/>
      <c r="AJ5" s="101"/>
      <c r="AK5" s="101"/>
      <c r="AL5" s="101"/>
      <c r="AM5" s="101"/>
      <c r="AN5" s="101"/>
      <c r="AO5" s="101"/>
      <c r="AP5" s="101"/>
      <c r="AQ5" s="101"/>
    </row>
    <row r="6" spans="1:43" ht="23.25" customHeight="1" x14ac:dyDescent="0.3">
      <c r="A6" s="136" t="s">
        <v>185</v>
      </c>
      <c r="B6" s="137"/>
      <c r="C6" s="138"/>
      <c r="D6" s="138"/>
      <c r="E6" s="139" t="s">
        <v>25</v>
      </c>
      <c r="F6" s="140"/>
      <c r="G6" s="104"/>
    </row>
    <row r="7" spans="1:43" ht="59.45" customHeight="1" x14ac:dyDescent="0.3">
      <c r="A7" s="141" t="s">
        <v>128</v>
      </c>
      <c r="B7" s="141" t="s">
        <v>129</v>
      </c>
      <c r="C7" s="141" t="s">
        <v>189</v>
      </c>
      <c r="D7" s="142" t="s">
        <v>130</v>
      </c>
      <c r="E7" s="142" t="s">
        <v>24</v>
      </c>
      <c r="F7" s="140"/>
      <c r="G7" s="104"/>
    </row>
    <row r="8" spans="1:43" ht="12.95" customHeight="1" x14ac:dyDescent="0.3">
      <c r="A8" s="141">
        <v>1</v>
      </c>
      <c r="B8" s="141">
        <v>2</v>
      </c>
      <c r="C8" s="141">
        <v>3</v>
      </c>
      <c r="D8" s="142">
        <v>4</v>
      </c>
      <c r="E8" s="142">
        <v>5</v>
      </c>
      <c r="F8" s="103"/>
      <c r="G8" s="104"/>
    </row>
    <row r="9" spans="1:43" ht="41.25" customHeight="1" x14ac:dyDescent="0.3">
      <c r="A9" s="283" t="s">
        <v>232</v>
      </c>
      <c r="B9" s="127" t="s">
        <v>131</v>
      </c>
      <c r="C9" s="128">
        <f>D9+E9</f>
        <v>215709</v>
      </c>
      <c r="D9" s="128">
        <v>215709</v>
      </c>
      <c r="E9" s="128">
        <v>0</v>
      </c>
      <c r="F9" s="105"/>
      <c r="G9" s="105"/>
    </row>
    <row r="10" spans="1:43" s="110" customFormat="1" ht="31.9" customHeight="1" x14ac:dyDescent="0.3">
      <c r="A10" s="283"/>
      <c r="B10" s="129" t="s">
        <v>132</v>
      </c>
      <c r="C10" s="128">
        <f t="shared" ref="C10:C22" si="0">D10+E10</f>
        <v>56800</v>
      </c>
      <c r="D10" s="130">
        <v>56800</v>
      </c>
      <c r="E10" s="128">
        <v>0</v>
      </c>
      <c r="F10" s="106" t="e">
        <f>SUM(#REF!)</f>
        <v>#REF!</v>
      </c>
      <c r="G10" s="107" t="e">
        <f>SUM(#REF!)</f>
        <v>#REF!</v>
      </c>
      <c r="H10" s="108"/>
      <c r="I10" s="108"/>
      <c r="J10" s="109"/>
    </row>
    <row r="11" spans="1:43" s="110" customFormat="1" ht="31.9" customHeight="1" x14ac:dyDescent="0.3">
      <c r="A11" s="284"/>
      <c r="B11" s="129" t="s">
        <v>391</v>
      </c>
      <c r="C11" s="128">
        <f t="shared" si="0"/>
        <v>183700</v>
      </c>
      <c r="D11" s="130">
        <v>183700</v>
      </c>
      <c r="E11" s="128">
        <v>0</v>
      </c>
      <c r="F11" s="111"/>
      <c r="G11" s="111"/>
      <c r="H11" s="108"/>
      <c r="I11" s="108"/>
      <c r="J11" s="109"/>
    </row>
    <row r="12" spans="1:43" s="110" customFormat="1" ht="40.5" customHeight="1" x14ac:dyDescent="0.3">
      <c r="A12" s="284"/>
      <c r="B12" s="129" t="s">
        <v>392</v>
      </c>
      <c r="C12" s="128">
        <f t="shared" si="0"/>
        <v>30651</v>
      </c>
      <c r="D12" s="130">
        <v>30651</v>
      </c>
      <c r="E12" s="128">
        <v>0</v>
      </c>
      <c r="F12" s="111"/>
      <c r="G12" s="111"/>
      <c r="H12" s="108"/>
      <c r="I12" s="108"/>
      <c r="J12" s="109"/>
    </row>
    <row r="13" spans="1:43" s="110" customFormat="1" ht="81" customHeight="1" x14ac:dyDescent="0.3">
      <c r="A13" s="284"/>
      <c r="B13" s="129" t="s">
        <v>264</v>
      </c>
      <c r="C13" s="128">
        <f t="shared" si="0"/>
        <v>343350</v>
      </c>
      <c r="D13" s="130">
        <v>343350</v>
      </c>
      <c r="E13" s="128">
        <v>0</v>
      </c>
      <c r="F13" s="111"/>
      <c r="G13" s="111"/>
      <c r="H13" s="108"/>
      <c r="I13" s="108"/>
      <c r="J13" s="109"/>
    </row>
    <row r="14" spans="1:43" s="110" customFormat="1" ht="55.5" customHeight="1" x14ac:dyDescent="0.3">
      <c r="A14" s="284"/>
      <c r="B14" s="129" t="s">
        <v>450</v>
      </c>
      <c r="C14" s="128">
        <f>D14+E14</f>
        <v>300000</v>
      </c>
      <c r="D14" s="130">
        <v>300000</v>
      </c>
      <c r="E14" s="128">
        <v>0</v>
      </c>
      <c r="F14" s="111"/>
      <c r="G14" s="111"/>
      <c r="H14" s="108"/>
      <c r="I14" s="108"/>
      <c r="J14" s="109"/>
    </row>
    <row r="15" spans="1:43" s="110" customFormat="1" ht="55.5" customHeight="1" x14ac:dyDescent="0.3">
      <c r="A15" s="284"/>
      <c r="B15" s="129" t="s">
        <v>575</v>
      </c>
      <c r="C15" s="128">
        <f>D15+E15</f>
        <v>10879</v>
      </c>
      <c r="D15" s="130">
        <v>10879</v>
      </c>
      <c r="E15" s="128">
        <v>0</v>
      </c>
      <c r="F15" s="111"/>
      <c r="G15" s="111"/>
      <c r="H15" s="108"/>
      <c r="I15" s="108"/>
      <c r="J15" s="109"/>
    </row>
    <row r="16" spans="1:43" s="110" customFormat="1" ht="17.45" customHeight="1" x14ac:dyDescent="0.3">
      <c r="A16" s="285"/>
      <c r="B16" s="131" t="s">
        <v>133</v>
      </c>
      <c r="C16" s="163">
        <f t="shared" si="0"/>
        <v>1141089</v>
      </c>
      <c r="D16" s="132">
        <f>SUM(D9:D15)</f>
        <v>1141089</v>
      </c>
      <c r="E16" s="132">
        <f>SUM(E9:E15)</f>
        <v>0</v>
      </c>
      <c r="F16" s="111"/>
      <c r="G16" s="111"/>
      <c r="H16" s="108"/>
      <c r="I16" s="108"/>
      <c r="J16" s="109"/>
    </row>
    <row r="17" spans="1:10" s="110" customFormat="1" ht="64.5" customHeight="1" x14ac:dyDescent="0.3">
      <c r="A17" s="286" t="s">
        <v>134</v>
      </c>
      <c r="B17" s="129" t="s">
        <v>291</v>
      </c>
      <c r="C17" s="128">
        <f t="shared" si="0"/>
        <v>540400</v>
      </c>
      <c r="D17" s="160">
        <v>540400</v>
      </c>
      <c r="E17" s="161">
        <v>0</v>
      </c>
      <c r="F17" s="111"/>
      <c r="G17" s="111"/>
      <c r="H17" s="108"/>
      <c r="I17" s="108"/>
      <c r="J17" s="109"/>
    </row>
    <row r="18" spans="1:10" s="110" customFormat="1" ht="90.6" customHeight="1" x14ac:dyDescent="0.3">
      <c r="A18" s="287"/>
      <c r="B18" s="129" t="s">
        <v>543</v>
      </c>
      <c r="C18" s="128">
        <f t="shared" si="0"/>
        <v>300000</v>
      </c>
      <c r="D18" s="160">
        <v>300000</v>
      </c>
      <c r="E18" s="161">
        <v>0</v>
      </c>
      <c r="F18" s="111"/>
      <c r="G18" s="111"/>
      <c r="H18" s="108"/>
      <c r="I18" s="108"/>
      <c r="J18" s="109"/>
    </row>
    <row r="19" spans="1:10" s="110" customFormat="1" ht="153.94999999999999" customHeight="1" x14ac:dyDescent="0.3">
      <c r="A19" s="287"/>
      <c r="B19" s="129" t="s">
        <v>544</v>
      </c>
      <c r="C19" s="128">
        <f t="shared" si="0"/>
        <v>1000000</v>
      </c>
      <c r="D19" s="160">
        <v>0</v>
      </c>
      <c r="E19" s="161">
        <v>1000000</v>
      </c>
      <c r="F19" s="111"/>
      <c r="G19" s="111"/>
      <c r="H19" s="108"/>
      <c r="I19" s="108"/>
      <c r="J19" s="109"/>
    </row>
    <row r="20" spans="1:10" s="110" customFormat="1" ht="84.95" customHeight="1" x14ac:dyDescent="0.3">
      <c r="A20" s="287"/>
      <c r="B20" s="129" t="s">
        <v>607</v>
      </c>
      <c r="C20" s="128">
        <f t="shared" si="0"/>
        <v>46200</v>
      </c>
      <c r="D20" s="160"/>
      <c r="E20" s="161">
        <v>46200</v>
      </c>
      <c r="F20" s="111"/>
      <c r="G20" s="111"/>
      <c r="H20" s="108"/>
      <c r="I20" s="108"/>
      <c r="J20" s="109"/>
    </row>
    <row r="21" spans="1:10" s="110" customFormat="1" ht="36.6" customHeight="1" x14ac:dyDescent="0.3">
      <c r="A21" s="288"/>
      <c r="B21" s="131" t="s">
        <v>133</v>
      </c>
      <c r="C21" s="163">
        <f t="shared" si="0"/>
        <v>1886600</v>
      </c>
      <c r="D21" s="163">
        <f>D17+D18+D19+D20</f>
        <v>840400</v>
      </c>
      <c r="E21" s="163">
        <f>E17+E18+E19+E20</f>
        <v>1046200</v>
      </c>
      <c r="F21" s="111"/>
      <c r="G21" s="111"/>
      <c r="H21" s="108"/>
      <c r="I21" s="108"/>
      <c r="J21" s="109"/>
    </row>
    <row r="22" spans="1:10" s="110" customFormat="1" ht="21.95" customHeight="1" x14ac:dyDescent="0.3">
      <c r="A22" s="164"/>
      <c r="B22" s="164" t="s">
        <v>135</v>
      </c>
      <c r="C22" s="163">
        <f t="shared" si="0"/>
        <v>3027689</v>
      </c>
      <c r="D22" s="163">
        <f>D16+D21</f>
        <v>1981489</v>
      </c>
      <c r="E22" s="163">
        <f>E16+E21</f>
        <v>1046200</v>
      </c>
      <c r="F22" s="111"/>
      <c r="G22" s="111"/>
      <c r="H22" s="108"/>
      <c r="I22" s="108"/>
      <c r="J22" s="109"/>
    </row>
    <row r="23" spans="1:10" s="110" customFormat="1" ht="21.95" customHeight="1" x14ac:dyDescent="0.3">
      <c r="A23" s="233"/>
      <c r="B23" s="233"/>
      <c r="C23" s="234"/>
      <c r="D23" s="234"/>
      <c r="E23" s="234"/>
      <c r="F23" s="111"/>
      <c r="G23" s="111"/>
      <c r="H23" s="108"/>
      <c r="I23" s="108"/>
      <c r="J23" s="109"/>
    </row>
    <row r="24" spans="1:10" s="110" customFormat="1" ht="30.95" customHeight="1" x14ac:dyDescent="0.3">
      <c r="A24" s="162" t="s">
        <v>428</v>
      </c>
      <c r="B24" s="162"/>
      <c r="C24" s="289" t="s">
        <v>429</v>
      </c>
      <c r="D24" s="289"/>
      <c r="E24" s="289"/>
      <c r="F24" s="111"/>
      <c r="G24" s="111"/>
      <c r="H24" s="108"/>
      <c r="I24" s="108"/>
      <c r="J24" s="109"/>
    </row>
    <row r="25" spans="1:10" x14ac:dyDescent="0.3">
      <c r="A25" s="38"/>
      <c r="B25" s="38"/>
      <c r="C25" s="38"/>
      <c r="D25" s="38"/>
      <c r="E25" s="143"/>
      <c r="F25" s="113"/>
      <c r="G25" s="113"/>
      <c r="H25" s="108"/>
      <c r="I25" s="108"/>
      <c r="J25" s="114"/>
    </row>
    <row r="26" spans="1:10" x14ac:dyDescent="0.3">
      <c r="A26" s="115"/>
      <c r="C26" s="112"/>
      <c r="D26" s="112"/>
      <c r="E26" s="112"/>
      <c r="F26" s="113"/>
      <c r="G26" s="113"/>
      <c r="H26" s="108"/>
      <c r="I26" s="108"/>
      <c r="J26" s="114"/>
    </row>
    <row r="27" spans="1:10" s="110" customFormat="1" x14ac:dyDescent="0.3">
      <c r="B27" s="99"/>
      <c r="C27" s="112"/>
      <c r="D27" s="112"/>
      <c r="E27" s="112"/>
      <c r="F27" s="116"/>
      <c r="G27" s="116"/>
      <c r="H27" s="108"/>
      <c r="I27" s="108"/>
      <c r="J27" s="109"/>
    </row>
    <row r="28" spans="1:10" x14ac:dyDescent="0.3">
      <c r="C28" s="112"/>
      <c r="D28" s="112"/>
      <c r="E28" s="112"/>
      <c r="H28" s="114"/>
      <c r="I28" s="108"/>
      <c r="J28" s="114"/>
    </row>
    <row r="29" spans="1:10" x14ac:dyDescent="0.3">
      <c r="C29" s="112"/>
      <c r="D29" s="112"/>
      <c r="E29" s="112"/>
      <c r="H29" s="114"/>
      <c r="I29" s="108"/>
      <c r="J29" s="114"/>
    </row>
    <row r="30" spans="1:10" x14ac:dyDescent="0.3">
      <c r="C30" s="112"/>
      <c r="D30" s="112"/>
      <c r="E30" s="112"/>
      <c r="H30" s="114"/>
      <c r="I30" s="108"/>
      <c r="J30" s="114"/>
    </row>
    <row r="31" spans="1:10" x14ac:dyDescent="0.3">
      <c r="C31" s="112"/>
      <c r="D31" s="112"/>
      <c r="E31" s="112"/>
      <c r="F31" s="102"/>
      <c r="H31" s="114"/>
      <c r="I31" s="108"/>
      <c r="J31" s="114"/>
    </row>
    <row r="32" spans="1:10" x14ac:dyDescent="0.3">
      <c r="C32" s="112"/>
      <c r="D32" s="112"/>
      <c r="E32" s="112"/>
      <c r="H32" s="114"/>
      <c r="I32" s="108"/>
      <c r="J32" s="114"/>
    </row>
    <row r="33" spans="1:10" x14ac:dyDescent="0.3">
      <c r="C33" s="112"/>
      <c r="D33" s="112"/>
      <c r="E33" s="112"/>
      <c r="H33" s="114"/>
      <c r="I33" s="108"/>
      <c r="J33" s="114"/>
    </row>
    <row r="34" spans="1:10" x14ac:dyDescent="0.3">
      <c r="C34" s="112"/>
      <c r="D34" s="112"/>
      <c r="E34" s="112"/>
      <c r="H34" s="114"/>
      <c r="I34" s="108"/>
      <c r="J34" s="114"/>
    </row>
    <row r="35" spans="1:10" x14ac:dyDescent="0.3">
      <c r="C35" s="112"/>
      <c r="D35" s="112"/>
      <c r="E35" s="112"/>
      <c r="H35" s="114"/>
      <c r="I35" s="108"/>
      <c r="J35" s="114"/>
    </row>
    <row r="36" spans="1:10" x14ac:dyDescent="0.3">
      <c r="C36" s="112"/>
      <c r="D36" s="112"/>
      <c r="E36" s="112"/>
    </row>
    <row r="37" spans="1:10" x14ac:dyDescent="0.3">
      <c r="C37" s="112"/>
      <c r="D37" s="112"/>
      <c r="E37" s="112"/>
    </row>
    <row r="38" spans="1:10" x14ac:dyDescent="0.3">
      <c r="C38" s="112"/>
      <c r="D38" s="112"/>
      <c r="E38" s="112"/>
    </row>
    <row r="39" spans="1:10" x14ac:dyDescent="0.3">
      <c r="C39" s="112"/>
      <c r="D39" s="112"/>
      <c r="E39" s="112"/>
    </row>
    <row r="40" spans="1:10" x14ac:dyDescent="0.3">
      <c r="C40" s="112"/>
      <c r="D40" s="112"/>
      <c r="E40" s="112"/>
    </row>
    <row r="41" spans="1:10" x14ac:dyDescent="0.3">
      <c r="C41" s="112"/>
      <c r="D41" s="112"/>
      <c r="E41" s="112"/>
    </row>
    <row r="42" spans="1:10" x14ac:dyDescent="0.3">
      <c r="C42" s="112"/>
      <c r="D42" s="112"/>
      <c r="E42" s="112"/>
    </row>
    <row r="43" spans="1:10" x14ac:dyDescent="0.3">
      <c r="B43" s="110"/>
      <c r="C43" s="117"/>
      <c r="D43" s="117"/>
      <c r="E43" s="117"/>
    </row>
    <row r="45" spans="1:10" x14ac:dyDescent="0.3">
      <c r="A45" s="110"/>
    </row>
    <row r="50" spans="1:7" s="110" customFormat="1" x14ac:dyDescent="0.3">
      <c r="A50" s="99"/>
      <c r="B50" s="99"/>
      <c r="C50" s="99"/>
      <c r="D50" s="99"/>
      <c r="E50" s="99"/>
      <c r="F50" s="99"/>
      <c r="G50" s="99"/>
    </row>
  </sheetData>
  <mergeCells count="6">
    <mergeCell ref="C2:E2"/>
    <mergeCell ref="A4:F4"/>
    <mergeCell ref="C3:E3"/>
    <mergeCell ref="A9:A16"/>
    <mergeCell ref="A17:A21"/>
    <mergeCell ref="C24:E24"/>
  </mergeCells>
  <phoneticPr fontId="35" type="noConversion"/>
  <pageMargins left="0.35433070866141736" right="0.35433070866141736" top="0.98425196850393704" bottom="0.98425196850393704" header="0.51181102362204722" footer="0.51181102362204722"/>
  <pageSetup paperSize="9" orientation="portrait" horizontalDpi="360" verticalDpi="36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</sheetPr>
  <dimension ref="A1:F46"/>
  <sheetViews>
    <sheetView view="pageBreakPreview" zoomScaleNormal="100" zoomScaleSheetLayoutView="100" workbookViewId="0">
      <selection activeCell="B22" sqref="B22"/>
    </sheetView>
  </sheetViews>
  <sheetFormatPr defaultRowHeight="12.75" x14ac:dyDescent="0.2"/>
  <cols>
    <col min="1" max="1" width="10.5" bestFit="1" customWidth="1"/>
    <col min="2" max="2" width="68.33203125" customWidth="1"/>
    <col min="3" max="3" width="16.6640625" customWidth="1"/>
    <col min="4" max="4" width="18.33203125" customWidth="1"/>
    <col min="5" max="6" width="19.83203125" customWidth="1"/>
  </cols>
  <sheetData>
    <row r="1" spans="1:6" ht="18" customHeight="1" x14ac:dyDescent="0.2">
      <c r="D1" t="s">
        <v>186</v>
      </c>
    </row>
    <row r="2" spans="1:6" ht="55.5" customHeight="1" x14ac:dyDescent="0.3">
      <c r="B2" s="38"/>
      <c r="D2" s="291" t="s">
        <v>610</v>
      </c>
      <c r="E2" s="291"/>
      <c r="F2" s="291"/>
    </row>
    <row r="3" spans="1:6" ht="47.45" customHeight="1" x14ac:dyDescent="0.3">
      <c r="D3" s="293" t="s">
        <v>474</v>
      </c>
      <c r="E3" s="293"/>
      <c r="F3" s="293"/>
    </row>
    <row r="4" spans="1:6" ht="18.75" x14ac:dyDescent="0.2">
      <c r="A4" s="290" t="s">
        <v>432</v>
      </c>
      <c r="B4" s="290"/>
      <c r="C4" s="290"/>
      <c r="D4" s="290"/>
      <c r="E4" s="290"/>
      <c r="F4" s="290"/>
    </row>
    <row r="5" spans="1:6" ht="20.25" x14ac:dyDescent="0.3">
      <c r="A5" s="35"/>
      <c r="B5" s="36" t="s">
        <v>447</v>
      </c>
      <c r="C5" s="19"/>
      <c r="D5" s="19"/>
      <c r="E5" s="19"/>
      <c r="F5" s="19"/>
    </row>
    <row r="6" spans="1:6" ht="18.75" x14ac:dyDescent="0.2">
      <c r="A6" s="292" t="s">
        <v>155</v>
      </c>
      <c r="B6" s="292"/>
      <c r="C6" s="19"/>
      <c r="D6" s="19"/>
      <c r="E6" s="19"/>
      <c r="F6" s="19"/>
    </row>
    <row r="7" spans="1:6" ht="18.75" x14ac:dyDescent="0.3">
      <c r="A7" s="5"/>
      <c r="B7" s="5"/>
      <c r="C7" s="5"/>
      <c r="D7" s="5"/>
      <c r="E7" s="5"/>
      <c r="F7" s="5" t="s">
        <v>187</v>
      </c>
    </row>
    <row r="8" spans="1:6" ht="22.5" customHeight="1" x14ac:dyDescent="0.25">
      <c r="A8" s="15" t="s">
        <v>196</v>
      </c>
      <c r="B8" s="15" t="s">
        <v>188</v>
      </c>
      <c r="C8" s="15" t="s">
        <v>189</v>
      </c>
      <c r="D8" s="16" t="s">
        <v>199</v>
      </c>
      <c r="E8" s="15" t="s">
        <v>200</v>
      </c>
      <c r="F8" s="15"/>
    </row>
    <row r="9" spans="1:6" ht="47.25" x14ac:dyDescent="0.25">
      <c r="A9" s="15"/>
      <c r="B9" s="15"/>
      <c r="C9" s="15"/>
      <c r="D9" s="15"/>
      <c r="E9" s="15" t="s">
        <v>190</v>
      </c>
      <c r="F9" s="16" t="s">
        <v>191</v>
      </c>
    </row>
    <row r="10" spans="1:6" ht="15.75" x14ac:dyDescent="0.2">
      <c r="A10" s="216">
        <v>1</v>
      </c>
      <c r="B10" s="216">
        <v>2</v>
      </c>
      <c r="C10" s="216">
        <v>3</v>
      </c>
      <c r="D10" s="216">
        <v>4</v>
      </c>
      <c r="E10" s="216">
        <v>5</v>
      </c>
      <c r="F10" s="216">
        <v>6</v>
      </c>
    </row>
    <row r="11" spans="1:6" ht="20.45" customHeight="1" x14ac:dyDescent="0.25">
      <c r="A11" s="236" t="s">
        <v>192</v>
      </c>
      <c r="B11" s="236"/>
      <c r="C11" s="236"/>
      <c r="D11" s="236"/>
      <c r="E11" s="236"/>
      <c r="F11" s="236"/>
    </row>
    <row r="12" spans="1:6" ht="15.75" x14ac:dyDescent="0.25">
      <c r="A12" s="236">
        <v>200000</v>
      </c>
      <c r="B12" s="236" t="s">
        <v>4</v>
      </c>
      <c r="C12" s="243">
        <f>C16</f>
        <v>30396308.740000002</v>
      </c>
      <c r="D12" s="243">
        <f>D16</f>
        <v>-5357118.3500000034</v>
      </c>
      <c r="E12" s="243">
        <f>E16</f>
        <v>35753427.090000004</v>
      </c>
      <c r="F12" s="243">
        <f>F16</f>
        <v>34946827.090000004</v>
      </c>
    </row>
    <row r="13" spans="1:6" ht="29.45" customHeight="1" x14ac:dyDescent="0.25">
      <c r="A13" s="239">
        <v>206000</v>
      </c>
      <c r="B13" s="240" t="s">
        <v>444</v>
      </c>
      <c r="C13" s="238">
        <v>0</v>
      </c>
      <c r="D13" s="238">
        <v>0</v>
      </c>
      <c r="E13" s="238">
        <v>0</v>
      </c>
      <c r="F13" s="238">
        <v>0</v>
      </c>
    </row>
    <row r="14" spans="1:6" ht="39" customHeight="1" x14ac:dyDescent="0.25">
      <c r="A14" s="241">
        <v>206110</v>
      </c>
      <c r="B14" s="242" t="s">
        <v>445</v>
      </c>
      <c r="C14" s="238">
        <f t="shared" ref="C14:C21" si="0">D14+E14</f>
        <v>15700000</v>
      </c>
      <c r="D14" s="238">
        <v>15000000</v>
      </c>
      <c r="E14" s="238">
        <v>700000</v>
      </c>
      <c r="F14" s="238">
        <v>500000</v>
      </c>
    </row>
    <row r="15" spans="1:6" ht="19.149999999999999" customHeight="1" x14ac:dyDescent="0.25">
      <c r="A15" s="241">
        <v>206210</v>
      </c>
      <c r="B15" s="242" t="s">
        <v>446</v>
      </c>
      <c r="C15" s="238">
        <f t="shared" si="0"/>
        <v>-15700000</v>
      </c>
      <c r="D15" s="238">
        <v>-15000000</v>
      </c>
      <c r="E15" s="238">
        <v>-700000</v>
      </c>
      <c r="F15" s="238">
        <v>-500000</v>
      </c>
    </row>
    <row r="16" spans="1:6" ht="15.75" x14ac:dyDescent="0.25">
      <c r="A16" s="236">
        <v>208000</v>
      </c>
      <c r="B16" s="236" t="s">
        <v>5</v>
      </c>
      <c r="C16" s="243">
        <f t="shared" si="0"/>
        <v>30396308.740000002</v>
      </c>
      <c r="D16" s="243">
        <f>D17-D18+D20+D21+D19</f>
        <v>-5357118.3500000034</v>
      </c>
      <c r="E16" s="243">
        <f>E17-E18+E20+E21+E19</f>
        <v>35753427.090000004</v>
      </c>
      <c r="F16" s="243">
        <f>F17-F18+F20+F21+F19</f>
        <v>34946827.090000004</v>
      </c>
    </row>
    <row r="17" spans="1:6" ht="15.75" x14ac:dyDescent="0.25">
      <c r="A17" s="237">
        <v>208100</v>
      </c>
      <c r="B17" s="229" t="s">
        <v>468</v>
      </c>
      <c r="C17" s="243">
        <f t="shared" si="0"/>
        <v>33487386.329999998</v>
      </c>
      <c r="D17" s="238">
        <v>31376180.52</v>
      </c>
      <c r="E17" s="238">
        <v>2111205.81</v>
      </c>
      <c r="F17" s="238">
        <v>1215632.3400000001</v>
      </c>
    </row>
    <row r="18" spans="1:6" ht="15.75" x14ac:dyDescent="0.25">
      <c r="A18" s="237">
        <v>208200</v>
      </c>
      <c r="B18" s="229" t="s">
        <v>469</v>
      </c>
      <c r="C18" s="243">
        <f t="shared" si="0"/>
        <v>1783359.95</v>
      </c>
      <c r="D18" s="238">
        <v>1607025.88</v>
      </c>
      <c r="E18" s="238">
        <v>176334.07</v>
      </c>
      <c r="F18" s="238">
        <v>89632.34</v>
      </c>
    </row>
    <row r="19" spans="1:6" ht="31.5" x14ac:dyDescent="0.25">
      <c r="A19" s="237">
        <v>208320</v>
      </c>
      <c r="B19" s="229" t="s">
        <v>542</v>
      </c>
      <c r="C19" s="243">
        <f t="shared" si="0"/>
        <v>0</v>
      </c>
      <c r="D19" s="238">
        <v>2271.7399999999998</v>
      </c>
      <c r="E19" s="238">
        <v>-2271.7399999999998</v>
      </c>
      <c r="F19" s="238"/>
    </row>
    <row r="20" spans="1:6" ht="15.75" x14ac:dyDescent="0.25">
      <c r="A20" s="237">
        <v>208340</v>
      </c>
      <c r="B20" s="229" t="s">
        <v>470</v>
      </c>
      <c r="C20" s="238">
        <f t="shared" si="0"/>
        <v>-1307717.6399999999</v>
      </c>
      <c r="D20" s="238">
        <v>-1307717.6399999999</v>
      </c>
      <c r="E20" s="238"/>
      <c r="F20" s="238"/>
    </row>
    <row r="21" spans="1:6" ht="31.5" x14ac:dyDescent="0.25">
      <c r="A21" s="237">
        <v>208400</v>
      </c>
      <c r="B21" s="229" t="s">
        <v>6</v>
      </c>
      <c r="C21" s="243">
        <f t="shared" si="0"/>
        <v>0</v>
      </c>
      <c r="D21" s="238">
        <v>-33820827.090000004</v>
      </c>
      <c r="E21" s="238">
        <v>33820827.090000004</v>
      </c>
      <c r="F21" s="238">
        <v>33820827.090000004</v>
      </c>
    </row>
    <row r="22" spans="1:6" ht="21.75" customHeight="1" x14ac:dyDescent="0.25">
      <c r="A22" s="236">
        <v>300000</v>
      </c>
      <c r="B22" s="236" t="s">
        <v>207</v>
      </c>
      <c r="C22" s="243">
        <f>C24</f>
        <v>-2702120</v>
      </c>
      <c r="D22" s="243">
        <f>D24</f>
        <v>0</v>
      </c>
      <c r="E22" s="243">
        <f>E24</f>
        <v>-2702120</v>
      </c>
      <c r="F22" s="243">
        <f>F24</f>
        <v>-2702120</v>
      </c>
    </row>
    <row r="23" spans="1:6" ht="12.95" customHeight="1" x14ac:dyDescent="0.25">
      <c r="A23" s="244">
        <v>301000</v>
      </c>
      <c r="B23" s="236" t="s">
        <v>208</v>
      </c>
      <c r="C23" s="243">
        <f>D23+E23</f>
        <v>-2702120</v>
      </c>
      <c r="D23" s="243"/>
      <c r="E23" s="243">
        <f>E24</f>
        <v>-2702120</v>
      </c>
      <c r="F23" s="243">
        <f>F24</f>
        <v>-2702120</v>
      </c>
    </row>
    <row r="24" spans="1:6" ht="15.75" x14ac:dyDescent="0.25">
      <c r="A24" s="236">
        <v>301200</v>
      </c>
      <c r="B24" s="245" t="s">
        <v>209</v>
      </c>
      <c r="C24" s="243">
        <v>-2702120</v>
      </c>
      <c r="D24" s="243"/>
      <c r="E24" s="243">
        <v>-2702120</v>
      </c>
      <c r="F24" s="243">
        <v>-2702120</v>
      </c>
    </row>
    <row r="25" spans="1:6" ht="24.6" customHeight="1" x14ac:dyDescent="0.25">
      <c r="A25" s="236" t="s">
        <v>193</v>
      </c>
      <c r="B25" s="236" t="s">
        <v>194</v>
      </c>
      <c r="C25" s="243">
        <f>C16+C22</f>
        <v>27694188.740000002</v>
      </c>
      <c r="D25" s="243">
        <f>D16+D22</f>
        <v>-5357118.3500000034</v>
      </c>
      <c r="E25" s="243">
        <f>E16+E22</f>
        <v>33051307.090000004</v>
      </c>
      <c r="F25" s="243">
        <f>F16+F22</f>
        <v>32244707.090000004</v>
      </c>
    </row>
    <row r="26" spans="1:6" ht="21.6" customHeight="1" x14ac:dyDescent="0.25">
      <c r="A26" s="237" t="s">
        <v>195</v>
      </c>
      <c r="B26" s="237"/>
      <c r="C26" s="238"/>
      <c r="D26" s="238"/>
      <c r="E26" s="238"/>
      <c r="F26" s="238"/>
    </row>
    <row r="27" spans="1:6" ht="15.75" x14ac:dyDescent="0.25">
      <c r="A27" s="236">
        <v>400000</v>
      </c>
      <c r="B27" s="236" t="s">
        <v>210</v>
      </c>
      <c r="C27" s="243">
        <f>C28</f>
        <v>-2702120</v>
      </c>
      <c r="D27" s="243">
        <f>D28</f>
        <v>0</v>
      </c>
      <c r="E27" s="243">
        <f>E28</f>
        <v>-2702120</v>
      </c>
      <c r="F27" s="243">
        <f>F28</f>
        <v>-2702120</v>
      </c>
    </row>
    <row r="28" spans="1:6" ht="15.75" x14ac:dyDescent="0.25">
      <c r="A28" s="236">
        <v>402000</v>
      </c>
      <c r="B28" s="236" t="s">
        <v>212</v>
      </c>
      <c r="C28" s="243">
        <v>-2702120</v>
      </c>
      <c r="D28" s="243"/>
      <c r="E28" s="243">
        <v>-2702120</v>
      </c>
      <c r="F28" s="243">
        <v>-2702120</v>
      </c>
    </row>
    <row r="29" spans="1:6" ht="15.75" x14ac:dyDescent="0.25">
      <c r="A29" s="237">
        <v>402200</v>
      </c>
      <c r="B29" s="237" t="s">
        <v>213</v>
      </c>
      <c r="C29" s="238">
        <v>-2702120</v>
      </c>
      <c r="D29" s="238"/>
      <c r="E29" s="238">
        <v>-2702120</v>
      </c>
      <c r="F29" s="238">
        <v>-2702120</v>
      </c>
    </row>
    <row r="30" spans="1:6" ht="21.6" customHeight="1" x14ac:dyDescent="0.25">
      <c r="A30" s="237">
        <v>402201</v>
      </c>
      <c r="B30" s="237" t="s">
        <v>211</v>
      </c>
      <c r="C30" s="238">
        <v>-2702120</v>
      </c>
      <c r="D30" s="238"/>
      <c r="E30" s="238">
        <v>-2702120</v>
      </c>
      <c r="F30" s="238">
        <v>-2702120</v>
      </c>
    </row>
    <row r="31" spans="1:6" s="165" customFormat="1" ht="15.75" x14ac:dyDescent="0.25">
      <c r="A31" s="236">
        <v>600000</v>
      </c>
      <c r="B31" s="236" t="s">
        <v>197</v>
      </c>
      <c r="C31" s="243">
        <f>C16</f>
        <v>30396308.740000002</v>
      </c>
      <c r="D31" s="243">
        <f>D16</f>
        <v>-5357118.3500000034</v>
      </c>
      <c r="E31" s="243">
        <f>E16</f>
        <v>35753427.090000004</v>
      </c>
      <c r="F31" s="243">
        <f>F16</f>
        <v>34946827.090000004</v>
      </c>
    </row>
    <row r="32" spans="1:6" s="165" customFormat="1" ht="31.5" x14ac:dyDescent="0.25">
      <c r="A32" s="246">
        <v>601000</v>
      </c>
      <c r="B32" s="247" t="s">
        <v>444</v>
      </c>
      <c r="C32" s="243">
        <v>0</v>
      </c>
      <c r="D32" s="243">
        <v>0</v>
      </c>
      <c r="E32" s="243">
        <v>0</v>
      </c>
      <c r="F32" s="243">
        <v>0</v>
      </c>
    </row>
    <row r="33" spans="1:6" s="165" customFormat="1" ht="15.75" x14ac:dyDescent="0.25">
      <c r="A33" s="241">
        <v>601110</v>
      </c>
      <c r="B33" s="242" t="s">
        <v>445</v>
      </c>
      <c r="C33" s="238">
        <f t="shared" ref="C33:C39" si="1">D33+E33</f>
        <v>15700000</v>
      </c>
      <c r="D33" s="238">
        <v>15000000</v>
      </c>
      <c r="E33" s="238">
        <v>700000</v>
      </c>
      <c r="F33" s="238">
        <v>500000</v>
      </c>
    </row>
    <row r="34" spans="1:6" s="165" customFormat="1" ht="15.75" x14ac:dyDescent="0.25">
      <c r="A34" s="241">
        <v>601210</v>
      </c>
      <c r="B34" s="242" t="s">
        <v>446</v>
      </c>
      <c r="C34" s="238">
        <f t="shared" si="1"/>
        <v>-15700000</v>
      </c>
      <c r="D34" s="238">
        <v>-15000000</v>
      </c>
      <c r="E34" s="238">
        <v>-700000</v>
      </c>
      <c r="F34" s="238">
        <v>-500000</v>
      </c>
    </row>
    <row r="35" spans="1:6" s="165" customFormat="1" ht="15.75" x14ac:dyDescent="0.25">
      <c r="A35" s="236">
        <v>602000</v>
      </c>
      <c r="B35" s="236" t="s">
        <v>198</v>
      </c>
      <c r="C35" s="243">
        <f t="shared" si="1"/>
        <v>30396308.740000002</v>
      </c>
      <c r="D35" s="243">
        <f t="shared" ref="D35:F37" si="2">D16</f>
        <v>-5357118.3500000034</v>
      </c>
      <c r="E35" s="243">
        <f t="shared" si="2"/>
        <v>35753427.090000004</v>
      </c>
      <c r="F35" s="243">
        <f t="shared" si="2"/>
        <v>34946827.090000004</v>
      </c>
    </row>
    <row r="36" spans="1:6" s="165" customFormat="1" ht="15.75" x14ac:dyDescent="0.25">
      <c r="A36" s="237">
        <v>602100</v>
      </c>
      <c r="B36" s="229" t="s">
        <v>468</v>
      </c>
      <c r="C36" s="238">
        <f t="shared" si="1"/>
        <v>33487386.329999998</v>
      </c>
      <c r="D36" s="238">
        <f t="shared" si="2"/>
        <v>31376180.52</v>
      </c>
      <c r="E36" s="238">
        <f t="shared" si="2"/>
        <v>2111205.81</v>
      </c>
      <c r="F36" s="238">
        <f t="shared" si="2"/>
        <v>1215632.3400000001</v>
      </c>
    </row>
    <row r="37" spans="1:6" s="165" customFormat="1" ht="15.75" x14ac:dyDescent="0.25">
      <c r="A37" s="237">
        <v>602200</v>
      </c>
      <c r="B37" s="229" t="s">
        <v>469</v>
      </c>
      <c r="C37" s="238">
        <f t="shared" si="1"/>
        <v>1783359.95</v>
      </c>
      <c r="D37" s="238">
        <f t="shared" si="2"/>
        <v>1607025.88</v>
      </c>
      <c r="E37" s="238">
        <f t="shared" si="2"/>
        <v>176334.07</v>
      </c>
      <c r="F37" s="238">
        <f t="shared" si="2"/>
        <v>89632.34</v>
      </c>
    </row>
    <row r="38" spans="1:6" s="165" customFormat="1" ht="31.5" x14ac:dyDescent="0.25">
      <c r="A38" s="237">
        <v>602302</v>
      </c>
      <c r="B38" s="229" t="s">
        <v>542</v>
      </c>
      <c r="C38" s="238"/>
      <c r="D38" s="238">
        <v>2271.7399999999998</v>
      </c>
      <c r="E38" s="238">
        <v>-2271.7399999999998</v>
      </c>
      <c r="F38" s="238"/>
    </row>
    <row r="39" spans="1:6" s="165" customFormat="1" ht="15.75" x14ac:dyDescent="0.25">
      <c r="A39" s="237">
        <v>602304</v>
      </c>
      <c r="B39" s="229" t="s">
        <v>470</v>
      </c>
      <c r="C39" s="238">
        <f t="shared" si="1"/>
        <v>-1307717.6399999999</v>
      </c>
      <c r="D39" s="238">
        <f t="shared" ref="D39:F40" si="3">D20</f>
        <v>-1307717.6399999999</v>
      </c>
      <c r="E39" s="238">
        <f t="shared" si="3"/>
        <v>0</v>
      </c>
      <c r="F39" s="238">
        <f t="shared" si="3"/>
        <v>0</v>
      </c>
    </row>
    <row r="40" spans="1:6" s="165" customFormat="1" ht="31.5" x14ac:dyDescent="0.25">
      <c r="A40" s="237">
        <v>602400</v>
      </c>
      <c r="B40" s="229" t="s">
        <v>6</v>
      </c>
      <c r="C40" s="238">
        <v>0</v>
      </c>
      <c r="D40" s="238">
        <f t="shared" si="3"/>
        <v>-33820827.090000004</v>
      </c>
      <c r="E40" s="238">
        <f t="shared" si="3"/>
        <v>33820827.090000004</v>
      </c>
      <c r="F40" s="238">
        <f t="shared" si="3"/>
        <v>33820827.090000004</v>
      </c>
    </row>
    <row r="41" spans="1:6" ht="15.75" x14ac:dyDescent="0.25">
      <c r="A41" s="248" t="s">
        <v>193</v>
      </c>
      <c r="B41" s="248" t="s">
        <v>194</v>
      </c>
      <c r="C41" s="258">
        <f>C27+C31</f>
        <v>27694188.740000002</v>
      </c>
      <c r="D41" s="258">
        <f>D27+D31</f>
        <v>-5357118.3500000034</v>
      </c>
      <c r="E41" s="258">
        <f>E27+E31</f>
        <v>33051307.090000004</v>
      </c>
      <c r="F41" s="258">
        <f>F27+F31</f>
        <v>32244707.090000004</v>
      </c>
    </row>
    <row r="42" spans="1:6" x14ac:dyDescent="0.2">
      <c r="A42" s="165"/>
      <c r="B42" s="165"/>
      <c r="C42" s="165"/>
      <c r="D42" s="165"/>
      <c r="E42" s="165"/>
      <c r="F42" s="165"/>
    </row>
    <row r="43" spans="1:6" ht="15.75" x14ac:dyDescent="0.25">
      <c r="A43" s="165"/>
      <c r="B43" s="147" t="s">
        <v>428</v>
      </c>
      <c r="C43" s="165"/>
      <c r="D43" s="165"/>
      <c r="E43" s="147" t="s">
        <v>429</v>
      </c>
      <c r="F43" s="165"/>
    </row>
    <row r="44" spans="1:6" x14ac:dyDescent="0.2">
      <c r="A44" s="165"/>
      <c r="B44" s="165"/>
      <c r="C44" s="165"/>
      <c r="D44" s="165"/>
      <c r="E44" s="165"/>
      <c r="F44" s="165"/>
    </row>
    <row r="45" spans="1:6" x14ac:dyDescent="0.2">
      <c r="A45" s="165"/>
      <c r="B45" s="165"/>
      <c r="C45" s="165"/>
      <c r="D45" s="165"/>
      <c r="E45" s="165"/>
      <c r="F45" s="165"/>
    </row>
    <row r="46" spans="1:6" x14ac:dyDescent="0.2">
      <c r="A46" s="165"/>
      <c r="B46" s="165"/>
      <c r="C46" s="165"/>
      <c r="D46" s="165"/>
      <c r="E46" s="165"/>
      <c r="F46" s="165"/>
    </row>
  </sheetData>
  <mergeCells count="4">
    <mergeCell ref="A4:F4"/>
    <mergeCell ref="D2:F2"/>
    <mergeCell ref="A6:B6"/>
    <mergeCell ref="D3:F3"/>
  </mergeCells>
  <phoneticPr fontId="0" type="noConversion"/>
  <pageMargins left="0.51181102362204722" right="0.31496062992125984" top="0.55118110236220474" bottom="0.55118110236220474" header="0.31496062992125984" footer="0.31496062992125984"/>
  <pageSetup paperSize="9" scale="82" fitToHeight="2" orientation="landscape" horizontalDpi="360" verticalDpi="360" r:id="rId1"/>
  <rowBreaks count="1" manualBreakCount="1">
    <brk id="29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  <pageSetUpPr fitToPage="1"/>
  </sheetPr>
  <dimension ref="A1:R91"/>
  <sheetViews>
    <sheetView showGridLines="0" showZeros="0" topLeftCell="B85" zoomScale="62" zoomScaleNormal="62" zoomScaleSheetLayoutView="100" workbookViewId="0">
      <selection activeCell="O2" sqref="O2:Q2"/>
    </sheetView>
  </sheetViews>
  <sheetFormatPr defaultColWidth="8.83203125" defaultRowHeight="20.25" x14ac:dyDescent="0.3"/>
  <cols>
    <col min="1" max="1" width="3.83203125" style="42" hidden="1" customWidth="1"/>
    <col min="2" max="2" width="23.1640625" style="42" customWidth="1"/>
    <col min="3" max="3" width="22" style="42" customWidth="1"/>
    <col min="4" max="4" width="19.1640625" style="42" customWidth="1"/>
    <col min="5" max="5" width="65.5" style="42" customWidth="1"/>
    <col min="6" max="6" width="27" style="42" customWidth="1"/>
    <col min="7" max="7" width="27.33203125" style="42" customWidth="1"/>
    <col min="8" max="8" width="28.33203125" style="42" customWidth="1"/>
    <col min="9" max="9" width="24.1640625" style="42" customWidth="1"/>
    <col min="10" max="10" width="27.5" style="42" customWidth="1"/>
    <col min="11" max="12" width="24.83203125" style="42" customWidth="1"/>
    <col min="13" max="13" width="23.6640625" style="42" customWidth="1"/>
    <col min="14" max="14" width="20.83203125" style="42" bestFit="1" customWidth="1"/>
    <col min="15" max="15" width="18.83203125" style="42" customWidth="1"/>
    <col min="16" max="16" width="23" style="42" customWidth="1"/>
    <col min="17" max="17" width="29.5" style="42" customWidth="1"/>
    <col min="18" max="18" width="22.83203125" style="44" bestFit="1" customWidth="1"/>
    <col min="19" max="16384" width="8.83203125" style="44"/>
  </cols>
  <sheetData>
    <row r="1" spans="1:18" x14ac:dyDescent="0.3"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 t="s">
        <v>167</v>
      </c>
      <c r="P1" s="43"/>
      <c r="Q1" s="43"/>
    </row>
    <row r="2" spans="1:18" ht="51.6" customHeight="1" x14ac:dyDescent="0.3"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291" t="s">
        <v>608</v>
      </c>
      <c r="P2" s="291"/>
      <c r="Q2" s="291"/>
    </row>
    <row r="3" spans="1:18" ht="52.5" customHeight="1" x14ac:dyDescent="0.3">
      <c r="F3" s="46"/>
      <c r="G3" s="46"/>
      <c r="H3" s="46"/>
      <c r="I3" s="46"/>
      <c r="J3" s="46"/>
      <c r="K3" s="46"/>
      <c r="L3" s="46"/>
      <c r="M3" s="46"/>
      <c r="N3" s="46"/>
      <c r="O3" s="291" t="s">
        <v>474</v>
      </c>
      <c r="P3" s="291"/>
      <c r="Q3" s="291"/>
    </row>
    <row r="4" spans="1:18" ht="57" customHeight="1" x14ac:dyDescent="0.3">
      <c r="B4" s="297" t="s">
        <v>433</v>
      </c>
      <c r="C4" s="297"/>
      <c r="D4" s="297"/>
      <c r="E4" s="297"/>
      <c r="F4" s="297"/>
      <c r="G4" s="297"/>
      <c r="H4" s="297"/>
      <c r="I4" s="297"/>
      <c r="J4" s="297"/>
      <c r="K4" s="297"/>
      <c r="L4" s="297"/>
      <c r="M4" s="297"/>
      <c r="N4" s="297"/>
      <c r="O4" s="297"/>
      <c r="P4" s="297"/>
      <c r="Q4" s="297"/>
    </row>
    <row r="5" spans="1:18" x14ac:dyDescent="0.3">
      <c r="B5" s="298" t="s">
        <v>447</v>
      </c>
      <c r="C5" s="299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</row>
    <row r="6" spans="1:18" x14ac:dyDescent="0.3">
      <c r="B6" s="303" t="s">
        <v>155</v>
      </c>
      <c r="C6" s="303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</row>
    <row r="7" spans="1:18" x14ac:dyDescent="0.3">
      <c r="B7" s="48"/>
      <c r="C7" s="49"/>
      <c r="D7" s="49"/>
      <c r="E7" s="49"/>
      <c r="F7" s="49"/>
      <c r="G7" s="49"/>
      <c r="H7" s="50"/>
      <c r="I7" s="49"/>
      <c r="J7" s="49"/>
      <c r="K7" s="51"/>
      <c r="L7" s="51"/>
      <c r="M7" s="52"/>
      <c r="N7" s="52"/>
      <c r="O7" s="52"/>
      <c r="P7" s="52"/>
      <c r="Q7" s="53" t="s">
        <v>23</v>
      </c>
    </row>
    <row r="8" spans="1:18" x14ac:dyDescent="0.3">
      <c r="A8" s="54"/>
      <c r="B8" s="294" t="s">
        <v>156</v>
      </c>
      <c r="C8" s="294" t="s">
        <v>157</v>
      </c>
      <c r="D8" s="294" t="s">
        <v>172</v>
      </c>
      <c r="E8" s="294" t="s">
        <v>158</v>
      </c>
      <c r="F8" s="304" t="s">
        <v>199</v>
      </c>
      <c r="G8" s="306"/>
      <c r="H8" s="306"/>
      <c r="I8" s="306"/>
      <c r="J8" s="305"/>
      <c r="K8" s="304" t="s">
        <v>24</v>
      </c>
      <c r="L8" s="306"/>
      <c r="M8" s="306"/>
      <c r="N8" s="306"/>
      <c r="O8" s="306"/>
      <c r="P8" s="305"/>
      <c r="Q8" s="294" t="s">
        <v>201</v>
      </c>
    </row>
    <row r="9" spans="1:18" x14ac:dyDescent="0.3">
      <c r="A9" s="55"/>
      <c r="B9" s="295"/>
      <c r="C9" s="295"/>
      <c r="D9" s="295"/>
      <c r="E9" s="295"/>
      <c r="F9" s="294" t="s">
        <v>190</v>
      </c>
      <c r="G9" s="300" t="s">
        <v>203</v>
      </c>
      <c r="H9" s="304" t="s">
        <v>204</v>
      </c>
      <c r="I9" s="305"/>
      <c r="J9" s="300" t="s">
        <v>205</v>
      </c>
      <c r="K9" s="294" t="s">
        <v>190</v>
      </c>
      <c r="L9" s="294" t="s">
        <v>174</v>
      </c>
      <c r="M9" s="300" t="s">
        <v>203</v>
      </c>
      <c r="N9" s="304" t="s">
        <v>204</v>
      </c>
      <c r="O9" s="305"/>
      <c r="P9" s="300" t="s">
        <v>205</v>
      </c>
      <c r="Q9" s="295"/>
    </row>
    <row r="10" spans="1:18" x14ac:dyDescent="0.3">
      <c r="A10" s="56"/>
      <c r="B10" s="295"/>
      <c r="C10" s="295"/>
      <c r="D10" s="295"/>
      <c r="E10" s="295"/>
      <c r="F10" s="295"/>
      <c r="G10" s="301"/>
      <c r="H10" s="294" t="s">
        <v>206</v>
      </c>
      <c r="I10" s="294" t="s">
        <v>0</v>
      </c>
      <c r="J10" s="301"/>
      <c r="K10" s="295"/>
      <c r="L10" s="295"/>
      <c r="M10" s="301"/>
      <c r="N10" s="294" t="s">
        <v>206</v>
      </c>
      <c r="O10" s="294" t="s">
        <v>0</v>
      </c>
      <c r="P10" s="301"/>
      <c r="Q10" s="295"/>
    </row>
    <row r="11" spans="1:18" ht="150" customHeight="1" x14ac:dyDescent="0.3">
      <c r="A11" s="57"/>
      <c r="B11" s="296"/>
      <c r="C11" s="296"/>
      <c r="D11" s="296"/>
      <c r="E11" s="296"/>
      <c r="F11" s="296"/>
      <c r="G11" s="302"/>
      <c r="H11" s="296"/>
      <c r="I11" s="296"/>
      <c r="J11" s="302"/>
      <c r="K11" s="296"/>
      <c r="L11" s="296"/>
      <c r="M11" s="302"/>
      <c r="N11" s="296"/>
      <c r="O11" s="296"/>
      <c r="P11" s="302"/>
      <c r="Q11" s="296"/>
    </row>
    <row r="12" spans="1:18" x14ac:dyDescent="0.3">
      <c r="A12" s="57"/>
      <c r="B12" s="58">
        <v>1</v>
      </c>
      <c r="C12" s="58">
        <v>2</v>
      </c>
      <c r="D12" s="59">
        <v>3</v>
      </c>
      <c r="E12" s="59">
        <v>4</v>
      </c>
      <c r="F12" s="59">
        <v>5</v>
      </c>
      <c r="G12" s="60">
        <v>6</v>
      </c>
      <c r="H12" s="59">
        <v>7</v>
      </c>
      <c r="I12" s="59">
        <v>8</v>
      </c>
      <c r="J12" s="60">
        <v>9</v>
      </c>
      <c r="K12" s="59">
        <v>10</v>
      </c>
      <c r="L12" s="60">
        <v>11</v>
      </c>
      <c r="M12" s="59">
        <v>12</v>
      </c>
      <c r="N12" s="60">
        <v>13</v>
      </c>
      <c r="O12" s="59">
        <v>14</v>
      </c>
      <c r="P12" s="60">
        <v>15</v>
      </c>
      <c r="Q12" s="59">
        <v>16</v>
      </c>
    </row>
    <row r="13" spans="1:18" s="64" customFormat="1" ht="38.450000000000003" customHeight="1" x14ac:dyDescent="0.2">
      <c r="A13" s="61"/>
      <c r="B13" s="268" t="s">
        <v>3</v>
      </c>
      <c r="C13" s="268" t="s">
        <v>385</v>
      </c>
      <c r="D13" s="268" t="s">
        <v>385</v>
      </c>
      <c r="E13" s="268" t="s">
        <v>61</v>
      </c>
      <c r="F13" s="269">
        <v>121868775</v>
      </c>
      <c r="G13" s="269">
        <v>121668775</v>
      </c>
      <c r="H13" s="269">
        <v>67407227</v>
      </c>
      <c r="I13" s="269">
        <v>7823490</v>
      </c>
      <c r="J13" s="269">
        <v>200000</v>
      </c>
      <c r="K13" s="269">
        <v>29700947.09</v>
      </c>
      <c r="L13" s="269">
        <v>26380147.09</v>
      </c>
      <c r="M13" s="269">
        <v>3320800</v>
      </c>
      <c r="N13" s="269">
        <v>75000</v>
      </c>
      <c r="O13" s="269">
        <v>50700</v>
      </c>
      <c r="P13" s="269">
        <v>26380147.09</v>
      </c>
      <c r="Q13" s="269">
        <v>151569722.09</v>
      </c>
    </row>
    <row r="14" spans="1:18" ht="47.45" customHeight="1" x14ac:dyDescent="0.3">
      <c r="B14" s="268" t="s">
        <v>1</v>
      </c>
      <c r="C14" s="268" t="s">
        <v>385</v>
      </c>
      <c r="D14" s="268" t="s">
        <v>385</v>
      </c>
      <c r="E14" s="268" t="s">
        <v>61</v>
      </c>
      <c r="F14" s="269">
        <v>121868775</v>
      </c>
      <c r="G14" s="269">
        <v>121668775</v>
      </c>
      <c r="H14" s="269">
        <v>67407227</v>
      </c>
      <c r="I14" s="269">
        <v>7823490</v>
      </c>
      <c r="J14" s="269">
        <v>200000</v>
      </c>
      <c r="K14" s="269">
        <v>29700947.09</v>
      </c>
      <c r="L14" s="269">
        <v>26380147.09</v>
      </c>
      <c r="M14" s="269">
        <v>3320800</v>
      </c>
      <c r="N14" s="269">
        <v>75000</v>
      </c>
      <c r="O14" s="269">
        <v>50700</v>
      </c>
      <c r="P14" s="269">
        <v>26380147.09</v>
      </c>
      <c r="Q14" s="269">
        <v>151569722.09</v>
      </c>
    </row>
    <row r="15" spans="1:18" ht="114" customHeight="1" x14ac:dyDescent="0.3">
      <c r="B15" s="270" t="s">
        <v>106</v>
      </c>
      <c r="C15" s="270" t="s">
        <v>107</v>
      </c>
      <c r="D15" s="270" t="s">
        <v>2</v>
      </c>
      <c r="E15" s="270" t="s">
        <v>108</v>
      </c>
      <c r="F15" s="271">
        <v>24838500</v>
      </c>
      <c r="G15" s="271">
        <v>24838500</v>
      </c>
      <c r="H15" s="271">
        <v>18067900</v>
      </c>
      <c r="I15" s="271">
        <v>701300</v>
      </c>
      <c r="J15" s="271">
        <v>0</v>
      </c>
      <c r="K15" s="271">
        <v>129000</v>
      </c>
      <c r="L15" s="271">
        <v>99000</v>
      </c>
      <c r="M15" s="271">
        <v>30000</v>
      </c>
      <c r="N15" s="271">
        <v>0</v>
      </c>
      <c r="O15" s="271">
        <v>0</v>
      </c>
      <c r="P15" s="271">
        <v>99000</v>
      </c>
      <c r="Q15" s="269">
        <v>24967500</v>
      </c>
      <c r="R15" s="29"/>
    </row>
    <row r="16" spans="1:18" s="67" customFormat="1" ht="53.45" customHeight="1" x14ac:dyDescent="0.35">
      <c r="A16" s="66"/>
      <c r="B16" s="270" t="s">
        <v>110</v>
      </c>
      <c r="C16" s="270" t="s">
        <v>22</v>
      </c>
      <c r="D16" s="270" t="s">
        <v>21</v>
      </c>
      <c r="E16" s="270" t="s">
        <v>111</v>
      </c>
      <c r="F16" s="271">
        <v>336800</v>
      </c>
      <c r="G16" s="271">
        <v>336800</v>
      </c>
      <c r="H16" s="271">
        <v>259200</v>
      </c>
      <c r="I16" s="271">
        <v>20500</v>
      </c>
      <c r="J16" s="271">
        <v>0</v>
      </c>
      <c r="K16" s="271">
        <v>70000</v>
      </c>
      <c r="L16" s="271">
        <v>0</v>
      </c>
      <c r="M16" s="271">
        <v>70000</v>
      </c>
      <c r="N16" s="271">
        <v>15000</v>
      </c>
      <c r="O16" s="271">
        <v>47700</v>
      </c>
      <c r="P16" s="271">
        <v>0</v>
      </c>
      <c r="Q16" s="269">
        <v>406800</v>
      </c>
    </row>
    <row r="17" spans="2:17" ht="65.45" customHeight="1" x14ac:dyDescent="0.3">
      <c r="B17" s="270" t="s">
        <v>7</v>
      </c>
      <c r="C17" s="270" t="s">
        <v>14</v>
      </c>
      <c r="D17" s="270" t="s">
        <v>8</v>
      </c>
      <c r="E17" s="270" t="s">
        <v>79</v>
      </c>
      <c r="F17" s="271">
        <v>55277824</v>
      </c>
      <c r="G17" s="271">
        <v>55277824</v>
      </c>
      <c r="H17" s="271">
        <v>38666557</v>
      </c>
      <c r="I17" s="271">
        <v>4210000</v>
      </c>
      <c r="J17" s="271">
        <v>0</v>
      </c>
      <c r="K17" s="271">
        <v>2500000</v>
      </c>
      <c r="L17" s="271">
        <v>1000000</v>
      </c>
      <c r="M17" s="271">
        <v>1500000</v>
      </c>
      <c r="N17" s="271">
        <v>0</v>
      </c>
      <c r="O17" s="271">
        <v>0</v>
      </c>
      <c r="P17" s="271">
        <v>1000000</v>
      </c>
      <c r="Q17" s="269">
        <v>57777824</v>
      </c>
    </row>
    <row r="18" spans="2:17" ht="61.5" customHeight="1" x14ac:dyDescent="0.3">
      <c r="B18" s="270" t="s">
        <v>73</v>
      </c>
      <c r="C18" s="270" t="s">
        <v>74</v>
      </c>
      <c r="D18" s="270" t="s">
        <v>75</v>
      </c>
      <c r="E18" s="270" t="s">
        <v>76</v>
      </c>
      <c r="F18" s="271">
        <v>5604142</v>
      </c>
      <c r="G18" s="271">
        <v>5604142</v>
      </c>
      <c r="H18" s="271">
        <v>0</v>
      </c>
      <c r="I18" s="271">
        <v>0</v>
      </c>
      <c r="J18" s="271">
        <v>0</v>
      </c>
      <c r="K18" s="271">
        <v>1500000</v>
      </c>
      <c r="L18" s="271">
        <v>1500000</v>
      </c>
      <c r="M18" s="271">
        <v>0</v>
      </c>
      <c r="N18" s="271">
        <v>0</v>
      </c>
      <c r="O18" s="271">
        <v>0</v>
      </c>
      <c r="P18" s="271">
        <v>1500000</v>
      </c>
      <c r="Q18" s="269">
        <v>7104142</v>
      </c>
    </row>
    <row r="19" spans="2:17" ht="80.099999999999994" customHeight="1" x14ac:dyDescent="0.3">
      <c r="B19" s="270" t="s">
        <v>89</v>
      </c>
      <c r="C19" s="270" t="s">
        <v>115</v>
      </c>
      <c r="D19" s="270" t="s">
        <v>113</v>
      </c>
      <c r="E19" s="270" t="s">
        <v>88</v>
      </c>
      <c r="F19" s="271">
        <v>3282400</v>
      </c>
      <c r="G19" s="271">
        <v>3282400</v>
      </c>
      <c r="H19" s="271">
        <v>0</v>
      </c>
      <c r="I19" s="271">
        <v>0</v>
      </c>
      <c r="J19" s="271">
        <v>0</v>
      </c>
      <c r="K19" s="271">
        <v>0</v>
      </c>
      <c r="L19" s="271">
        <v>0</v>
      </c>
      <c r="M19" s="271">
        <v>0</v>
      </c>
      <c r="N19" s="271">
        <v>0</v>
      </c>
      <c r="O19" s="271">
        <v>0</v>
      </c>
      <c r="P19" s="271">
        <v>0</v>
      </c>
      <c r="Q19" s="269">
        <v>3282400</v>
      </c>
    </row>
    <row r="20" spans="2:17" ht="84.95" customHeight="1" x14ac:dyDescent="0.3">
      <c r="B20" s="270" t="s">
        <v>576</v>
      </c>
      <c r="C20" s="270" t="s">
        <v>577</v>
      </c>
      <c r="D20" s="270" t="s">
        <v>77</v>
      </c>
      <c r="E20" s="270" t="s">
        <v>578</v>
      </c>
      <c r="F20" s="271">
        <v>151050</v>
      </c>
      <c r="G20" s="271">
        <v>151050</v>
      </c>
      <c r="H20" s="271">
        <v>0</v>
      </c>
      <c r="I20" s="271">
        <v>0</v>
      </c>
      <c r="J20" s="271">
        <v>0</v>
      </c>
      <c r="K20" s="271">
        <v>0</v>
      </c>
      <c r="L20" s="271">
        <v>0</v>
      </c>
      <c r="M20" s="271">
        <v>0</v>
      </c>
      <c r="N20" s="271">
        <v>0</v>
      </c>
      <c r="O20" s="271">
        <v>0</v>
      </c>
      <c r="P20" s="271">
        <v>0</v>
      </c>
      <c r="Q20" s="269">
        <v>151050</v>
      </c>
    </row>
    <row r="21" spans="2:17" ht="74.099999999999994" customHeight="1" x14ac:dyDescent="0.3">
      <c r="B21" s="270" t="s">
        <v>100</v>
      </c>
      <c r="C21" s="270" t="s">
        <v>116</v>
      </c>
      <c r="D21" s="270" t="s">
        <v>77</v>
      </c>
      <c r="E21" s="270" t="s">
        <v>117</v>
      </c>
      <c r="F21" s="271">
        <v>1396000</v>
      </c>
      <c r="G21" s="271">
        <v>1396000</v>
      </c>
      <c r="H21" s="271">
        <v>0</v>
      </c>
      <c r="I21" s="271">
        <v>276000</v>
      </c>
      <c r="J21" s="271">
        <v>0</v>
      </c>
      <c r="K21" s="271">
        <v>0</v>
      </c>
      <c r="L21" s="271">
        <v>0</v>
      </c>
      <c r="M21" s="271">
        <v>0</v>
      </c>
      <c r="N21" s="271">
        <v>0</v>
      </c>
      <c r="O21" s="271">
        <v>0</v>
      </c>
      <c r="P21" s="271">
        <v>0</v>
      </c>
      <c r="Q21" s="269">
        <v>1396000</v>
      </c>
    </row>
    <row r="22" spans="2:17" ht="85.5" customHeight="1" x14ac:dyDescent="0.3">
      <c r="B22" s="270" t="s">
        <v>216</v>
      </c>
      <c r="C22" s="270" t="s">
        <v>217</v>
      </c>
      <c r="D22" s="270" t="s">
        <v>162</v>
      </c>
      <c r="E22" s="270" t="s">
        <v>218</v>
      </c>
      <c r="F22" s="271">
        <v>810000</v>
      </c>
      <c r="G22" s="271">
        <v>810000</v>
      </c>
      <c r="H22" s="271">
        <v>0</v>
      </c>
      <c r="I22" s="271">
        <v>0</v>
      </c>
      <c r="J22" s="271">
        <v>0</v>
      </c>
      <c r="K22" s="271">
        <v>0</v>
      </c>
      <c r="L22" s="271">
        <v>0</v>
      </c>
      <c r="M22" s="271">
        <v>0</v>
      </c>
      <c r="N22" s="271">
        <v>0</v>
      </c>
      <c r="O22" s="271">
        <v>0</v>
      </c>
      <c r="P22" s="271">
        <v>0</v>
      </c>
      <c r="Q22" s="269">
        <v>810000</v>
      </c>
    </row>
    <row r="23" spans="2:17" ht="87.95" customHeight="1" x14ac:dyDescent="0.3">
      <c r="B23" s="270" t="s">
        <v>160</v>
      </c>
      <c r="C23" s="270" t="s">
        <v>161</v>
      </c>
      <c r="D23" s="270" t="s">
        <v>162</v>
      </c>
      <c r="E23" s="270" t="s">
        <v>163</v>
      </c>
      <c r="F23" s="271">
        <v>90000</v>
      </c>
      <c r="G23" s="271">
        <v>90000</v>
      </c>
      <c r="H23" s="271">
        <v>0</v>
      </c>
      <c r="I23" s="271">
        <v>0</v>
      </c>
      <c r="J23" s="271">
        <v>0</v>
      </c>
      <c r="K23" s="271">
        <v>0</v>
      </c>
      <c r="L23" s="271">
        <v>0</v>
      </c>
      <c r="M23" s="271">
        <v>0</v>
      </c>
      <c r="N23" s="271">
        <v>0</v>
      </c>
      <c r="O23" s="271">
        <v>0</v>
      </c>
      <c r="P23" s="271">
        <v>0</v>
      </c>
      <c r="Q23" s="269">
        <v>90000</v>
      </c>
    </row>
    <row r="24" spans="2:17" ht="69" customHeight="1" x14ac:dyDescent="0.3">
      <c r="B24" s="270" t="s">
        <v>225</v>
      </c>
      <c r="C24" s="270" t="s">
        <v>226</v>
      </c>
      <c r="D24" s="270" t="s">
        <v>162</v>
      </c>
      <c r="E24" s="270" t="s">
        <v>227</v>
      </c>
      <c r="F24" s="271">
        <v>590400</v>
      </c>
      <c r="G24" s="271">
        <v>590400</v>
      </c>
      <c r="H24" s="271">
        <v>0</v>
      </c>
      <c r="I24" s="271">
        <v>0</v>
      </c>
      <c r="J24" s="271">
        <v>0</v>
      </c>
      <c r="K24" s="271">
        <v>0</v>
      </c>
      <c r="L24" s="271">
        <v>0</v>
      </c>
      <c r="M24" s="271">
        <v>0</v>
      </c>
      <c r="N24" s="271">
        <v>0</v>
      </c>
      <c r="O24" s="271">
        <v>0</v>
      </c>
      <c r="P24" s="271">
        <v>0</v>
      </c>
      <c r="Q24" s="269">
        <v>590400</v>
      </c>
    </row>
    <row r="25" spans="2:17" ht="84.95" customHeight="1" x14ac:dyDescent="0.3">
      <c r="B25" s="270" t="s">
        <v>403</v>
      </c>
      <c r="C25" s="270" t="s">
        <v>404</v>
      </c>
      <c r="D25" s="270" t="s">
        <v>405</v>
      </c>
      <c r="E25" s="270" t="s">
        <v>406</v>
      </c>
      <c r="F25" s="271">
        <v>300000</v>
      </c>
      <c r="G25" s="271">
        <v>300000</v>
      </c>
      <c r="H25" s="271">
        <v>0</v>
      </c>
      <c r="I25" s="271">
        <v>0</v>
      </c>
      <c r="J25" s="271">
        <v>0</v>
      </c>
      <c r="K25" s="271">
        <v>0</v>
      </c>
      <c r="L25" s="271">
        <v>0</v>
      </c>
      <c r="M25" s="271">
        <v>0</v>
      </c>
      <c r="N25" s="271">
        <v>0</v>
      </c>
      <c r="O25" s="271">
        <v>0</v>
      </c>
      <c r="P25" s="271">
        <v>0</v>
      </c>
      <c r="Q25" s="269">
        <v>300000</v>
      </c>
    </row>
    <row r="26" spans="2:17" ht="108.95" customHeight="1" x14ac:dyDescent="0.3">
      <c r="B26" s="270" t="s">
        <v>13</v>
      </c>
      <c r="C26" s="270" t="s">
        <v>11</v>
      </c>
      <c r="D26" s="270" t="s">
        <v>12</v>
      </c>
      <c r="E26" s="270" t="s">
        <v>78</v>
      </c>
      <c r="F26" s="271">
        <v>6650850</v>
      </c>
      <c r="G26" s="271">
        <v>6650850</v>
      </c>
      <c r="H26" s="271">
        <v>4958770</v>
      </c>
      <c r="I26" s="271">
        <v>450000</v>
      </c>
      <c r="J26" s="271">
        <v>0</v>
      </c>
      <c r="K26" s="271">
        <v>805000</v>
      </c>
      <c r="L26" s="271">
        <v>0</v>
      </c>
      <c r="M26" s="271">
        <v>805000</v>
      </c>
      <c r="N26" s="271">
        <v>60000</v>
      </c>
      <c r="O26" s="271">
        <v>3000</v>
      </c>
      <c r="P26" s="271">
        <v>0</v>
      </c>
      <c r="Q26" s="269">
        <v>7455850</v>
      </c>
    </row>
    <row r="27" spans="2:17" ht="78" customHeight="1" x14ac:dyDescent="0.3">
      <c r="B27" s="270" t="s">
        <v>60</v>
      </c>
      <c r="C27" s="270" t="s">
        <v>59</v>
      </c>
      <c r="D27" s="270" t="s">
        <v>14</v>
      </c>
      <c r="E27" s="270" t="s">
        <v>109</v>
      </c>
      <c r="F27" s="271">
        <v>1120000</v>
      </c>
      <c r="G27" s="271">
        <v>1120000</v>
      </c>
      <c r="H27" s="271">
        <v>872300</v>
      </c>
      <c r="I27" s="271">
        <v>39990</v>
      </c>
      <c r="J27" s="271">
        <v>0</v>
      </c>
      <c r="K27" s="271">
        <v>0</v>
      </c>
      <c r="L27" s="271">
        <v>0</v>
      </c>
      <c r="M27" s="271">
        <v>0</v>
      </c>
      <c r="N27" s="271">
        <v>0</v>
      </c>
      <c r="O27" s="271">
        <v>0</v>
      </c>
      <c r="P27" s="271">
        <v>0</v>
      </c>
      <c r="Q27" s="269">
        <v>1120000</v>
      </c>
    </row>
    <row r="28" spans="2:17" ht="63.95" customHeight="1" x14ac:dyDescent="0.3">
      <c r="B28" s="270" t="s">
        <v>118</v>
      </c>
      <c r="C28" s="270" t="s">
        <v>119</v>
      </c>
      <c r="D28" s="270" t="s">
        <v>120</v>
      </c>
      <c r="E28" s="270" t="s">
        <v>400</v>
      </c>
      <c r="F28" s="271">
        <v>717011</v>
      </c>
      <c r="G28" s="271">
        <v>717011</v>
      </c>
      <c r="H28" s="271">
        <v>542100</v>
      </c>
      <c r="I28" s="271">
        <v>38000</v>
      </c>
      <c r="J28" s="271">
        <v>0</v>
      </c>
      <c r="K28" s="271">
        <v>0</v>
      </c>
      <c r="L28" s="271">
        <v>0</v>
      </c>
      <c r="M28" s="271">
        <v>0</v>
      </c>
      <c r="N28" s="271">
        <v>0</v>
      </c>
      <c r="O28" s="271">
        <v>0</v>
      </c>
      <c r="P28" s="271">
        <v>0</v>
      </c>
      <c r="Q28" s="269">
        <v>717011</v>
      </c>
    </row>
    <row r="29" spans="2:17" ht="110.45" customHeight="1" x14ac:dyDescent="0.3">
      <c r="B29" s="270" t="s">
        <v>414</v>
      </c>
      <c r="C29" s="270" t="s">
        <v>415</v>
      </c>
      <c r="D29" s="270" t="s">
        <v>120</v>
      </c>
      <c r="E29" s="270" t="s">
        <v>416</v>
      </c>
      <c r="F29" s="271">
        <v>369236</v>
      </c>
      <c r="G29" s="271">
        <v>369236</v>
      </c>
      <c r="H29" s="271">
        <v>187100</v>
      </c>
      <c r="I29" s="271">
        <v>39400</v>
      </c>
      <c r="J29" s="271">
        <v>0</v>
      </c>
      <c r="K29" s="271">
        <v>0</v>
      </c>
      <c r="L29" s="271">
        <v>0</v>
      </c>
      <c r="M29" s="271">
        <v>0</v>
      </c>
      <c r="N29" s="271">
        <v>0</v>
      </c>
      <c r="O29" s="271">
        <v>0</v>
      </c>
      <c r="P29" s="271">
        <v>0</v>
      </c>
      <c r="Q29" s="269">
        <v>369236</v>
      </c>
    </row>
    <row r="30" spans="2:17" ht="144.6" customHeight="1" x14ac:dyDescent="0.3">
      <c r="B30" s="270" t="s">
        <v>277</v>
      </c>
      <c r="C30" s="270" t="s">
        <v>278</v>
      </c>
      <c r="D30" s="270" t="s">
        <v>14</v>
      </c>
      <c r="E30" s="270" t="s">
        <v>279</v>
      </c>
      <c r="F30" s="271">
        <v>4500000</v>
      </c>
      <c r="G30" s="271">
        <v>4500000</v>
      </c>
      <c r="H30" s="271">
        <v>0</v>
      </c>
      <c r="I30" s="271">
        <v>0</v>
      </c>
      <c r="J30" s="271">
        <v>0</v>
      </c>
      <c r="K30" s="271">
        <v>0</v>
      </c>
      <c r="L30" s="271">
        <v>0</v>
      </c>
      <c r="M30" s="271">
        <v>0</v>
      </c>
      <c r="N30" s="271">
        <v>0</v>
      </c>
      <c r="O30" s="271">
        <v>0</v>
      </c>
      <c r="P30" s="271">
        <v>0</v>
      </c>
      <c r="Q30" s="269">
        <v>4500000</v>
      </c>
    </row>
    <row r="31" spans="2:17" ht="339.95" customHeight="1" x14ac:dyDescent="0.3">
      <c r="B31" s="270" t="s">
        <v>602</v>
      </c>
      <c r="C31" s="270" t="s">
        <v>603</v>
      </c>
      <c r="D31" s="270" t="s">
        <v>604</v>
      </c>
      <c r="E31" s="270" t="s">
        <v>605</v>
      </c>
      <c r="F31" s="271">
        <v>0</v>
      </c>
      <c r="G31" s="271">
        <v>0</v>
      </c>
      <c r="H31" s="271">
        <v>0</v>
      </c>
      <c r="I31" s="271">
        <v>0</v>
      </c>
      <c r="J31" s="271">
        <v>0</v>
      </c>
      <c r="K31" s="271">
        <v>1402047.09</v>
      </c>
      <c r="L31" s="271">
        <v>1402047.09</v>
      </c>
      <c r="M31" s="271">
        <v>0</v>
      </c>
      <c r="N31" s="271">
        <v>0</v>
      </c>
      <c r="O31" s="271">
        <v>0</v>
      </c>
      <c r="P31" s="271">
        <v>1402047.09</v>
      </c>
      <c r="Q31" s="269">
        <v>1402047.09</v>
      </c>
    </row>
    <row r="32" spans="2:17" ht="53.1" customHeight="1" x14ac:dyDescent="0.3">
      <c r="B32" s="270" t="s">
        <v>101</v>
      </c>
      <c r="C32" s="270" t="s">
        <v>121</v>
      </c>
      <c r="D32" s="270" t="s">
        <v>10</v>
      </c>
      <c r="E32" s="270" t="s">
        <v>82</v>
      </c>
      <c r="F32" s="271">
        <v>2500000</v>
      </c>
      <c r="G32" s="271">
        <v>2500000</v>
      </c>
      <c r="H32" s="271">
        <v>0</v>
      </c>
      <c r="I32" s="271">
        <v>0</v>
      </c>
      <c r="J32" s="271">
        <v>0</v>
      </c>
      <c r="K32" s="271">
        <v>0</v>
      </c>
      <c r="L32" s="271">
        <v>0</v>
      </c>
      <c r="M32" s="271">
        <v>0</v>
      </c>
      <c r="N32" s="271">
        <v>0</v>
      </c>
      <c r="O32" s="271">
        <v>0</v>
      </c>
      <c r="P32" s="271">
        <v>0</v>
      </c>
      <c r="Q32" s="269">
        <v>2500000</v>
      </c>
    </row>
    <row r="33" spans="2:17" ht="71.099999999999994" customHeight="1" x14ac:dyDescent="0.3">
      <c r="B33" s="270" t="s">
        <v>87</v>
      </c>
      <c r="C33" s="270" t="s">
        <v>122</v>
      </c>
      <c r="D33" s="270" t="s">
        <v>17</v>
      </c>
      <c r="E33" s="270" t="s">
        <v>80</v>
      </c>
      <c r="F33" s="271">
        <v>300000</v>
      </c>
      <c r="G33" s="271">
        <v>300000</v>
      </c>
      <c r="H33" s="271">
        <v>0</v>
      </c>
      <c r="I33" s="271">
        <v>0</v>
      </c>
      <c r="J33" s="271">
        <v>0</v>
      </c>
      <c r="K33" s="271">
        <v>0</v>
      </c>
      <c r="L33" s="271">
        <v>0</v>
      </c>
      <c r="M33" s="271">
        <v>0</v>
      </c>
      <c r="N33" s="271">
        <v>0</v>
      </c>
      <c r="O33" s="271">
        <v>0</v>
      </c>
      <c r="P33" s="271">
        <v>0</v>
      </c>
      <c r="Q33" s="269">
        <v>300000</v>
      </c>
    </row>
    <row r="34" spans="2:17" ht="62.1" customHeight="1" x14ac:dyDescent="0.3">
      <c r="B34" s="270" t="s">
        <v>493</v>
      </c>
      <c r="C34" s="270" t="s">
        <v>494</v>
      </c>
      <c r="D34" s="270" t="s">
        <v>20</v>
      </c>
      <c r="E34" s="270" t="s">
        <v>495</v>
      </c>
      <c r="F34" s="271">
        <v>375307</v>
      </c>
      <c r="G34" s="271">
        <v>375307</v>
      </c>
      <c r="H34" s="271">
        <v>0</v>
      </c>
      <c r="I34" s="271">
        <v>0</v>
      </c>
      <c r="J34" s="271">
        <v>0</v>
      </c>
      <c r="K34" s="271">
        <v>30000</v>
      </c>
      <c r="L34" s="271">
        <v>30000</v>
      </c>
      <c r="M34" s="271">
        <v>0</v>
      </c>
      <c r="N34" s="271">
        <v>0</v>
      </c>
      <c r="O34" s="271">
        <v>0</v>
      </c>
      <c r="P34" s="271">
        <v>30000</v>
      </c>
      <c r="Q34" s="269">
        <v>405307</v>
      </c>
    </row>
    <row r="35" spans="2:17" ht="61.5" customHeight="1" x14ac:dyDescent="0.3">
      <c r="B35" s="270" t="s">
        <v>98</v>
      </c>
      <c r="C35" s="270" t="s">
        <v>123</v>
      </c>
      <c r="D35" s="270" t="s">
        <v>20</v>
      </c>
      <c r="E35" s="270" t="s">
        <v>97</v>
      </c>
      <c r="F35" s="271">
        <v>8739000</v>
      </c>
      <c r="G35" s="271">
        <v>8739000</v>
      </c>
      <c r="H35" s="271">
        <v>3612100</v>
      </c>
      <c r="I35" s="271">
        <v>2040000</v>
      </c>
      <c r="J35" s="271">
        <v>0</v>
      </c>
      <c r="K35" s="271">
        <v>9327000</v>
      </c>
      <c r="L35" s="271">
        <v>9327000</v>
      </c>
      <c r="M35" s="271">
        <v>0</v>
      </c>
      <c r="N35" s="271">
        <v>0</v>
      </c>
      <c r="O35" s="271">
        <v>0</v>
      </c>
      <c r="P35" s="271">
        <v>9327000</v>
      </c>
      <c r="Q35" s="269">
        <v>18066000</v>
      </c>
    </row>
    <row r="36" spans="2:17" ht="132" customHeight="1" x14ac:dyDescent="0.3">
      <c r="B36" s="270" t="s">
        <v>288</v>
      </c>
      <c r="C36" s="270" t="s">
        <v>280</v>
      </c>
      <c r="D36" s="270" t="s">
        <v>281</v>
      </c>
      <c r="E36" s="270" t="s">
        <v>282</v>
      </c>
      <c r="F36" s="271">
        <v>0</v>
      </c>
      <c r="G36" s="271">
        <v>0</v>
      </c>
      <c r="H36" s="271">
        <v>0</v>
      </c>
      <c r="I36" s="271">
        <v>0</v>
      </c>
      <c r="J36" s="271">
        <v>0</v>
      </c>
      <c r="K36" s="271">
        <v>500000</v>
      </c>
      <c r="L36" s="271">
        <v>500000</v>
      </c>
      <c r="M36" s="271">
        <v>0</v>
      </c>
      <c r="N36" s="271">
        <v>0</v>
      </c>
      <c r="O36" s="271">
        <v>0</v>
      </c>
      <c r="P36" s="271">
        <v>500000</v>
      </c>
      <c r="Q36" s="269">
        <v>500000</v>
      </c>
    </row>
    <row r="37" spans="2:17" ht="62.1" customHeight="1" x14ac:dyDescent="0.3">
      <c r="B37" s="270" t="s">
        <v>496</v>
      </c>
      <c r="C37" s="270" t="s">
        <v>497</v>
      </c>
      <c r="D37" s="270" t="s">
        <v>498</v>
      </c>
      <c r="E37" s="270" t="s">
        <v>499</v>
      </c>
      <c r="F37" s="271">
        <v>50000</v>
      </c>
      <c r="G37" s="271">
        <v>50000</v>
      </c>
      <c r="H37" s="271">
        <v>0</v>
      </c>
      <c r="I37" s="271">
        <v>0</v>
      </c>
      <c r="J37" s="271">
        <v>0</v>
      </c>
      <c r="K37" s="271">
        <v>206041</v>
      </c>
      <c r="L37" s="271">
        <v>0</v>
      </c>
      <c r="M37" s="271">
        <v>206041</v>
      </c>
      <c r="N37" s="271">
        <v>0</v>
      </c>
      <c r="O37" s="271">
        <v>0</v>
      </c>
      <c r="P37" s="271">
        <v>0</v>
      </c>
      <c r="Q37" s="269">
        <v>256041</v>
      </c>
    </row>
    <row r="38" spans="2:17" ht="64.5" customHeight="1" x14ac:dyDescent="0.3">
      <c r="B38" s="270" t="s">
        <v>270</v>
      </c>
      <c r="C38" s="270" t="s">
        <v>271</v>
      </c>
      <c r="D38" s="270" t="s">
        <v>102</v>
      </c>
      <c r="E38" s="270" t="s">
        <v>283</v>
      </c>
      <c r="F38" s="271">
        <v>0</v>
      </c>
      <c r="G38" s="271">
        <v>0</v>
      </c>
      <c r="H38" s="271">
        <v>0</v>
      </c>
      <c r="I38" s="271">
        <v>0</v>
      </c>
      <c r="J38" s="271">
        <v>0</v>
      </c>
      <c r="K38" s="271">
        <v>400000</v>
      </c>
      <c r="L38" s="271">
        <v>400000</v>
      </c>
      <c r="M38" s="271">
        <v>0</v>
      </c>
      <c r="N38" s="271">
        <v>0</v>
      </c>
      <c r="O38" s="271">
        <v>0</v>
      </c>
      <c r="P38" s="271">
        <v>400000</v>
      </c>
      <c r="Q38" s="269">
        <v>400000</v>
      </c>
    </row>
    <row r="39" spans="2:17" ht="57.95" customHeight="1" x14ac:dyDescent="0.3">
      <c r="B39" s="270" t="s">
        <v>393</v>
      </c>
      <c r="C39" s="270" t="s">
        <v>397</v>
      </c>
      <c r="D39" s="270" t="s">
        <v>102</v>
      </c>
      <c r="E39" s="270" t="s">
        <v>394</v>
      </c>
      <c r="F39" s="271">
        <v>0</v>
      </c>
      <c r="G39" s="271">
        <v>0</v>
      </c>
      <c r="H39" s="271">
        <v>0</v>
      </c>
      <c r="I39" s="271">
        <v>0</v>
      </c>
      <c r="J39" s="271">
        <v>0</v>
      </c>
      <c r="K39" s="271">
        <v>5622100</v>
      </c>
      <c r="L39" s="271">
        <v>5622100</v>
      </c>
      <c r="M39" s="271">
        <v>0</v>
      </c>
      <c r="N39" s="271">
        <v>0</v>
      </c>
      <c r="O39" s="271">
        <v>0</v>
      </c>
      <c r="P39" s="271">
        <v>5622100</v>
      </c>
      <c r="Q39" s="269">
        <v>5622100</v>
      </c>
    </row>
    <row r="40" spans="2:17" ht="93.95" customHeight="1" x14ac:dyDescent="0.3">
      <c r="B40" s="270" t="s">
        <v>104</v>
      </c>
      <c r="C40" s="270" t="s">
        <v>125</v>
      </c>
      <c r="D40" s="270" t="s">
        <v>99</v>
      </c>
      <c r="E40" s="270" t="s">
        <v>103</v>
      </c>
      <c r="F40" s="271">
        <v>1416200</v>
      </c>
      <c r="G40" s="271">
        <v>1416200</v>
      </c>
      <c r="H40" s="271">
        <v>0</v>
      </c>
      <c r="I40" s="271">
        <v>0</v>
      </c>
      <c r="J40" s="271">
        <v>0</v>
      </c>
      <c r="K40" s="271">
        <v>6500000</v>
      </c>
      <c r="L40" s="271">
        <v>6500000</v>
      </c>
      <c r="M40" s="271">
        <v>0</v>
      </c>
      <c r="N40" s="271">
        <v>0</v>
      </c>
      <c r="O40" s="271">
        <v>0</v>
      </c>
      <c r="P40" s="271">
        <v>6500000</v>
      </c>
      <c r="Q40" s="269">
        <v>7916200</v>
      </c>
    </row>
    <row r="41" spans="2:17" ht="69.599999999999994" customHeight="1" x14ac:dyDescent="0.3">
      <c r="B41" s="270" t="s">
        <v>500</v>
      </c>
      <c r="C41" s="270" t="s">
        <v>501</v>
      </c>
      <c r="D41" s="270" t="s">
        <v>124</v>
      </c>
      <c r="E41" s="270" t="s">
        <v>502</v>
      </c>
      <c r="F41" s="271">
        <v>0</v>
      </c>
      <c r="G41" s="271">
        <v>0</v>
      </c>
      <c r="H41" s="271">
        <v>0</v>
      </c>
      <c r="I41" s="271">
        <v>0</v>
      </c>
      <c r="J41" s="271">
        <v>0</v>
      </c>
      <c r="K41" s="271">
        <v>247759</v>
      </c>
      <c r="L41" s="271">
        <v>0</v>
      </c>
      <c r="M41" s="271">
        <v>247759</v>
      </c>
      <c r="N41" s="271">
        <v>0</v>
      </c>
      <c r="O41" s="271">
        <v>0</v>
      </c>
      <c r="P41" s="271">
        <v>0</v>
      </c>
      <c r="Q41" s="269">
        <v>247759</v>
      </c>
    </row>
    <row r="42" spans="2:17" ht="63" customHeight="1" x14ac:dyDescent="0.3">
      <c r="B42" s="270" t="s">
        <v>152</v>
      </c>
      <c r="C42" s="270" t="s">
        <v>153</v>
      </c>
      <c r="D42" s="270" t="s">
        <v>124</v>
      </c>
      <c r="E42" s="270" t="s">
        <v>154</v>
      </c>
      <c r="F42" s="271">
        <v>85000</v>
      </c>
      <c r="G42" s="271">
        <v>85000</v>
      </c>
      <c r="H42" s="271">
        <v>0</v>
      </c>
      <c r="I42" s="271">
        <v>0</v>
      </c>
      <c r="J42" s="271">
        <v>0</v>
      </c>
      <c r="K42" s="271">
        <v>0</v>
      </c>
      <c r="L42" s="271">
        <v>0</v>
      </c>
      <c r="M42" s="271">
        <v>0</v>
      </c>
      <c r="N42" s="271">
        <v>0</v>
      </c>
      <c r="O42" s="271">
        <v>0</v>
      </c>
      <c r="P42" s="271">
        <v>0</v>
      </c>
      <c r="Q42" s="269">
        <v>85000</v>
      </c>
    </row>
    <row r="43" spans="2:17" ht="65.099999999999994" customHeight="1" x14ac:dyDescent="0.3">
      <c r="B43" s="270" t="s">
        <v>503</v>
      </c>
      <c r="C43" s="270" t="s">
        <v>504</v>
      </c>
      <c r="D43" s="270" t="s">
        <v>124</v>
      </c>
      <c r="E43" s="270" t="s">
        <v>505</v>
      </c>
      <c r="F43" s="271">
        <v>208755</v>
      </c>
      <c r="G43" s="271">
        <v>8755</v>
      </c>
      <c r="H43" s="271">
        <v>0</v>
      </c>
      <c r="I43" s="271">
        <v>0</v>
      </c>
      <c r="J43" s="271">
        <v>200000</v>
      </c>
      <c r="K43" s="271">
        <v>0</v>
      </c>
      <c r="L43" s="271">
        <v>0</v>
      </c>
      <c r="M43" s="271">
        <v>0</v>
      </c>
      <c r="N43" s="271">
        <v>0</v>
      </c>
      <c r="O43" s="271">
        <v>0</v>
      </c>
      <c r="P43" s="271">
        <v>0</v>
      </c>
      <c r="Q43" s="269">
        <v>208755</v>
      </c>
    </row>
    <row r="44" spans="2:17" ht="80.45" customHeight="1" x14ac:dyDescent="0.3">
      <c r="B44" s="270" t="s">
        <v>552</v>
      </c>
      <c r="C44" s="270" t="s">
        <v>553</v>
      </c>
      <c r="D44" s="270" t="s">
        <v>178</v>
      </c>
      <c r="E44" s="270" t="s">
        <v>554</v>
      </c>
      <c r="F44" s="271">
        <v>160000</v>
      </c>
      <c r="G44" s="271">
        <v>160000</v>
      </c>
      <c r="H44" s="271">
        <v>0</v>
      </c>
      <c r="I44" s="271">
        <v>0</v>
      </c>
      <c r="J44" s="271">
        <v>0</v>
      </c>
      <c r="K44" s="271">
        <v>0</v>
      </c>
      <c r="L44" s="271">
        <v>0</v>
      </c>
      <c r="M44" s="271">
        <v>0</v>
      </c>
      <c r="N44" s="271">
        <v>0</v>
      </c>
      <c r="O44" s="271">
        <v>0</v>
      </c>
      <c r="P44" s="271">
        <v>0</v>
      </c>
      <c r="Q44" s="269">
        <v>160000</v>
      </c>
    </row>
    <row r="45" spans="2:17" ht="63.6" customHeight="1" x14ac:dyDescent="0.3">
      <c r="B45" s="270" t="s">
        <v>105</v>
      </c>
      <c r="C45" s="270" t="s">
        <v>126</v>
      </c>
      <c r="D45" s="270" t="s">
        <v>178</v>
      </c>
      <c r="E45" s="270" t="s">
        <v>426</v>
      </c>
      <c r="F45" s="271">
        <v>325300</v>
      </c>
      <c r="G45" s="271">
        <v>325300</v>
      </c>
      <c r="H45" s="271">
        <v>241200</v>
      </c>
      <c r="I45" s="271">
        <v>8300</v>
      </c>
      <c r="J45" s="271">
        <v>0</v>
      </c>
      <c r="K45" s="271">
        <v>0</v>
      </c>
      <c r="L45" s="271">
        <v>0</v>
      </c>
      <c r="M45" s="271">
        <v>0</v>
      </c>
      <c r="N45" s="271">
        <v>0</v>
      </c>
      <c r="O45" s="271">
        <v>0</v>
      </c>
      <c r="P45" s="271">
        <v>0</v>
      </c>
      <c r="Q45" s="269">
        <v>325300</v>
      </c>
    </row>
    <row r="46" spans="2:17" ht="79.5" customHeight="1" x14ac:dyDescent="0.3">
      <c r="B46" s="270" t="s">
        <v>407</v>
      </c>
      <c r="C46" s="270" t="s">
        <v>408</v>
      </c>
      <c r="D46" s="270" t="s">
        <v>409</v>
      </c>
      <c r="E46" s="270" t="s">
        <v>410</v>
      </c>
      <c r="F46" s="271">
        <v>900000</v>
      </c>
      <c r="G46" s="271">
        <v>900000</v>
      </c>
      <c r="H46" s="271">
        <v>0</v>
      </c>
      <c r="I46" s="271">
        <v>0</v>
      </c>
      <c r="J46" s="271">
        <v>0</v>
      </c>
      <c r="K46" s="271">
        <v>0</v>
      </c>
      <c r="L46" s="271">
        <v>0</v>
      </c>
      <c r="M46" s="271">
        <v>0</v>
      </c>
      <c r="N46" s="271">
        <v>0</v>
      </c>
      <c r="O46" s="271">
        <v>0</v>
      </c>
      <c r="P46" s="271">
        <v>0</v>
      </c>
      <c r="Q46" s="269">
        <v>900000</v>
      </c>
    </row>
    <row r="47" spans="2:17" ht="66" customHeight="1" x14ac:dyDescent="0.3">
      <c r="B47" s="270" t="s">
        <v>506</v>
      </c>
      <c r="C47" s="270" t="s">
        <v>507</v>
      </c>
      <c r="D47" s="270" t="s">
        <v>409</v>
      </c>
      <c r="E47" s="270" t="s">
        <v>508</v>
      </c>
      <c r="F47" s="271">
        <v>200000</v>
      </c>
      <c r="G47" s="271">
        <v>200000</v>
      </c>
      <c r="H47" s="271">
        <v>0</v>
      </c>
      <c r="I47" s="271">
        <v>0</v>
      </c>
      <c r="J47" s="271">
        <v>0</v>
      </c>
      <c r="K47" s="271">
        <v>0</v>
      </c>
      <c r="L47" s="271">
        <v>0</v>
      </c>
      <c r="M47" s="271">
        <v>0</v>
      </c>
      <c r="N47" s="271">
        <v>0</v>
      </c>
      <c r="O47" s="271">
        <v>0</v>
      </c>
      <c r="P47" s="271">
        <v>0</v>
      </c>
      <c r="Q47" s="269">
        <v>200000</v>
      </c>
    </row>
    <row r="48" spans="2:17" ht="72" customHeight="1" x14ac:dyDescent="0.3">
      <c r="B48" s="270" t="s">
        <v>411</v>
      </c>
      <c r="C48" s="270" t="s">
        <v>412</v>
      </c>
      <c r="D48" s="270" t="s">
        <v>409</v>
      </c>
      <c r="E48" s="270" t="s">
        <v>413</v>
      </c>
      <c r="F48" s="271">
        <v>520000</v>
      </c>
      <c r="G48" s="271">
        <v>520000</v>
      </c>
      <c r="H48" s="271">
        <v>0</v>
      </c>
      <c r="I48" s="271">
        <v>0</v>
      </c>
      <c r="J48" s="271">
        <v>0</v>
      </c>
      <c r="K48" s="271">
        <v>0</v>
      </c>
      <c r="L48" s="271">
        <v>0</v>
      </c>
      <c r="M48" s="271">
        <v>0</v>
      </c>
      <c r="N48" s="271">
        <v>0</v>
      </c>
      <c r="O48" s="271">
        <v>0</v>
      </c>
      <c r="P48" s="271">
        <v>0</v>
      </c>
      <c r="Q48" s="269">
        <v>520000</v>
      </c>
    </row>
    <row r="49" spans="2:17" ht="57.95" customHeight="1" x14ac:dyDescent="0.3">
      <c r="B49" s="270" t="s">
        <v>545</v>
      </c>
      <c r="C49" s="270" t="s">
        <v>546</v>
      </c>
      <c r="D49" s="270" t="s">
        <v>547</v>
      </c>
      <c r="E49" s="270" t="s">
        <v>548</v>
      </c>
      <c r="F49" s="271">
        <v>0</v>
      </c>
      <c r="G49" s="271">
        <v>0</v>
      </c>
      <c r="H49" s="271">
        <v>0</v>
      </c>
      <c r="I49" s="271">
        <v>0</v>
      </c>
      <c r="J49" s="271">
        <v>0</v>
      </c>
      <c r="K49" s="271">
        <v>99000</v>
      </c>
      <c r="L49" s="271">
        <v>0</v>
      </c>
      <c r="M49" s="271">
        <v>99000</v>
      </c>
      <c r="N49" s="271">
        <v>0</v>
      </c>
      <c r="O49" s="271">
        <v>0</v>
      </c>
      <c r="P49" s="271">
        <v>0</v>
      </c>
      <c r="Q49" s="269">
        <v>99000</v>
      </c>
    </row>
    <row r="50" spans="2:17" ht="78.599999999999994" customHeight="1" x14ac:dyDescent="0.3">
      <c r="B50" s="270" t="s">
        <v>230</v>
      </c>
      <c r="C50" s="270" t="s">
        <v>509</v>
      </c>
      <c r="D50" s="270" t="s">
        <v>231</v>
      </c>
      <c r="E50" s="270" t="s">
        <v>137</v>
      </c>
      <c r="F50" s="271">
        <v>0</v>
      </c>
      <c r="G50" s="271">
        <v>0</v>
      </c>
      <c r="H50" s="271">
        <v>0</v>
      </c>
      <c r="I50" s="271">
        <v>0</v>
      </c>
      <c r="J50" s="271">
        <v>0</v>
      </c>
      <c r="K50" s="271">
        <v>313000</v>
      </c>
      <c r="L50" s="271">
        <v>0</v>
      </c>
      <c r="M50" s="271">
        <v>313000</v>
      </c>
      <c r="N50" s="271">
        <v>0</v>
      </c>
      <c r="O50" s="271">
        <v>0</v>
      </c>
      <c r="P50" s="271">
        <v>0</v>
      </c>
      <c r="Q50" s="269">
        <v>313000</v>
      </c>
    </row>
    <row r="51" spans="2:17" ht="54.6" customHeight="1" x14ac:dyDescent="0.3">
      <c r="B51" s="270" t="s">
        <v>594</v>
      </c>
      <c r="C51" s="270" t="s">
        <v>595</v>
      </c>
      <c r="D51" s="270" t="s">
        <v>596</v>
      </c>
      <c r="E51" s="270" t="s">
        <v>597</v>
      </c>
      <c r="F51" s="271">
        <v>0</v>
      </c>
      <c r="G51" s="271">
        <v>0</v>
      </c>
      <c r="H51" s="271">
        <v>0</v>
      </c>
      <c r="I51" s="271">
        <v>0</v>
      </c>
      <c r="J51" s="271">
        <v>0</v>
      </c>
      <c r="K51" s="271">
        <v>50000</v>
      </c>
      <c r="L51" s="271">
        <v>0</v>
      </c>
      <c r="M51" s="271">
        <v>50000</v>
      </c>
      <c r="N51" s="271">
        <v>0</v>
      </c>
      <c r="O51" s="271">
        <v>0</v>
      </c>
      <c r="P51" s="271">
        <v>0</v>
      </c>
      <c r="Q51" s="269">
        <v>50000</v>
      </c>
    </row>
    <row r="52" spans="2:17" ht="57.95" customHeight="1" x14ac:dyDescent="0.3">
      <c r="B52" s="270" t="s">
        <v>466</v>
      </c>
      <c r="C52" s="270" t="s">
        <v>164</v>
      </c>
      <c r="D52" s="270" t="s">
        <v>165</v>
      </c>
      <c r="E52" s="270" t="s">
        <v>166</v>
      </c>
      <c r="F52" s="271">
        <v>55000</v>
      </c>
      <c r="G52" s="271">
        <v>55000</v>
      </c>
      <c r="H52" s="271">
        <v>0</v>
      </c>
      <c r="I52" s="271">
        <v>0</v>
      </c>
      <c r="J52" s="271">
        <v>0</v>
      </c>
      <c r="K52" s="271">
        <v>0</v>
      </c>
      <c r="L52" s="271">
        <v>0</v>
      </c>
      <c r="M52" s="271">
        <v>0</v>
      </c>
      <c r="N52" s="271">
        <v>0</v>
      </c>
      <c r="O52" s="271">
        <v>0</v>
      </c>
      <c r="P52" s="271">
        <v>0</v>
      </c>
      <c r="Q52" s="269">
        <v>55000</v>
      </c>
    </row>
    <row r="53" spans="2:17" ht="77.099999999999994" customHeight="1" x14ac:dyDescent="0.3">
      <c r="B53" s="268" t="s">
        <v>93</v>
      </c>
      <c r="C53" s="268" t="s">
        <v>385</v>
      </c>
      <c r="D53" s="268" t="s">
        <v>385</v>
      </c>
      <c r="E53" s="268" t="s">
        <v>64</v>
      </c>
      <c r="F53" s="269">
        <v>189032302</v>
      </c>
      <c r="G53" s="269">
        <v>189032302</v>
      </c>
      <c r="H53" s="269">
        <v>143974536</v>
      </c>
      <c r="I53" s="269">
        <v>7312787</v>
      </c>
      <c r="J53" s="269">
        <v>0</v>
      </c>
      <c r="K53" s="269">
        <v>3704660</v>
      </c>
      <c r="L53" s="269">
        <v>3664560</v>
      </c>
      <c r="M53" s="269">
        <v>40100</v>
      </c>
      <c r="N53" s="269">
        <v>0</v>
      </c>
      <c r="O53" s="269">
        <v>0</v>
      </c>
      <c r="P53" s="269">
        <v>3664560</v>
      </c>
      <c r="Q53" s="269">
        <v>192736962</v>
      </c>
    </row>
    <row r="54" spans="2:17" ht="78.599999999999994" customHeight="1" x14ac:dyDescent="0.3">
      <c r="B54" s="268" t="s">
        <v>94</v>
      </c>
      <c r="C54" s="268" t="s">
        <v>385</v>
      </c>
      <c r="D54" s="268" t="s">
        <v>385</v>
      </c>
      <c r="E54" s="268" t="s">
        <v>64</v>
      </c>
      <c r="F54" s="269">
        <v>189032302</v>
      </c>
      <c r="G54" s="269">
        <v>189032302</v>
      </c>
      <c r="H54" s="269">
        <v>143974536</v>
      </c>
      <c r="I54" s="269">
        <v>7312787</v>
      </c>
      <c r="J54" s="269">
        <v>0</v>
      </c>
      <c r="K54" s="269">
        <v>3704660</v>
      </c>
      <c r="L54" s="269">
        <v>3664560</v>
      </c>
      <c r="M54" s="269">
        <v>40100</v>
      </c>
      <c r="N54" s="269">
        <v>0</v>
      </c>
      <c r="O54" s="269">
        <v>0</v>
      </c>
      <c r="P54" s="269">
        <v>3664560</v>
      </c>
      <c r="Q54" s="269">
        <v>192736962</v>
      </c>
    </row>
    <row r="55" spans="2:17" ht="88.5" customHeight="1" x14ac:dyDescent="0.3">
      <c r="B55" s="270" t="s">
        <v>138</v>
      </c>
      <c r="C55" s="270" t="s">
        <v>114</v>
      </c>
      <c r="D55" s="270" t="s">
        <v>2</v>
      </c>
      <c r="E55" s="270" t="s">
        <v>510</v>
      </c>
      <c r="F55" s="271">
        <v>2258480</v>
      </c>
      <c r="G55" s="271">
        <v>2258480</v>
      </c>
      <c r="H55" s="271">
        <v>1701095</v>
      </c>
      <c r="I55" s="271">
        <v>82350</v>
      </c>
      <c r="J55" s="271">
        <v>0</v>
      </c>
      <c r="K55" s="271">
        <v>0</v>
      </c>
      <c r="L55" s="271">
        <v>0</v>
      </c>
      <c r="M55" s="271">
        <v>0</v>
      </c>
      <c r="N55" s="271">
        <v>0</v>
      </c>
      <c r="O55" s="271">
        <v>0</v>
      </c>
      <c r="P55" s="271">
        <v>0</v>
      </c>
      <c r="Q55" s="269">
        <v>2258480</v>
      </c>
    </row>
    <row r="56" spans="2:17" ht="73.5" customHeight="1" x14ac:dyDescent="0.3">
      <c r="B56" s="270" t="s">
        <v>253</v>
      </c>
      <c r="C56" s="270" t="s">
        <v>511</v>
      </c>
      <c r="D56" s="270" t="s">
        <v>65</v>
      </c>
      <c r="E56" s="270" t="s">
        <v>462</v>
      </c>
      <c r="F56" s="271">
        <v>38336078</v>
      </c>
      <c r="G56" s="271">
        <v>38336078</v>
      </c>
      <c r="H56" s="271">
        <v>22179115</v>
      </c>
      <c r="I56" s="271">
        <v>6843516</v>
      </c>
      <c r="J56" s="271">
        <v>0</v>
      </c>
      <c r="K56" s="271">
        <v>3619893</v>
      </c>
      <c r="L56" s="271">
        <v>3582793</v>
      </c>
      <c r="M56" s="271">
        <v>37100</v>
      </c>
      <c r="N56" s="271">
        <v>0</v>
      </c>
      <c r="O56" s="271">
        <v>0</v>
      </c>
      <c r="P56" s="271">
        <v>3582793</v>
      </c>
      <c r="Q56" s="269">
        <v>41955971</v>
      </c>
    </row>
    <row r="57" spans="2:17" ht="78.95" customHeight="1" x14ac:dyDescent="0.3">
      <c r="B57" s="270" t="s">
        <v>395</v>
      </c>
      <c r="C57" s="270" t="s">
        <v>396</v>
      </c>
      <c r="D57" s="270" t="s">
        <v>65</v>
      </c>
      <c r="E57" s="270" t="s">
        <v>463</v>
      </c>
      <c r="F57" s="271">
        <v>1087970</v>
      </c>
      <c r="G57" s="271">
        <v>1087970</v>
      </c>
      <c r="H57" s="271">
        <v>752007</v>
      </c>
      <c r="I57" s="271">
        <v>104542</v>
      </c>
      <c r="J57" s="271">
        <v>0</v>
      </c>
      <c r="K57" s="271">
        <v>0</v>
      </c>
      <c r="L57" s="271">
        <v>0</v>
      </c>
      <c r="M57" s="271">
        <v>0</v>
      </c>
      <c r="N57" s="271">
        <v>0</v>
      </c>
      <c r="O57" s="271">
        <v>0</v>
      </c>
      <c r="P57" s="271">
        <v>0</v>
      </c>
      <c r="Q57" s="269">
        <v>1087970</v>
      </c>
    </row>
    <row r="58" spans="2:17" ht="86.45" customHeight="1" x14ac:dyDescent="0.3">
      <c r="B58" s="270" t="s">
        <v>512</v>
      </c>
      <c r="C58" s="270" t="s">
        <v>513</v>
      </c>
      <c r="D58" s="270" t="s">
        <v>65</v>
      </c>
      <c r="E58" s="270" t="s">
        <v>514</v>
      </c>
      <c r="F58" s="271">
        <v>137075500</v>
      </c>
      <c r="G58" s="271">
        <v>137075500</v>
      </c>
      <c r="H58" s="271">
        <v>112356950</v>
      </c>
      <c r="I58" s="271">
        <v>0</v>
      </c>
      <c r="J58" s="271">
        <v>0</v>
      </c>
      <c r="K58" s="271">
        <v>0</v>
      </c>
      <c r="L58" s="271">
        <v>0</v>
      </c>
      <c r="M58" s="271">
        <v>0</v>
      </c>
      <c r="N58" s="271">
        <v>0</v>
      </c>
      <c r="O58" s="271">
        <v>0</v>
      </c>
      <c r="P58" s="271">
        <v>0</v>
      </c>
      <c r="Q58" s="269">
        <v>137075500</v>
      </c>
    </row>
    <row r="59" spans="2:17" ht="84.95" customHeight="1" x14ac:dyDescent="0.3">
      <c r="B59" s="270" t="s">
        <v>254</v>
      </c>
      <c r="C59" s="270" t="s">
        <v>162</v>
      </c>
      <c r="D59" s="270" t="s">
        <v>9</v>
      </c>
      <c r="E59" s="270" t="s">
        <v>255</v>
      </c>
      <c r="F59" s="271">
        <v>2030434</v>
      </c>
      <c r="G59" s="271">
        <v>2030434</v>
      </c>
      <c r="H59" s="271">
        <v>1502419</v>
      </c>
      <c r="I59" s="271">
        <v>113729</v>
      </c>
      <c r="J59" s="271">
        <v>0</v>
      </c>
      <c r="K59" s="271">
        <v>3000</v>
      </c>
      <c r="L59" s="271">
        <v>0</v>
      </c>
      <c r="M59" s="271">
        <v>3000</v>
      </c>
      <c r="N59" s="271">
        <v>0</v>
      </c>
      <c r="O59" s="271">
        <v>0</v>
      </c>
      <c r="P59" s="271">
        <v>0</v>
      </c>
      <c r="Q59" s="269">
        <v>2033434</v>
      </c>
    </row>
    <row r="60" spans="2:17" ht="61.5" customHeight="1" x14ac:dyDescent="0.3">
      <c r="B60" s="270" t="s">
        <v>260</v>
      </c>
      <c r="C60" s="270" t="s">
        <v>515</v>
      </c>
      <c r="D60" s="270" t="s">
        <v>63</v>
      </c>
      <c r="E60" s="270" t="s">
        <v>81</v>
      </c>
      <c r="F60" s="271">
        <v>2866770</v>
      </c>
      <c r="G60" s="271">
        <v>2866770</v>
      </c>
      <c r="H60" s="271">
        <v>2247155</v>
      </c>
      <c r="I60" s="271">
        <v>92650</v>
      </c>
      <c r="J60" s="271">
        <v>0</v>
      </c>
      <c r="K60" s="271">
        <v>0</v>
      </c>
      <c r="L60" s="271">
        <v>0</v>
      </c>
      <c r="M60" s="271">
        <v>0</v>
      </c>
      <c r="N60" s="271">
        <v>0</v>
      </c>
      <c r="O60" s="271">
        <v>0</v>
      </c>
      <c r="P60" s="271">
        <v>0</v>
      </c>
      <c r="Q60" s="269">
        <v>2866770</v>
      </c>
    </row>
    <row r="61" spans="2:17" ht="48" customHeight="1" x14ac:dyDescent="0.3">
      <c r="B61" s="270" t="s">
        <v>261</v>
      </c>
      <c r="C61" s="270" t="s">
        <v>516</v>
      </c>
      <c r="D61" s="270" t="s">
        <v>63</v>
      </c>
      <c r="E61" s="270" t="s">
        <v>112</v>
      </c>
      <c r="F61" s="271">
        <v>29475</v>
      </c>
      <c r="G61" s="271">
        <v>29475</v>
      </c>
      <c r="H61" s="271">
        <v>0</v>
      </c>
      <c r="I61" s="271">
        <v>0</v>
      </c>
      <c r="J61" s="271">
        <v>0</v>
      </c>
      <c r="K61" s="271">
        <v>0</v>
      </c>
      <c r="L61" s="271">
        <v>0</v>
      </c>
      <c r="M61" s="271">
        <v>0</v>
      </c>
      <c r="N61" s="271">
        <v>0</v>
      </c>
      <c r="O61" s="271">
        <v>0</v>
      </c>
      <c r="P61" s="271">
        <v>0</v>
      </c>
      <c r="Q61" s="269">
        <v>29475</v>
      </c>
    </row>
    <row r="62" spans="2:17" ht="95.45" customHeight="1" x14ac:dyDescent="0.3">
      <c r="B62" s="270" t="s">
        <v>256</v>
      </c>
      <c r="C62" s="270" t="s">
        <v>517</v>
      </c>
      <c r="D62" s="270" t="s">
        <v>63</v>
      </c>
      <c r="E62" s="270" t="s">
        <v>257</v>
      </c>
      <c r="F62" s="271">
        <v>195951</v>
      </c>
      <c r="G62" s="271">
        <v>195951</v>
      </c>
      <c r="H62" s="271">
        <v>97920</v>
      </c>
      <c r="I62" s="271">
        <v>7000</v>
      </c>
      <c r="J62" s="271">
        <v>0</v>
      </c>
      <c r="K62" s="271">
        <v>0</v>
      </c>
      <c r="L62" s="271">
        <v>0</v>
      </c>
      <c r="M62" s="271">
        <v>0</v>
      </c>
      <c r="N62" s="271">
        <v>0</v>
      </c>
      <c r="O62" s="271">
        <v>0</v>
      </c>
      <c r="P62" s="271">
        <v>0</v>
      </c>
      <c r="Q62" s="269">
        <v>195951</v>
      </c>
    </row>
    <row r="63" spans="2:17" ht="83.45" customHeight="1" x14ac:dyDescent="0.3">
      <c r="B63" s="270" t="s">
        <v>518</v>
      </c>
      <c r="C63" s="270" t="s">
        <v>519</v>
      </c>
      <c r="D63" s="270" t="s">
        <v>63</v>
      </c>
      <c r="E63" s="270" t="s">
        <v>520</v>
      </c>
      <c r="F63" s="271">
        <v>1116369</v>
      </c>
      <c r="G63" s="271">
        <v>1116369</v>
      </c>
      <c r="H63" s="271">
        <v>915056</v>
      </c>
      <c r="I63" s="271">
        <v>0</v>
      </c>
      <c r="J63" s="271">
        <v>0</v>
      </c>
      <c r="K63" s="271">
        <v>0</v>
      </c>
      <c r="L63" s="271">
        <v>0</v>
      </c>
      <c r="M63" s="271">
        <v>0</v>
      </c>
      <c r="N63" s="271">
        <v>0</v>
      </c>
      <c r="O63" s="271">
        <v>0</v>
      </c>
      <c r="P63" s="271">
        <v>0</v>
      </c>
      <c r="Q63" s="269">
        <v>1116369</v>
      </c>
    </row>
    <row r="64" spans="2:17" ht="99.6" customHeight="1" x14ac:dyDescent="0.3">
      <c r="B64" s="270" t="s">
        <v>521</v>
      </c>
      <c r="C64" s="270" t="s">
        <v>522</v>
      </c>
      <c r="D64" s="270" t="s">
        <v>63</v>
      </c>
      <c r="E64" s="270" t="s">
        <v>523</v>
      </c>
      <c r="F64" s="271">
        <v>673300</v>
      </c>
      <c r="G64" s="271">
        <v>673300</v>
      </c>
      <c r="H64" s="271">
        <v>551885</v>
      </c>
      <c r="I64" s="271">
        <v>0</v>
      </c>
      <c r="J64" s="271">
        <v>0</v>
      </c>
      <c r="K64" s="271">
        <v>0</v>
      </c>
      <c r="L64" s="271">
        <v>0</v>
      </c>
      <c r="M64" s="271">
        <v>0</v>
      </c>
      <c r="N64" s="271">
        <v>0</v>
      </c>
      <c r="O64" s="271">
        <v>0</v>
      </c>
      <c r="P64" s="271">
        <v>0</v>
      </c>
      <c r="Q64" s="269">
        <v>673300</v>
      </c>
    </row>
    <row r="65" spans="2:17" ht="120" customHeight="1" x14ac:dyDescent="0.3">
      <c r="B65" s="270" t="s">
        <v>579</v>
      </c>
      <c r="C65" s="270" t="s">
        <v>580</v>
      </c>
      <c r="D65" s="270" t="s">
        <v>63</v>
      </c>
      <c r="E65" s="270" t="s">
        <v>581</v>
      </c>
      <c r="F65" s="271">
        <v>229175</v>
      </c>
      <c r="G65" s="271">
        <v>229175</v>
      </c>
      <c r="H65" s="271">
        <v>58012</v>
      </c>
      <c r="I65" s="271">
        <v>0</v>
      </c>
      <c r="J65" s="271">
        <v>0</v>
      </c>
      <c r="K65" s="271">
        <v>0</v>
      </c>
      <c r="L65" s="271">
        <v>0</v>
      </c>
      <c r="M65" s="271">
        <v>0</v>
      </c>
      <c r="N65" s="271">
        <v>0</v>
      </c>
      <c r="O65" s="271">
        <v>0</v>
      </c>
      <c r="P65" s="271">
        <v>0</v>
      </c>
      <c r="Q65" s="269">
        <v>229175</v>
      </c>
    </row>
    <row r="66" spans="2:17" ht="69.95" customHeight="1" x14ac:dyDescent="0.3">
      <c r="B66" s="270" t="s">
        <v>95</v>
      </c>
      <c r="C66" s="270" t="s">
        <v>292</v>
      </c>
      <c r="D66" s="270" t="s">
        <v>19</v>
      </c>
      <c r="E66" s="270" t="s">
        <v>18</v>
      </c>
      <c r="F66" s="271">
        <v>130000</v>
      </c>
      <c r="G66" s="271">
        <v>130000</v>
      </c>
      <c r="H66" s="271">
        <v>0</v>
      </c>
      <c r="I66" s="271">
        <v>0</v>
      </c>
      <c r="J66" s="271">
        <v>0</v>
      </c>
      <c r="K66" s="271">
        <v>0</v>
      </c>
      <c r="L66" s="271">
        <v>0</v>
      </c>
      <c r="M66" s="271">
        <v>0</v>
      </c>
      <c r="N66" s="271">
        <v>0</v>
      </c>
      <c r="O66" s="271">
        <v>0</v>
      </c>
      <c r="P66" s="271">
        <v>0</v>
      </c>
      <c r="Q66" s="269">
        <v>130000</v>
      </c>
    </row>
    <row r="67" spans="2:17" ht="75" customHeight="1" x14ac:dyDescent="0.3">
      <c r="B67" s="270" t="s">
        <v>96</v>
      </c>
      <c r="C67" s="270" t="s">
        <v>139</v>
      </c>
      <c r="D67" s="270" t="s">
        <v>19</v>
      </c>
      <c r="E67" s="270" t="s">
        <v>62</v>
      </c>
      <c r="F67" s="271">
        <v>2810200</v>
      </c>
      <c r="G67" s="271">
        <v>2810200</v>
      </c>
      <c r="H67" s="271">
        <v>1612922</v>
      </c>
      <c r="I67" s="271">
        <v>69000</v>
      </c>
      <c r="J67" s="271">
        <v>0</v>
      </c>
      <c r="K67" s="271">
        <v>0</v>
      </c>
      <c r="L67" s="271">
        <v>0</v>
      </c>
      <c r="M67" s="271">
        <v>0</v>
      </c>
      <c r="N67" s="271">
        <v>0</v>
      </c>
      <c r="O67" s="271">
        <v>0</v>
      </c>
      <c r="P67" s="271">
        <v>0</v>
      </c>
      <c r="Q67" s="269">
        <v>2810200</v>
      </c>
    </row>
    <row r="68" spans="2:17" ht="86.45" customHeight="1" x14ac:dyDescent="0.3">
      <c r="B68" s="270" t="s">
        <v>140</v>
      </c>
      <c r="C68" s="270" t="s">
        <v>141</v>
      </c>
      <c r="D68" s="270" t="s">
        <v>19</v>
      </c>
      <c r="E68" s="270" t="s">
        <v>524</v>
      </c>
      <c r="F68" s="271">
        <v>152600</v>
      </c>
      <c r="G68" s="271">
        <v>152600</v>
      </c>
      <c r="H68" s="271">
        <v>0</v>
      </c>
      <c r="I68" s="271">
        <v>0</v>
      </c>
      <c r="J68" s="271">
        <v>0</v>
      </c>
      <c r="K68" s="271">
        <v>0</v>
      </c>
      <c r="L68" s="271">
        <v>0</v>
      </c>
      <c r="M68" s="271">
        <v>0</v>
      </c>
      <c r="N68" s="271">
        <v>0</v>
      </c>
      <c r="O68" s="271">
        <v>0</v>
      </c>
      <c r="P68" s="271">
        <v>0</v>
      </c>
      <c r="Q68" s="269">
        <v>152600</v>
      </c>
    </row>
    <row r="69" spans="2:17" ht="83.1" customHeight="1" x14ac:dyDescent="0.3">
      <c r="B69" s="270" t="s">
        <v>582</v>
      </c>
      <c r="C69" s="270" t="s">
        <v>583</v>
      </c>
      <c r="D69" s="270" t="s">
        <v>19</v>
      </c>
      <c r="E69" s="270" t="s">
        <v>584</v>
      </c>
      <c r="F69" s="271">
        <v>40000</v>
      </c>
      <c r="G69" s="271">
        <v>40000</v>
      </c>
      <c r="H69" s="271">
        <v>0</v>
      </c>
      <c r="I69" s="271">
        <v>0</v>
      </c>
      <c r="J69" s="271">
        <v>0</v>
      </c>
      <c r="K69" s="271">
        <v>0</v>
      </c>
      <c r="L69" s="271">
        <v>0</v>
      </c>
      <c r="M69" s="271">
        <v>0</v>
      </c>
      <c r="N69" s="271">
        <v>0</v>
      </c>
      <c r="O69" s="271">
        <v>0</v>
      </c>
      <c r="P69" s="271">
        <v>0</v>
      </c>
      <c r="Q69" s="269">
        <v>40000</v>
      </c>
    </row>
    <row r="70" spans="2:17" ht="48.95" customHeight="1" x14ac:dyDescent="0.3">
      <c r="B70" s="270" t="s">
        <v>588</v>
      </c>
      <c r="C70" s="270" t="s">
        <v>590</v>
      </c>
      <c r="D70" s="270" t="s">
        <v>102</v>
      </c>
      <c r="E70" s="270" t="s">
        <v>591</v>
      </c>
      <c r="F70" s="271">
        <v>0</v>
      </c>
      <c r="G70" s="271">
        <v>0</v>
      </c>
      <c r="H70" s="271">
        <v>0</v>
      </c>
      <c r="I70" s="271">
        <v>0</v>
      </c>
      <c r="J70" s="271">
        <v>0</v>
      </c>
      <c r="K70" s="271">
        <v>81767</v>
      </c>
      <c r="L70" s="271">
        <v>81767</v>
      </c>
      <c r="M70" s="271">
        <v>0</v>
      </c>
      <c r="N70" s="271">
        <v>0</v>
      </c>
      <c r="O70" s="271">
        <v>0</v>
      </c>
      <c r="P70" s="271">
        <v>81767</v>
      </c>
      <c r="Q70" s="269">
        <v>81767</v>
      </c>
    </row>
    <row r="71" spans="2:17" ht="63.6" customHeight="1" x14ac:dyDescent="0.3">
      <c r="B71" s="268" t="s">
        <v>467</v>
      </c>
      <c r="C71" s="268" t="s">
        <v>385</v>
      </c>
      <c r="D71" s="268" t="s">
        <v>385</v>
      </c>
      <c r="E71" s="268" t="s">
        <v>284</v>
      </c>
      <c r="F71" s="269">
        <v>1030000</v>
      </c>
      <c r="G71" s="269">
        <v>1030000</v>
      </c>
      <c r="H71" s="269">
        <v>803000</v>
      </c>
      <c r="I71" s="269">
        <v>28000</v>
      </c>
      <c r="J71" s="269">
        <v>0</v>
      </c>
      <c r="K71" s="269">
        <v>0</v>
      </c>
      <c r="L71" s="269">
        <v>0</v>
      </c>
      <c r="M71" s="269">
        <v>0</v>
      </c>
      <c r="N71" s="269">
        <v>0</v>
      </c>
      <c r="O71" s="269">
        <v>0</v>
      </c>
      <c r="P71" s="269">
        <v>0</v>
      </c>
      <c r="Q71" s="269">
        <v>1030000</v>
      </c>
    </row>
    <row r="72" spans="2:17" ht="65.45" customHeight="1" x14ac:dyDescent="0.3">
      <c r="B72" s="268" t="s">
        <v>285</v>
      </c>
      <c r="C72" s="268" t="s">
        <v>385</v>
      </c>
      <c r="D72" s="268" t="s">
        <v>385</v>
      </c>
      <c r="E72" s="268" t="s">
        <v>284</v>
      </c>
      <c r="F72" s="269">
        <v>1030000</v>
      </c>
      <c r="G72" s="269">
        <v>1030000</v>
      </c>
      <c r="H72" s="269">
        <v>803000</v>
      </c>
      <c r="I72" s="269">
        <v>28000</v>
      </c>
      <c r="J72" s="269">
        <v>0</v>
      </c>
      <c r="K72" s="269">
        <v>0</v>
      </c>
      <c r="L72" s="269">
        <v>0</v>
      </c>
      <c r="M72" s="269">
        <v>0</v>
      </c>
      <c r="N72" s="269">
        <v>0</v>
      </c>
      <c r="O72" s="269">
        <v>0</v>
      </c>
      <c r="P72" s="269">
        <v>0</v>
      </c>
      <c r="Q72" s="269">
        <v>1030000</v>
      </c>
    </row>
    <row r="73" spans="2:17" ht="105" customHeight="1" x14ac:dyDescent="0.3">
      <c r="B73" s="270" t="s">
        <v>286</v>
      </c>
      <c r="C73" s="270" t="s">
        <v>114</v>
      </c>
      <c r="D73" s="270" t="s">
        <v>2</v>
      </c>
      <c r="E73" s="270" t="s">
        <v>510</v>
      </c>
      <c r="F73" s="271">
        <v>1030000</v>
      </c>
      <c r="G73" s="271">
        <v>1030000</v>
      </c>
      <c r="H73" s="271">
        <v>803000</v>
      </c>
      <c r="I73" s="271">
        <v>28000</v>
      </c>
      <c r="J73" s="271">
        <v>0</v>
      </c>
      <c r="K73" s="271">
        <v>0</v>
      </c>
      <c r="L73" s="271">
        <v>0</v>
      </c>
      <c r="M73" s="271">
        <v>0</v>
      </c>
      <c r="N73" s="271">
        <v>0</v>
      </c>
      <c r="O73" s="271">
        <v>0</v>
      </c>
      <c r="P73" s="271">
        <v>0</v>
      </c>
      <c r="Q73" s="269">
        <v>1030000</v>
      </c>
    </row>
    <row r="74" spans="2:17" ht="61.5" customHeight="1" x14ac:dyDescent="0.3">
      <c r="B74" s="268" t="s">
        <v>142</v>
      </c>
      <c r="C74" s="268" t="s">
        <v>385</v>
      </c>
      <c r="D74" s="268" t="s">
        <v>385</v>
      </c>
      <c r="E74" s="268" t="s">
        <v>287</v>
      </c>
      <c r="F74" s="269">
        <v>12984939</v>
      </c>
      <c r="G74" s="269">
        <v>12984939</v>
      </c>
      <c r="H74" s="269">
        <v>9328151</v>
      </c>
      <c r="I74" s="269">
        <v>1094570</v>
      </c>
      <c r="J74" s="269">
        <v>0</v>
      </c>
      <c r="K74" s="269">
        <v>82200</v>
      </c>
      <c r="L74" s="269">
        <v>0</v>
      </c>
      <c r="M74" s="269">
        <v>82200</v>
      </c>
      <c r="N74" s="269">
        <v>0</v>
      </c>
      <c r="O74" s="269">
        <v>0</v>
      </c>
      <c r="P74" s="269">
        <v>0</v>
      </c>
      <c r="Q74" s="269">
        <v>13067139</v>
      </c>
    </row>
    <row r="75" spans="2:17" ht="54.95" customHeight="1" x14ac:dyDescent="0.3">
      <c r="B75" s="268" t="s">
        <v>143</v>
      </c>
      <c r="C75" s="268" t="s">
        <v>385</v>
      </c>
      <c r="D75" s="268" t="s">
        <v>385</v>
      </c>
      <c r="E75" s="268" t="s">
        <v>287</v>
      </c>
      <c r="F75" s="269">
        <v>12984939</v>
      </c>
      <c r="G75" s="269">
        <v>12984939</v>
      </c>
      <c r="H75" s="269">
        <v>9328151</v>
      </c>
      <c r="I75" s="269">
        <v>1094570</v>
      </c>
      <c r="J75" s="269">
        <v>0</v>
      </c>
      <c r="K75" s="269">
        <v>82200</v>
      </c>
      <c r="L75" s="269">
        <v>0</v>
      </c>
      <c r="M75" s="269">
        <v>82200</v>
      </c>
      <c r="N75" s="269">
        <v>0</v>
      </c>
      <c r="O75" s="269">
        <v>0</v>
      </c>
      <c r="P75" s="269">
        <v>0</v>
      </c>
      <c r="Q75" s="269">
        <v>13067139</v>
      </c>
    </row>
    <row r="76" spans="2:17" ht="81.599999999999994" customHeight="1" x14ac:dyDescent="0.3">
      <c r="B76" s="270" t="s">
        <v>144</v>
      </c>
      <c r="C76" s="270" t="s">
        <v>114</v>
      </c>
      <c r="D76" s="270" t="s">
        <v>2</v>
      </c>
      <c r="E76" s="270" t="s">
        <v>510</v>
      </c>
      <c r="F76" s="271">
        <v>667300</v>
      </c>
      <c r="G76" s="271">
        <v>667300</v>
      </c>
      <c r="H76" s="271">
        <v>540500</v>
      </c>
      <c r="I76" s="271">
        <v>5850</v>
      </c>
      <c r="J76" s="271">
        <v>0</v>
      </c>
      <c r="K76" s="271">
        <v>0</v>
      </c>
      <c r="L76" s="271">
        <v>0</v>
      </c>
      <c r="M76" s="271">
        <v>0</v>
      </c>
      <c r="N76" s="271">
        <v>0</v>
      </c>
      <c r="O76" s="271">
        <v>0</v>
      </c>
      <c r="P76" s="271">
        <v>0</v>
      </c>
      <c r="Q76" s="269">
        <v>667300</v>
      </c>
    </row>
    <row r="77" spans="2:17" ht="54.6" customHeight="1" x14ac:dyDescent="0.3">
      <c r="B77" s="270" t="s">
        <v>258</v>
      </c>
      <c r="C77" s="270" t="s">
        <v>259</v>
      </c>
      <c r="D77" s="270" t="s">
        <v>9</v>
      </c>
      <c r="E77" s="270" t="s">
        <v>525</v>
      </c>
      <c r="F77" s="271">
        <v>3315409</v>
      </c>
      <c r="G77" s="271">
        <v>3315409</v>
      </c>
      <c r="H77" s="271">
        <v>2642211</v>
      </c>
      <c r="I77" s="271">
        <v>41410</v>
      </c>
      <c r="J77" s="271">
        <v>0</v>
      </c>
      <c r="K77" s="271">
        <v>36000</v>
      </c>
      <c r="L77" s="271">
        <v>0</v>
      </c>
      <c r="M77" s="271">
        <v>36000</v>
      </c>
      <c r="N77" s="271">
        <v>0</v>
      </c>
      <c r="O77" s="271">
        <v>0</v>
      </c>
      <c r="P77" s="271">
        <v>0</v>
      </c>
      <c r="Q77" s="269">
        <v>3351409</v>
      </c>
    </row>
    <row r="78" spans="2:17" ht="38.1" customHeight="1" x14ac:dyDescent="0.3">
      <c r="B78" s="270" t="s">
        <v>145</v>
      </c>
      <c r="C78" s="270" t="s">
        <v>146</v>
      </c>
      <c r="D78" s="270" t="s">
        <v>15</v>
      </c>
      <c r="E78" s="270" t="s">
        <v>83</v>
      </c>
      <c r="F78" s="271">
        <v>2636700</v>
      </c>
      <c r="G78" s="271">
        <v>2636700</v>
      </c>
      <c r="H78" s="271">
        <v>2026000</v>
      </c>
      <c r="I78" s="271">
        <v>53700</v>
      </c>
      <c r="J78" s="271">
        <v>0</v>
      </c>
      <c r="K78" s="271">
        <v>1200</v>
      </c>
      <c r="L78" s="271">
        <v>0</v>
      </c>
      <c r="M78" s="271">
        <v>1200</v>
      </c>
      <c r="N78" s="271">
        <v>0</v>
      </c>
      <c r="O78" s="271">
        <v>0</v>
      </c>
      <c r="P78" s="271">
        <v>0</v>
      </c>
      <c r="Q78" s="269">
        <v>2637900</v>
      </c>
    </row>
    <row r="79" spans="2:17" ht="49.5" customHeight="1" x14ac:dyDescent="0.3">
      <c r="B79" s="270" t="s">
        <v>147</v>
      </c>
      <c r="C79" s="270" t="s">
        <v>84</v>
      </c>
      <c r="D79" s="270" t="s">
        <v>15</v>
      </c>
      <c r="E79" s="270" t="s">
        <v>85</v>
      </c>
      <c r="F79" s="271">
        <v>404000</v>
      </c>
      <c r="G79" s="271">
        <v>404000</v>
      </c>
      <c r="H79" s="271">
        <v>235000</v>
      </c>
      <c r="I79" s="271">
        <v>95600</v>
      </c>
      <c r="J79" s="271">
        <v>0</v>
      </c>
      <c r="K79" s="271">
        <v>1000</v>
      </c>
      <c r="L79" s="271">
        <v>0</v>
      </c>
      <c r="M79" s="271">
        <v>1000</v>
      </c>
      <c r="N79" s="271">
        <v>0</v>
      </c>
      <c r="O79" s="271">
        <v>0</v>
      </c>
      <c r="P79" s="271">
        <v>0</v>
      </c>
      <c r="Q79" s="269">
        <v>405000</v>
      </c>
    </row>
    <row r="80" spans="2:17" ht="81.599999999999994" customHeight="1" x14ac:dyDescent="0.3">
      <c r="B80" s="270" t="s">
        <v>90</v>
      </c>
      <c r="C80" s="270" t="s">
        <v>148</v>
      </c>
      <c r="D80" s="270" t="s">
        <v>16</v>
      </c>
      <c r="E80" s="270" t="s">
        <v>86</v>
      </c>
      <c r="F80" s="271">
        <v>5284630</v>
      </c>
      <c r="G80" s="271">
        <v>5284630</v>
      </c>
      <c r="H80" s="271">
        <v>3374540</v>
      </c>
      <c r="I80" s="271">
        <v>888710</v>
      </c>
      <c r="J80" s="271">
        <v>0</v>
      </c>
      <c r="K80" s="271">
        <v>44000</v>
      </c>
      <c r="L80" s="271">
        <v>0</v>
      </c>
      <c r="M80" s="271">
        <v>44000</v>
      </c>
      <c r="N80" s="271">
        <v>0</v>
      </c>
      <c r="O80" s="271">
        <v>0</v>
      </c>
      <c r="P80" s="271">
        <v>0</v>
      </c>
      <c r="Q80" s="269">
        <v>5328630</v>
      </c>
    </row>
    <row r="81" spans="2:17" ht="62.1" customHeight="1" x14ac:dyDescent="0.3">
      <c r="B81" s="270" t="s">
        <v>91</v>
      </c>
      <c r="C81" s="270" t="s">
        <v>149</v>
      </c>
      <c r="D81" s="270" t="s">
        <v>17</v>
      </c>
      <c r="E81" s="270" t="s">
        <v>150</v>
      </c>
      <c r="F81" s="271">
        <v>656900</v>
      </c>
      <c r="G81" s="271">
        <v>656900</v>
      </c>
      <c r="H81" s="271">
        <v>509900</v>
      </c>
      <c r="I81" s="271">
        <v>9300</v>
      </c>
      <c r="J81" s="271">
        <v>0</v>
      </c>
      <c r="K81" s="271">
        <v>0</v>
      </c>
      <c r="L81" s="271">
        <v>0</v>
      </c>
      <c r="M81" s="271">
        <v>0</v>
      </c>
      <c r="N81" s="271">
        <v>0</v>
      </c>
      <c r="O81" s="271">
        <v>0</v>
      </c>
      <c r="P81" s="271">
        <v>0</v>
      </c>
      <c r="Q81" s="269">
        <v>656900</v>
      </c>
    </row>
    <row r="82" spans="2:17" ht="46.5" customHeight="1" x14ac:dyDescent="0.3">
      <c r="B82" s="270" t="s">
        <v>92</v>
      </c>
      <c r="C82" s="270" t="s">
        <v>122</v>
      </c>
      <c r="D82" s="270" t="s">
        <v>17</v>
      </c>
      <c r="E82" s="270" t="s">
        <v>80</v>
      </c>
      <c r="F82" s="271">
        <v>20000</v>
      </c>
      <c r="G82" s="271">
        <v>20000</v>
      </c>
      <c r="H82" s="271">
        <v>0</v>
      </c>
      <c r="I82" s="271">
        <v>0</v>
      </c>
      <c r="J82" s="271">
        <v>0</v>
      </c>
      <c r="K82" s="271">
        <v>0</v>
      </c>
      <c r="L82" s="271">
        <v>0</v>
      </c>
      <c r="M82" s="271">
        <v>0</v>
      </c>
      <c r="N82" s="271">
        <v>0</v>
      </c>
      <c r="O82" s="271">
        <v>0</v>
      </c>
      <c r="P82" s="271">
        <v>0</v>
      </c>
      <c r="Q82" s="269">
        <v>20000</v>
      </c>
    </row>
    <row r="83" spans="2:17" ht="64.5" customHeight="1" x14ac:dyDescent="0.3">
      <c r="B83" s="268" t="s">
        <v>526</v>
      </c>
      <c r="C83" s="268" t="s">
        <v>385</v>
      </c>
      <c r="D83" s="268" t="s">
        <v>385</v>
      </c>
      <c r="E83" s="268" t="s">
        <v>262</v>
      </c>
      <c r="F83" s="269">
        <v>4060321.74</v>
      </c>
      <c r="G83" s="269">
        <v>3007050</v>
      </c>
      <c r="H83" s="269">
        <v>1372290</v>
      </c>
      <c r="I83" s="269">
        <v>36700</v>
      </c>
      <c r="J83" s="269">
        <v>0</v>
      </c>
      <c r="K83" s="269">
        <v>3600000</v>
      </c>
      <c r="L83" s="269">
        <v>3600000</v>
      </c>
      <c r="M83" s="269">
        <v>0</v>
      </c>
      <c r="N83" s="269">
        <v>0</v>
      </c>
      <c r="O83" s="269">
        <v>0</v>
      </c>
      <c r="P83" s="269">
        <v>3600000</v>
      </c>
      <c r="Q83" s="269">
        <v>7660321.7400000002</v>
      </c>
    </row>
    <row r="84" spans="2:17" ht="55.5" customHeight="1" x14ac:dyDescent="0.3">
      <c r="B84" s="268" t="s">
        <v>263</v>
      </c>
      <c r="C84" s="268" t="s">
        <v>385</v>
      </c>
      <c r="D84" s="268" t="s">
        <v>385</v>
      </c>
      <c r="E84" s="268" t="s">
        <v>262</v>
      </c>
      <c r="F84" s="269">
        <v>4060321.74</v>
      </c>
      <c r="G84" s="269">
        <v>3007050</v>
      </c>
      <c r="H84" s="269">
        <v>1372290</v>
      </c>
      <c r="I84" s="269">
        <v>36700</v>
      </c>
      <c r="J84" s="269">
        <v>0</v>
      </c>
      <c r="K84" s="269">
        <v>3600000</v>
      </c>
      <c r="L84" s="269">
        <v>3600000</v>
      </c>
      <c r="M84" s="269">
        <v>0</v>
      </c>
      <c r="N84" s="269">
        <v>0</v>
      </c>
      <c r="O84" s="269">
        <v>0</v>
      </c>
      <c r="P84" s="269">
        <v>3600000</v>
      </c>
      <c r="Q84" s="269">
        <v>7660321.7400000002</v>
      </c>
    </row>
    <row r="85" spans="2:17" ht="93.95" customHeight="1" x14ac:dyDescent="0.3">
      <c r="B85" s="270" t="s">
        <v>527</v>
      </c>
      <c r="C85" s="270" t="s">
        <v>114</v>
      </c>
      <c r="D85" s="270" t="s">
        <v>2</v>
      </c>
      <c r="E85" s="270" t="s">
        <v>510</v>
      </c>
      <c r="F85" s="271">
        <v>2014750</v>
      </c>
      <c r="G85" s="271">
        <v>2014750</v>
      </c>
      <c r="H85" s="271">
        <v>1372290</v>
      </c>
      <c r="I85" s="271">
        <v>36700</v>
      </c>
      <c r="J85" s="271">
        <v>0</v>
      </c>
      <c r="K85" s="271">
        <v>0</v>
      </c>
      <c r="L85" s="271">
        <v>0</v>
      </c>
      <c r="M85" s="271">
        <v>0</v>
      </c>
      <c r="N85" s="271">
        <v>0</v>
      </c>
      <c r="O85" s="271">
        <v>0</v>
      </c>
      <c r="P85" s="271">
        <v>0</v>
      </c>
      <c r="Q85" s="269">
        <v>2014750</v>
      </c>
    </row>
    <row r="86" spans="2:17" ht="40.5" customHeight="1" x14ac:dyDescent="0.3">
      <c r="B86" s="270" t="s">
        <v>528</v>
      </c>
      <c r="C86" s="270" t="s">
        <v>219</v>
      </c>
      <c r="D86" s="270" t="s">
        <v>21</v>
      </c>
      <c r="E86" s="270" t="s">
        <v>252</v>
      </c>
      <c r="F86" s="271">
        <v>1053271.74</v>
      </c>
      <c r="G86" s="271">
        <v>0</v>
      </c>
      <c r="H86" s="271">
        <v>0</v>
      </c>
      <c r="I86" s="271">
        <v>0</v>
      </c>
      <c r="J86" s="271">
        <v>0</v>
      </c>
      <c r="K86" s="271">
        <v>0</v>
      </c>
      <c r="L86" s="271">
        <v>0</v>
      </c>
      <c r="M86" s="271">
        <v>0</v>
      </c>
      <c r="N86" s="271">
        <v>0</v>
      </c>
      <c r="O86" s="271">
        <v>0</v>
      </c>
      <c r="P86" s="271">
        <v>0</v>
      </c>
      <c r="Q86" s="269">
        <v>1053271.74</v>
      </c>
    </row>
    <row r="87" spans="2:17" ht="44.45" customHeight="1" x14ac:dyDescent="0.3">
      <c r="B87" s="270" t="s">
        <v>275</v>
      </c>
      <c r="C87" s="270" t="s">
        <v>276</v>
      </c>
      <c r="D87" s="270" t="s">
        <v>22</v>
      </c>
      <c r="E87" s="270" t="s">
        <v>223</v>
      </c>
      <c r="F87" s="271">
        <v>287300</v>
      </c>
      <c r="G87" s="271">
        <v>287300</v>
      </c>
      <c r="H87" s="271">
        <v>0</v>
      </c>
      <c r="I87" s="271">
        <v>0</v>
      </c>
      <c r="J87" s="271">
        <v>0</v>
      </c>
      <c r="K87" s="271">
        <v>3600000</v>
      </c>
      <c r="L87" s="271">
        <v>3600000</v>
      </c>
      <c r="M87" s="271">
        <v>0</v>
      </c>
      <c r="N87" s="271">
        <v>0</v>
      </c>
      <c r="O87" s="271">
        <v>0</v>
      </c>
      <c r="P87" s="271">
        <v>3600000</v>
      </c>
      <c r="Q87" s="269">
        <v>3887300</v>
      </c>
    </row>
    <row r="88" spans="2:17" ht="75.95" customHeight="1" x14ac:dyDescent="0.3">
      <c r="B88" s="270" t="s">
        <v>485</v>
      </c>
      <c r="C88" s="270" t="s">
        <v>486</v>
      </c>
      <c r="D88" s="270" t="s">
        <v>22</v>
      </c>
      <c r="E88" s="270" t="s">
        <v>487</v>
      </c>
      <c r="F88" s="271">
        <v>705000</v>
      </c>
      <c r="G88" s="271">
        <v>705000</v>
      </c>
      <c r="H88" s="271">
        <v>0</v>
      </c>
      <c r="I88" s="271">
        <v>0</v>
      </c>
      <c r="J88" s="271">
        <v>0</v>
      </c>
      <c r="K88" s="271">
        <v>0</v>
      </c>
      <c r="L88" s="271">
        <v>0</v>
      </c>
      <c r="M88" s="271">
        <v>0</v>
      </c>
      <c r="N88" s="271">
        <v>0</v>
      </c>
      <c r="O88" s="271">
        <v>0</v>
      </c>
      <c r="P88" s="271">
        <v>0</v>
      </c>
      <c r="Q88" s="269">
        <v>705000</v>
      </c>
    </row>
    <row r="89" spans="2:17" ht="46.5" customHeight="1" x14ac:dyDescent="0.3">
      <c r="B89" s="268" t="s">
        <v>240</v>
      </c>
      <c r="C89" s="268" t="s">
        <v>240</v>
      </c>
      <c r="D89" s="268" t="s">
        <v>240</v>
      </c>
      <c r="E89" s="268" t="s">
        <v>529</v>
      </c>
      <c r="F89" s="269">
        <v>328976337.74000001</v>
      </c>
      <c r="G89" s="269">
        <v>327723066</v>
      </c>
      <c r="H89" s="269">
        <v>222885204</v>
      </c>
      <c r="I89" s="269">
        <v>16295547</v>
      </c>
      <c r="J89" s="269">
        <v>200000</v>
      </c>
      <c r="K89" s="269">
        <v>37087807.090000004</v>
      </c>
      <c r="L89" s="269">
        <v>33644707.090000004</v>
      </c>
      <c r="M89" s="269">
        <v>3443100</v>
      </c>
      <c r="N89" s="269">
        <v>75000</v>
      </c>
      <c r="O89" s="269">
        <v>50700</v>
      </c>
      <c r="P89" s="269">
        <v>33644707.090000004</v>
      </c>
      <c r="Q89" s="269">
        <v>366064144.83000004</v>
      </c>
    </row>
    <row r="91" spans="2:17" x14ac:dyDescent="0.3">
      <c r="E91" s="42" t="s">
        <v>606</v>
      </c>
      <c r="J91" s="42" t="s">
        <v>429</v>
      </c>
    </row>
  </sheetData>
  <mergeCells count="25">
    <mergeCell ref="B8:B11"/>
    <mergeCell ref="C8:C11"/>
    <mergeCell ref="F8:J8"/>
    <mergeCell ref="I10:I11"/>
    <mergeCell ref="D8:D11"/>
    <mergeCell ref="E8:E11"/>
    <mergeCell ref="H9:I9"/>
    <mergeCell ref="L9:L11"/>
    <mergeCell ref="N9:O9"/>
    <mergeCell ref="H10:H11"/>
    <mergeCell ref="K8:P8"/>
    <mergeCell ref="N10:N11"/>
    <mergeCell ref="M9:M11"/>
    <mergeCell ref="J9:J11"/>
    <mergeCell ref="K9:K11"/>
    <mergeCell ref="Q8:Q11"/>
    <mergeCell ref="O2:Q2"/>
    <mergeCell ref="O3:Q3"/>
    <mergeCell ref="B4:Q4"/>
    <mergeCell ref="B5:C5"/>
    <mergeCell ref="P9:P11"/>
    <mergeCell ref="B6:C6"/>
    <mergeCell ref="F9:F11"/>
    <mergeCell ref="G9:G11"/>
    <mergeCell ref="O10:O11"/>
  </mergeCells>
  <phoneticPr fontId="2" type="noConversion"/>
  <printOptions horizontalCentered="1"/>
  <pageMargins left="0.39370078740157483" right="0.19685039370078741" top="0.59055118110236227" bottom="0.59055118110236227" header="0.51181102362204722" footer="0.31496062992125984"/>
  <pageSetup paperSize="9" scale="37" fitToHeight="0" orientation="landscape" horizontalDpi="360" verticalDpi="360" r:id="rId1"/>
  <headerFooter alignWithMargins="0"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H60"/>
  <sheetViews>
    <sheetView topLeftCell="A19" workbookViewId="0">
      <selection activeCell="C3" sqref="C3"/>
    </sheetView>
  </sheetViews>
  <sheetFormatPr defaultRowHeight="15.75" x14ac:dyDescent="0.25"/>
  <cols>
    <col min="1" max="1" width="25" style="118" customWidth="1"/>
    <col min="2" max="2" width="27.1640625" style="118" customWidth="1"/>
    <col min="3" max="3" width="24.1640625" style="118" customWidth="1"/>
    <col min="4" max="4" width="22.33203125" style="118" customWidth="1"/>
    <col min="5" max="5" width="23" style="118" customWidth="1"/>
    <col min="6" max="6" width="9.33203125" style="118"/>
    <col min="7" max="7" width="17.6640625" style="118" customWidth="1"/>
    <col min="8" max="8" width="25.33203125" style="118" customWidth="1"/>
    <col min="9" max="16384" width="9.33203125" style="118"/>
  </cols>
  <sheetData>
    <row r="1" spans="1:8" s="73" customFormat="1" ht="7.5" customHeight="1" x14ac:dyDescent="0.25"/>
    <row r="2" spans="1:8" s="73" customFormat="1" x14ac:dyDescent="0.25">
      <c r="A2" s="144"/>
      <c r="B2" s="145"/>
      <c r="C2" s="145"/>
      <c r="F2" s="353" t="s">
        <v>247</v>
      </c>
      <c r="G2" s="319"/>
      <c r="H2" s="319"/>
    </row>
    <row r="3" spans="1:8" s="73" customFormat="1" ht="33" customHeight="1" x14ac:dyDescent="0.25">
      <c r="A3" s="144"/>
      <c r="B3" s="146"/>
      <c r="C3" s="146"/>
      <c r="D3" s="280"/>
      <c r="E3" s="319"/>
      <c r="F3" s="354" t="s">
        <v>608</v>
      </c>
      <c r="G3" s="355"/>
      <c r="H3" s="355"/>
    </row>
    <row r="4" spans="1:8" s="73" customFormat="1" ht="36" customHeight="1" x14ac:dyDescent="0.25">
      <c r="A4" s="144"/>
      <c r="B4" s="146"/>
      <c r="C4" s="146"/>
      <c r="D4" s="280"/>
      <c r="E4" s="319"/>
      <c r="F4" s="354" t="s">
        <v>474</v>
      </c>
      <c r="G4" s="355"/>
      <c r="H4" s="355"/>
    </row>
    <row r="5" spans="1:8" s="73" customFormat="1" x14ac:dyDescent="0.25">
      <c r="A5" s="144"/>
      <c r="B5" s="147"/>
      <c r="C5" s="147"/>
    </row>
    <row r="6" spans="1:8" s="73" customFormat="1" ht="6.75" customHeight="1" x14ac:dyDescent="0.25">
      <c r="A6" s="148"/>
      <c r="B6" s="148"/>
      <c r="C6" s="148"/>
    </row>
    <row r="7" spans="1:8" s="73" customFormat="1" ht="18.75" x14ac:dyDescent="0.3">
      <c r="A7" s="372" t="s">
        <v>293</v>
      </c>
      <c r="B7" s="372"/>
      <c r="C7" s="372"/>
      <c r="D7" s="372"/>
      <c r="E7" s="372"/>
    </row>
    <row r="8" spans="1:8" s="73" customFormat="1" ht="19.5" thickBot="1" x14ac:dyDescent="0.35">
      <c r="A8" s="374" t="s">
        <v>447</v>
      </c>
      <c r="B8" s="374"/>
    </row>
    <row r="9" spans="1:8" s="73" customFormat="1" ht="15.75" customHeight="1" x14ac:dyDescent="0.25">
      <c r="A9" s="373" t="s">
        <v>159</v>
      </c>
      <c r="B9" s="373"/>
    </row>
    <row r="10" spans="1:8" s="73" customFormat="1" x14ac:dyDescent="0.25"/>
    <row r="11" spans="1:8" s="73" customFormat="1" ht="18.75" x14ac:dyDescent="0.3">
      <c r="A11" s="149" t="s">
        <v>251</v>
      </c>
    </row>
    <row r="12" spans="1:8" s="73" customFormat="1" x14ac:dyDescent="0.25">
      <c r="A12" s="150"/>
      <c r="E12" s="150" t="s">
        <v>187</v>
      </c>
    </row>
    <row r="13" spans="1:8" s="73" customFormat="1" ht="31.5" x14ac:dyDescent="0.25">
      <c r="A13" s="87" t="s">
        <v>235</v>
      </c>
      <c r="B13" s="345" t="s">
        <v>236</v>
      </c>
      <c r="C13" s="345"/>
      <c r="D13" s="345"/>
      <c r="E13" s="345" t="s">
        <v>189</v>
      </c>
      <c r="F13" s="359" t="s">
        <v>475</v>
      </c>
      <c r="G13" s="359"/>
      <c r="H13" s="359"/>
    </row>
    <row r="14" spans="1:8" s="73" customFormat="1" ht="44.25" customHeight="1" x14ac:dyDescent="0.25">
      <c r="A14" s="87" t="s">
        <v>224</v>
      </c>
      <c r="B14" s="345" t="s">
        <v>237</v>
      </c>
      <c r="C14" s="345"/>
      <c r="D14" s="345"/>
      <c r="E14" s="345"/>
      <c r="F14" s="359"/>
      <c r="G14" s="359"/>
      <c r="H14" s="359"/>
    </row>
    <row r="15" spans="1:8" s="73" customFormat="1" x14ac:dyDescent="0.25">
      <c r="A15" s="87">
        <v>1</v>
      </c>
      <c r="B15" s="345">
        <v>2</v>
      </c>
      <c r="C15" s="345"/>
      <c r="D15" s="345"/>
      <c r="E15" s="87">
        <v>3</v>
      </c>
      <c r="F15" s="307"/>
      <c r="G15" s="308"/>
      <c r="H15" s="309"/>
    </row>
    <row r="16" spans="1:8" s="73" customFormat="1" ht="19.5" customHeight="1" x14ac:dyDescent="0.25">
      <c r="A16" s="375" t="s">
        <v>238</v>
      </c>
      <c r="B16" s="352"/>
      <c r="C16" s="352"/>
      <c r="D16" s="352"/>
      <c r="E16" s="352"/>
      <c r="F16" s="310"/>
      <c r="G16" s="311"/>
      <c r="H16" s="312"/>
    </row>
    <row r="17" spans="1:8" s="73" customFormat="1" ht="27" customHeight="1" x14ac:dyDescent="0.25">
      <c r="A17" s="182">
        <v>41020100</v>
      </c>
      <c r="B17" s="361" t="s">
        <v>58</v>
      </c>
      <c r="C17" s="362"/>
      <c r="D17" s="362"/>
      <c r="E17" s="183">
        <f>E18</f>
        <v>54621400</v>
      </c>
      <c r="F17" s="310"/>
      <c r="G17" s="311"/>
      <c r="H17" s="312"/>
    </row>
    <row r="18" spans="1:8" ht="26.25" customHeight="1" x14ac:dyDescent="0.25">
      <c r="A18" s="168">
        <v>9900000000</v>
      </c>
      <c r="B18" s="363" t="s">
        <v>489</v>
      </c>
      <c r="C18" s="364"/>
      <c r="D18" s="364"/>
      <c r="E18" s="169">
        <v>54621400</v>
      </c>
      <c r="F18" s="310"/>
      <c r="G18" s="311"/>
      <c r="H18" s="312"/>
    </row>
    <row r="19" spans="1:8" s="73" customFormat="1" ht="39.75" customHeight="1" x14ac:dyDescent="0.25">
      <c r="A19" s="182">
        <v>41033900</v>
      </c>
      <c r="B19" s="361" t="s">
        <v>476</v>
      </c>
      <c r="C19" s="362"/>
      <c r="D19" s="362"/>
      <c r="E19" s="183">
        <f>E20</f>
        <v>137075500</v>
      </c>
      <c r="F19" s="310"/>
      <c r="G19" s="311"/>
      <c r="H19" s="312"/>
    </row>
    <row r="20" spans="1:8" s="73" customFormat="1" ht="26.25" customHeight="1" x14ac:dyDescent="0.25">
      <c r="A20" s="168">
        <v>9900000000</v>
      </c>
      <c r="B20" s="363" t="s">
        <v>489</v>
      </c>
      <c r="C20" s="364"/>
      <c r="D20" s="364"/>
      <c r="E20" s="169">
        <v>137075500</v>
      </c>
      <c r="F20" s="310"/>
      <c r="G20" s="311"/>
      <c r="H20" s="312"/>
    </row>
    <row r="21" spans="1:8" s="73" customFormat="1" ht="202.5" customHeight="1" x14ac:dyDescent="0.25">
      <c r="A21" s="182">
        <v>41050500</v>
      </c>
      <c r="B21" s="369" t="s">
        <v>601</v>
      </c>
      <c r="C21" s="370"/>
      <c r="D21" s="371"/>
      <c r="E21" s="183">
        <f>E22</f>
        <v>1402047.09</v>
      </c>
      <c r="F21" s="313"/>
      <c r="G21" s="314"/>
      <c r="H21" s="315"/>
    </row>
    <row r="22" spans="1:8" s="73" customFormat="1" ht="26.25" customHeight="1" x14ac:dyDescent="0.25">
      <c r="A22" s="170" t="s">
        <v>448</v>
      </c>
      <c r="B22" s="368" t="s">
        <v>134</v>
      </c>
      <c r="C22" s="368"/>
      <c r="D22" s="368"/>
      <c r="E22" s="169">
        <v>1402047.09</v>
      </c>
      <c r="F22" s="316"/>
      <c r="G22" s="317"/>
      <c r="H22" s="318"/>
    </row>
    <row r="23" spans="1:8" s="73" customFormat="1" ht="63.95" customHeight="1" x14ac:dyDescent="0.25">
      <c r="A23" s="184" t="s">
        <v>477</v>
      </c>
      <c r="B23" s="376" t="s">
        <v>478</v>
      </c>
      <c r="C23" s="376"/>
      <c r="D23" s="376"/>
      <c r="E23" s="183">
        <f>E24</f>
        <v>1116369</v>
      </c>
      <c r="F23" s="351" t="s">
        <v>479</v>
      </c>
      <c r="G23" s="351"/>
      <c r="H23" s="351"/>
    </row>
    <row r="24" spans="1:8" s="73" customFormat="1" ht="28.5" customHeight="1" x14ac:dyDescent="0.25">
      <c r="A24" s="170" t="s">
        <v>448</v>
      </c>
      <c r="B24" s="368" t="s">
        <v>134</v>
      </c>
      <c r="C24" s="368"/>
      <c r="D24" s="368"/>
      <c r="E24" s="169">
        <v>1116369</v>
      </c>
      <c r="F24" s="332">
        <f>E24</f>
        <v>1116369</v>
      </c>
      <c r="G24" s="332"/>
      <c r="H24" s="332"/>
    </row>
    <row r="25" spans="1:8" s="73" customFormat="1" ht="107.1" customHeight="1" x14ac:dyDescent="0.25">
      <c r="A25" s="185" t="s">
        <v>480</v>
      </c>
      <c r="B25" s="356" t="s">
        <v>481</v>
      </c>
      <c r="C25" s="357"/>
      <c r="D25" s="358"/>
      <c r="E25" s="186">
        <v>673300</v>
      </c>
      <c r="F25" s="350" t="s">
        <v>482</v>
      </c>
      <c r="G25" s="351"/>
      <c r="H25" s="187" t="s">
        <v>483</v>
      </c>
    </row>
    <row r="26" spans="1:8" s="73" customFormat="1" ht="28.5" customHeight="1" x14ac:dyDescent="0.25">
      <c r="A26" s="167" t="s">
        <v>448</v>
      </c>
      <c r="B26" s="339" t="s">
        <v>134</v>
      </c>
      <c r="C26" s="340"/>
      <c r="D26" s="341"/>
      <c r="E26" s="161">
        <v>673300</v>
      </c>
      <c r="F26" s="332">
        <v>497400</v>
      </c>
      <c r="G26" s="352"/>
      <c r="H26" s="161">
        <v>175900</v>
      </c>
    </row>
    <row r="27" spans="1:8" s="73" customFormat="1" ht="72" customHeight="1" x14ac:dyDescent="0.25">
      <c r="A27" s="255" t="s">
        <v>573</v>
      </c>
      <c r="B27" s="360" t="s">
        <v>574</v>
      </c>
      <c r="C27" s="357"/>
      <c r="D27" s="358"/>
      <c r="E27" s="186">
        <f>E28</f>
        <v>229175</v>
      </c>
      <c r="F27" s="333"/>
      <c r="G27" s="334"/>
      <c r="H27" s="335"/>
    </row>
    <row r="28" spans="1:8" s="73" customFormat="1" ht="28.5" customHeight="1" x14ac:dyDescent="0.25">
      <c r="A28" s="167" t="s">
        <v>448</v>
      </c>
      <c r="B28" s="339" t="s">
        <v>134</v>
      </c>
      <c r="C28" s="340"/>
      <c r="D28" s="341"/>
      <c r="E28" s="161">
        <v>229175</v>
      </c>
      <c r="F28" s="336"/>
      <c r="G28" s="337"/>
      <c r="H28" s="338"/>
    </row>
    <row r="29" spans="1:8" s="73" customFormat="1" ht="39.75" customHeight="1" x14ac:dyDescent="0.25">
      <c r="A29" s="184" t="s">
        <v>222</v>
      </c>
      <c r="B29" s="342" t="s">
        <v>223</v>
      </c>
      <c r="C29" s="343"/>
      <c r="D29" s="344"/>
      <c r="E29" s="183">
        <f>E30+E31</f>
        <v>1981489</v>
      </c>
      <c r="F29" s="322"/>
      <c r="G29" s="323"/>
      <c r="H29" s="324"/>
    </row>
    <row r="30" spans="1:8" ht="26.25" customHeight="1" x14ac:dyDescent="0.25">
      <c r="A30" s="170" t="s">
        <v>448</v>
      </c>
      <c r="B30" s="365" t="s">
        <v>134</v>
      </c>
      <c r="C30" s="366"/>
      <c r="D30" s="367"/>
      <c r="E30" s="169">
        <v>840400</v>
      </c>
      <c r="F30" s="325"/>
      <c r="G30" s="326"/>
      <c r="H30" s="327"/>
    </row>
    <row r="31" spans="1:8" s="73" customFormat="1" ht="24" customHeight="1" x14ac:dyDescent="0.25">
      <c r="A31" s="170" t="s">
        <v>449</v>
      </c>
      <c r="B31" s="368" t="s">
        <v>250</v>
      </c>
      <c r="C31" s="368"/>
      <c r="D31" s="368"/>
      <c r="E31" s="169">
        <v>1141089</v>
      </c>
      <c r="F31" s="325"/>
      <c r="G31" s="326"/>
      <c r="H31" s="327"/>
    </row>
    <row r="32" spans="1:8" s="73" customFormat="1" ht="15.6" customHeight="1" x14ac:dyDescent="0.25">
      <c r="A32" s="375" t="s">
        <v>239</v>
      </c>
      <c r="B32" s="352"/>
      <c r="C32" s="352"/>
      <c r="D32" s="352"/>
      <c r="E32" s="352"/>
      <c r="F32" s="325"/>
      <c r="G32" s="326"/>
      <c r="H32" s="327"/>
    </row>
    <row r="33" spans="1:8" s="73" customFormat="1" ht="19.5" customHeight="1" x14ac:dyDescent="0.25">
      <c r="A33" s="171" t="s">
        <v>240</v>
      </c>
      <c r="B33" s="331" t="s">
        <v>24</v>
      </c>
      <c r="C33" s="331"/>
      <c r="D33" s="331"/>
      <c r="E33" s="235">
        <f>E34</f>
        <v>1046200</v>
      </c>
      <c r="F33" s="325"/>
      <c r="G33" s="326"/>
      <c r="H33" s="327"/>
    </row>
    <row r="34" spans="1:8" s="73" customFormat="1" ht="26.1" customHeight="1" x14ac:dyDescent="0.25">
      <c r="A34" s="185" t="s">
        <v>222</v>
      </c>
      <c r="B34" s="396" t="s">
        <v>223</v>
      </c>
      <c r="C34" s="397"/>
      <c r="D34" s="398"/>
      <c r="E34" s="186">
        <f>E35</f>
        <v>1046200</v>
      </c>
      <c r="F34" s="325"/>
      <c r="G34" s="326"/>
      <c r="H34" s="327"/>
    </row>
    <row r="35" spans="1:8" s="73" customFormat="1" ht="26.45" customHeight="1" x14ac:dyDescent="0.25">
      <c r="A35" s="167" t="s">
        <v>448</v>
      </c>
      <c r="B35" s="285" t="s">
        <v>134</v>
      </c>
      <c r="C35" s="320"/>
      <c r="D35" s="321"/>
      <c r="E35" s="161">
        <v>1046200</v>
      </c>
      <c r="F35" s="325"/>
      <c r="G35" s="326"/>
      <c r="H35" s="327"/>
    </row>
    <row r="36" spans="1:8" s="73" customFormat="1" ht="19.5" customHeight="1" x14ac:dyDescent="0.25">
      <c r="A36" s="87" t="s">
        <v>240</v>
      </c>
      <c r="B36" s="390" t="s">
        <v>241</v>
      </c>
      <c r="C36" s="390"/>
      <c r="D36" s="390"/>
      <c r="E36" s="151">
        <f>E37+E38</f>
        <v>198145480.09</v>
      </c>
      <c r="F36" s="325"/>
      <c r="G36" s="326"/>
      <c r="H36" s="327"/>
    </row>
    <row r="37" spans="1:8" s="73" customFormat="1" ht="19.5" customHeight="1" x14ac:dyDescent="0.25">
      <c r="A37" s="171" t="s">
        <v>240</v>
      </c>
      <c r="B37" s="331" t="s">
        <v>130</v>
      </c>
      <c r="C37" s="331"/>
      <c r="D37" s="331"/>
      <c r="E37" s="151">
        <f>E17+E19+E23+E29+E25+E27+E21</f>
        <v>197099280.09</v>
      </c>
      <c r="F37" s="325"/>
      <c r="G37" s="326"/>
      <c r="H37" s="327"/>
    </row>
    <row r="38" spans="1:8" s="73" customFormat="1" ht="19.5" customHeight="1" x14ac:dyDescent="0.25">
      <c r="A38" s="171" t="s">
        <v>240</v>
      </c>
      <c r="B38" s="331" t="s">
        <v>24</v>
      </c>
      <c r="C38" s="331"/>
      <c r="D38" s="331"/>
      <c r="E38" s="151">
        <f>E33</f>
        <v>1046200</v>
      </c>
      <c r="F38" s="328"/>
      <c r="G38" s="329"/>
      <c r="H38" s="330"/>
    </row>
    <row r="39" spans="1:8" x14ac:dyDescent="0.25">
      <c r="A39" s="172"/>
      <c r="B39" s="173"/>
      <c r="C39" s="173"/>
      <c r="D39" s="173"/>
      <c r="E39" s="173"/>
      <c r="F39" s="173"/>
      <c r="G39" s="173"/>
      <c r="H39" s="173"/>
    </row>
    <row r="40" spans="1:8" x14ac:dyDescent="0.25">
      <c r="A40" s="174" t="s">
        <v>242</v>
      </c>
      <c r="B40" s="24"/>
      <c r="C40" s="24"/>
      <c r="D40" s="24"/>
      <c r="E40" s="24"/>
      <c r="F40" s="173"/>
      <c r="G40" s="173"/>
      <c r="H40" s="173"/>
    </row>
    <row r="41" spans="1:8" x14ac:dyDescent="0.25">
      <c r="A41" s="174"/>
      <c r="B41" s="24"/>
      <c r="C41" s="24"/>
      <c r="D41" s="24"/>
      <c r="E41" s="24"/>
      <c r="F41" s="173"/>
      <c r="G41" s="173"/>
      <c r="H41" s="173"/>
    </row>
    <row r="42" spans="1:8" ht="16.5" thickBot="1" x14ac:dyDescent="0.3">
      <c r="A42" s="175" t="s">
        <v>248</v>
      </c>
      <c r="B42" s="24"/>
      <c r="C42" s="24"/>
      <c r="D42" s="24"/>
      <c r="E42" s="175" t="s">
        <v>249</v>
      </c>
      <c r="F42" s="173"/>
      <c r="G42" s="173"/>
      <c r="H42" s="173"/>
    </row>
    <row r="43" spans="1:8" ht="78.75" x14ac:dyDescent="0.25">
      <c r="A43" s="176" t="s">
        <v>243</v>
      </c>
      <c r="B43" s="346" t="s">
        <v>157</v>
      </c>
      <c r="C43" s="391" t="s">
        <v>236</v>
      </c>
      <c r="D43" s="392"/>
      <c r="E43" s="346" t="s">
        <v>189</v>
      </c>
      <c r="F43" s="173"/>
      <c r="G43" s="173"/>
      <c r="H43" s="173"/>
    </row>
    <row r="44" spans="1:8" ht="39.75" customHeight="1" thickBot="1" x14ac:dyDescent="0.3">
      <c r="A44" s="177" t="s">
        <v>224</v>
      </c>
      <c r="B44" s="347"/>
      <c r="C44" s="348" t="s">
        <v>244</v>
      </c>
      <c r="D44" s="349"/>
      <c r="E44" s="347"/>
      <c r="F44" s="173"/>
      <c r="G44" s="173"/>
      <c r="H44" s="173"/>
    </row>
    <row r="45" spans="1:8" ht="16.5" thickBot="1" x14ac:dyDescent="0.3">
      <c r="A45" s="177">
        <v>1</v>
      </c>
      <c r="B45" s="178">
        <v>2</v>
      </c>
      <c r="C45" s="394">
        <v>3</v>
      </c>
      <c r="D45" s="395"/>
      <c r="E45" s="178">
        <v>4</v>
      </c>
      <c r="F45" s="173"/>
      <c r="G45" s="173"/>
      <c r="H45" s="173"/>
    </row>
    <row r="46" spans="1:8" ht="26.25" customHeight="1" thickBot="1" x14ac:dyDescent="0.3">
      <c r="A46" s="391" t="s">
        <v>245</v>
      </c>
      <c r="B46" s="393"/>
      <c r="C46" s="393"/>
      <c r="D46" s="393"/>
      <c r="E46" s="392"/>
      <c r="F46" s="173"/>
      <c r="G46" s="173"/>
      <c r="H46" s="173"/>
    </row>
    <row r="47" spans="1:8" ht="26.25" customHeight="1" x14ac:dyDescent="0.25">
      <c r="A47" s="188" t="s">
        <v>275</v>
      </c>
      <c r="B47" s="189">
        <v>9770</v>
      </c>
      <c r="C47" s="378" t="s">
        <v>223</v>
      </c>
      <c r="D47" s="379"/>
      <c r="E47" s="190">
        <f>E48</f>
        <v>287300</v>
      </c>
      <c r="F47" s="173"/>
      <c r="G47" s="173"/>
      <c r="H47" s="173"/>
    </row>
    <row r="48" spans="1:8" s="173" customFormat="1" ht="36.6" customHeight="1" x14ac:dyDescent="0.25">
      <c r="A48" s="170" t="s">
        <v>448</v>
      </c>
      <c r="B48" s="170"/>
      <c r="C48" s="345" t="s">
        <v>134</v>
      </c>
      <c r="D48" s="345"/>
      <c r="E48" s="254">
        <v>287300</v>
      </c>
    </row>
    <row r="49" spans="1:8" ht="73.5" customHeight="1" x14ac:dyDescent="0.25">
      <c r="A49" s="184" t="s">
        <v>485</v>
      </c>
      <c r="B49" s="184" t="s">
        <v>486</v>
      </c>
      <c r="C49" s="382" t="s">
        <v>487</v>
      </c>
      <c r="D49" s="383"/>
      <c r="E49" s="191">
        <f>E50</f>
        <v>705000</v>
      </c>
      <c r="F49" s="173"/>
      <c r="G49" s="173"/>
      <c r="H49" s="173"/>
    </row>
    <row r="50" spans="1:8" ht="36.6" customHeight="1" x14ac:dyDescent="0.25">
      <c r="A50" s="170" t="s">
        <v>488</v>
      </c>
      <c r="B50" s="170"/>
      <c r="C50" s="345" t="s">
        <v>489</v>
      </c>
      <c r="D50" s="389"/>
      <c r="E50" s="254">
        <v>705000</v>
      </c>
      <c r="F50" s="173"/>
      <c r="G50" s="173"/>
      <c r="H50" s="173"/>
    </row>
    <row r="51" spans="1:8" ht="27.75" customHeight="1" thickBot="1" x14ac:dyDescent="0.3">
      <c r="A51" s="384" t="s">
        <v>246</v>
      </c>
      <c r="B51" s="385"/>
      <c r="C51" s="385"/>
      <c r="D51" s="385"/>
      <c r="E51" s="386"/>
      <c r="F51" s="173"/>
      <c r="G51" s="173"/>
      <c r="H51" s="173"/>
    </row>
    <row r="52" spans="1:8" ht="27.75" customHeight="1" x14ac:dyDescent="0.25">
      <c r="A52" s="188" t="s">
        <v>275</v>
      </c>
      <c r="B52" s="189">
        <v>9770</v>
      </c>
      <c r="C52" s="378" t="s">
        <v>223</v>
      </c>
      <c r="D52" s="379"/>
      <c r="E52" s="183">
        <f>E53</f>
        <v>3600000</v>
      </c>
      <c r="F52" s="173"/>
      <c r="G52" s="173"/>
      <c r="H52" s="173"/>
    </row>
    <row r="53" spans="1:8" ht="27.75" customHeight="1" x14ac:dyDescent="0.25">
      <c r="A53" s="170" t="s">
        <v>448</v>
      </c>
      <c r="B53" s="170"/>
      <c r="C53" s="345" t="s">
        <v>134</v>
      </c>
      <c r="D53" s="345"/>
      <c r="E53" s="169">
        <v>3600000</v>
      </c>
      <c r="F53" s="173"/>
      <c r="G53" s="173"/>
      <c r="H53" s="173"/>
    </row>
    <row r="54" spans="1:8" ht="22.5" customHeight="1" thickBot="1" x14ac:dyDescent="0.3">
      <c r="A54" s="177" t="s">
        <v>240</v>
      </c>
      <c r="B54" s="178" t="s">
        <v>240</v>
      </c>
      <c r="C54" s="387" t="s">
        <v>241</v>
      </c>
      <c r="D54" s="388"/>
      <c r="E54" s="179">
        <f>E55+E56</f>
        <v>4592300</v>
      </c>
      <c r="F54" s="173"/>
      <c r="G54" s="173"/>
      <c r="H54" s="173"/>
    </row>
    <row r="55" spans="1:8" ht="21.75" customHeight="1" thickBot="1" x14ac:dyDescent="0.3">
      <c r="A55" s="177" t="s">
        <v>240</v>
      </c>
      <c r="B55" s="178" t="s">
        <v>240</v>
      </c>
      <c r="C55" s="380" t="s">
        <v>130</v>
      </c>
      <c r="D55" s="381"/>
      <c r="E55" s="179">
        <f>E47+E49</f>
        <v>992300</v>
      </c>
      <c r="F55" s="173"/>
      <c r="G55" s="173"/>
      <c r="H55" s="173"/>
    </row>
    <row r="56" spans="1:8" ht="20.25" customHeight="1" thickBot="1" x14ac:dyDescent="0.3">
      <c r="A56" s="177" t="s">
        <v>240</v>
      </c>
      <c r="B56" s="178" t="s">
        <v>240</v>
      </c>
      <c r="C56" s="380" t="s">
        <v>24</v>
      </c>
      <c r="D56" s="381"/>
      <c r="E56" s="180">
        <f>E52</f>
        <v>3600000</v>
      </c>
      <c r="F56" s="173"/>
      <c r="G56" s="173"/>
      <c r="H56" s="173"/>
    </row>
    <row r="57" spans="1:8" x14ac:dyDescent="0.25">
      <c r="A57" s="181"/>
      <c r="B57" s="24"/>
      <c r="C57" s="24"/>
      <c r="D57" s="24"/>
      <c r="E57" s="24"/>
      <c r="F57" s="173"/>
      <c r="G57" s="173"/>
      <c r="H57" s="173"/>
    </row>
    <row r="58" spans="1:8" x14ac:dyDescent="0.25">
      <c r="A58" s="145"/>
      <c r="B58" s="145"/>
      <c r="C58" s="145"/>
      <c r="D58" s="145"/>
      <c r="E58" s="145"/>
      <c r="F58" s="173"/>
      <c r="G58" s="173"/>
      <c r="H58" s="173"/>
    </row>
    <row r="59" spans="1:8" x14ac:dyDescent="0.25">
      <c r="A59" s="377" t="s">
        <v>428</v>
      </c>
      <c r="B59" s="377"/>
      <c r="C59" s="24"/>
      <c r="D59" s="175" t="s">
        <v>429</v>
      </c>
      <c r="E59" s="24"/>
      <c r="F59" s="173"/>
      <c r="G59" s="173"/>
      <c r="H59" s="173"/>
    </row>
    <row r="60" spans="1:8" x14ac:dyDescent="0.25">
      <c r="A60" s="119"/>
    </row>
  </sheetData>
  <mergeCells count="60">
    <mergeCell ref="C54:D54"/>
    <mergeCell ref="B17:D17"/>
    <mergeCell ref="C50:D50"/>
    <mergeCell ref="B36:D36"/>
    <mergeCell ref="B31:D31"/>
    <mergeCell ref="C43:D43"/>
    <mergeCell ref="A32:E32"/>
    <mergeCell ref="A46:E46"/>
    <mergeCell ref="C45:D45"/>
    <mergeCell ref="B34:D34"/>
    <mergeCell ref="A59:B59"/>
    <mergeCell ref="C52:D52"/>
    <mergeCell ref="C53:D53"/>
    <mergeCell ref="B43:B44"/>
    <mergeCell ref="C48:D48"/>
    <mergeCell ref="C55:D55"/>
    <mergeCell ref="C56:D56"/>
    <mergeCell ref="C49:D49"/>
    <mergeCell ref="C47:D47"/>
    <mergeCell ref="A51:E51"/>
    <mergeCell ref="D4:E4"/>
    <mergeCell ref="B14:D14"/>
    <mergeCell ref="A7:E7"/>
    <mergeCell ref="A9:B9"/>
    <mergeCell ref="A8:B8"/>
    <mergeCell ref="B26:D26"/>
    <mergeCell ref="A16:E16"/>
    <mergeCell ref="B23:D23"/>
    <mergeCell ref="B18:D18"/>
    <mergeCell ref="B22:D22"/>
    <mergeCell ref="B37:D37"/>
    <mergeCell ref="B27:D27"/>
    <mergeCell ref="B13:D13"/>
    <mergeCell ref="E13:E14"/>
    <mergeCell ref="B19:D19"/>
    <mergeCell ref="F23:H23"/>
    <mergeCell ref="B20:D20"/>
    <mergeCell ref="B30:D30"/>
    <mergeCell ref="B24:D24"/>
    <mergeCell ref="B21:D21"/>
    <mergeCell ref="B15:D15"/>
    <mergeCell ref="E43:E44"/>
    <mergeCell ref="C44:D44"/>
    <mergeCell ref="F25:G25"/>
    <mergeCell ref="F26:G26"/>
    <mergeCell ref="F2:H2"/>
    <mergeCell ref="F3:H3"/>
    <mergeCell ref="F4:H4"/>
    <mergeCell ref="B25:D25"/>
    <mergeCell ref="F13:H14"/>
    <mergeCell ref="F15:H22"/>
    <mergeCell ref="D3:E3"/>
    <mergeCell ref="B35:D35"/>
    <mergeCell ref="F29:H38"/>
    <mergeCell ref="B38:D38"/>
    <mergeCell ref="B33:D33"/>
    <mergeCell ref="F24:H24"/>
    <mergeCell ref="F27:H28"/>
    <mergeCell ref="B28:D28"/>
    <mergeCell ref="B29:D29"/>
  </mergeCells>
  <phoneticPr fontId="0" type="noConversion"/>
  <pageMargins left="0.39370078740157483" right="0.19685039370078741" top="0.78740157480314965" bottom="0.78740157480314965" header="0.51181102362204722" footer="0.51181102362204722"/>
  <pageSetup paperSize="9" scale="90" orientation="landscape" horizontalDpi="360" verticalDpi="36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</sheetPr>
  <dimension ref="A1:K21"/>
  <sheetViews>
    <sheetView tabSelected="1" zoomScale="75" workbookViewId="0">
      <selection activeCell="E24" sqref="E24"/>
    </sheetView>
  </sheetViews>
  <sheetFormatPr defaultRowHeight="12.75" x14ac:dyDescent="0.2"/>
  <cols>
    <col min="1" max="1" width="15" customWidth="1"/>
    <col min="2" max="2" width="14.1640625" customWidth="1"/>
    <col min="3" max="3" width="12.1640625" customWidth="1"/>
    <col min="4" max="4" width="25.33203125" customWidth="1"/>
    <col min="5" max="5" width="45.6640625" customWidth="1"/>
    <col min="6" max="6" width="21.83203125" customWidth="1"/>
    <col min="7" max="7" width="20.83203125" customWidth="1"/>
    <col min="8" max="8" width="19.6640625" customWidth="1"/>
    <col min="9" max="9" width="22.1640625" customWidth="1"/>
    <col min="10" max="10" width="17.83203125" customWidth="1"/>
    <col min="11" max="11" width="11.6640625" bestFit="1" customWidth="1"/>
  </cols>
  <sheetData>
    <row r="1" spans="1:11" ht="24" customHeight="1" x14ac:dyDescent="0.2">
      <c r="G1" s="21" t="s">
        <v>615</v>
      </c>
      <c r="H1" s="21"/>
      <c r="I1" s="21"/>
      <c r="J1" s="21"/>
    </row>
    <row r="2" spans="1:11" ht="66.75" customHeight="1" x14ac:dyDescent="0.3">
      <c r="E2" s="72"/>
      <c r="G2" s="291" t="s">
        <v>609</v>
      </c>
      <c r="H2" s="291"/>
      <c r="I2" s="291"/>
      <c r="J2" s="22"/>
    </row>
    <row r="3" spans="1:11" ht="40.5" customHeight="1" x14ac:dyDescent="0.3">
      <c r="D3" s="72"/>
      <c r="G3" s="293" t="s">
        <v>474</v>
      </c>
      <c r="H3" s="293"/>
      <c r="I3" s="293"/>
      <c r="J3" s="22"/>
    </row>
    <row r="4" spans="1:11" ht="13.5" customHeight="1" x14ac:dyDescent="0.3">
      <c r="G4" s="18"/>
      <c r="H4" s="18"/>
      <c r="I4" s="18"/>
      <c r="J4" s="22"/>
    </row>
    <row r="5" spans="1:11" ht="40.5" customHeight="1" x14ac:dyDescent="0.2">
      <c r="A5" s="403" t="s">
        <v>294</v>
      </c>
      <c r="B5" s="403"/>
      <c r="C5" s="403"/>
      <c r="D5" s="403"/>
      <c r="E5" s="403"/>
      <c r="F5" s="403"/>
      <c r="G5" s="403"/>
      <c r="H5" s="403"/>
      <c r="I5" s="403"/>
      <c r="J5" s="403"/>
    </row>
    <row r="6" spans="1:11" ht="24.75" customHeight="1" thickBot="1" x14ac:dyDescent="0.25">
      <c r="A6" s="401" t="s">
        <v>447</v>
      </c>
      <c r="B6" s="402"/>
      <c r="C6" s="402"/>
      <c r="D6" s="20"/>
      <c r="E6" s="20"/>
      <c r="F6" s="40"/>
      <c r="G6" s="20"/>
      <c r="H6" s="20"/>
      <c r="I6" s="20"/>
      <c r="J6" s="20"/>
    </row>
    <row r="7" spans="1:11" ht="27.75" customHeight="1" x14ac:dyDescent="0.3">
      <c r="A7" s="37" t="s">
        <v>159</v>
      </c>
      <c r="B7" s="37"/>
      <c r="C7" s="37"/>
      <c r="D7" s="10"/>
      <c r="E7" s="10"/>
      <c r="F7" s="10"/>
      <c r="G7" s="10"/>
      <c r="H7" s="10"/>
      <c r="I7" s="10"/>
      <c r="J7" s="11" t="s">
        <v>25</v>
      </c>
    </row>
    <row r="8" spans="1:11" ht="12.75" customHeight="1" x14ac:dyDescent="0.2">
      <c r="A8" s="404" t="s">
        <v>156</v>
      </c>
      <c r="B8" s="404" t="s">
        <v>157</v>
      </c>
      <c r="C8" s="404" t="s">
        <v>172</v>
      </c>
      <c r="D8" s="406" t="s">
        <v>158</v>
      </c>
      <c r="E8" s="399" t="s">
        <v>273</v>
      </c>
      <c r="F8" s="399" t="s">
        <v>586</v>
      </c>
      <c r="G8" s="399" t="s">
        <v>587</v>
      </c>
      <c r="H8" s="399" t="s">
        <v>274</v>
      </c>
      <c r="I8" s="399" t="s">
        <v>401</v>
      </c>
      <c r="J8" s="399" t="s">
        <v>402</v>
      </c>
    </row>
    <row r="9" spans="1:11" ht="174" customHeight="1" x14ac:dyDescent="0.2">
      <c r="A9" s="405"/>
      <c r="B9" s="405"/>
      <c r="C9" s="405"/>
      <c r="D9" s="407"/>
      <c r="E9" s="400"/>
      <c r="F9" s="400"/>
      <c r="G9" s="400"/>
      <c r="H9" s="400"/>
      <c r="I9" s="400"/>
      <c r="J9" s="400"/>
    </row>
    <row r="10" spans="1:11" ht="16.5" customHeight="1" x14ac:dyDescent="0.2">
      <c r="A10" s="17" t="s">
        <v>175</v>
      </c>
      <c r="B10" s="17" t="s">
        <v>176</v>
      </c>
      <c r="C10" s="17" t="s">
        <v>177</v>
      </c>
      <c r="D10" s="12">
        <v>4</v>
      </c>
      <c r="E10" s="152">
        <v>5</v>
      </c>
      <c r="F10" s="152">
        <v>6</v>
      </c>
      <c r="G10" s="152">
        <v>7</v>
      </c>
      <c r="H10" s="152">
        <v>8</v>
      </c>
      <c r="I10" s="152">
        <v>9</v>
      </c>
      <c r="J10" s="152">
        <v>10</v>
      </c>
    </row>
    <row r="11" spans="1:11" ht="45.75" customHeight="1" x14ac:dyDescent="0.2">
      <c r="A11" s="153" t="s">
        <v>3</v>
      </c>
      <c r="B11" s="153"/>
      <c r="C11" s="153"/>
      <c r="D11" s="74" t="s">
        <v>61</v>
      </c>
      <c r="E11" s="152"/>
      <c r="F11" s="154"/>
      <c r="G11" s="155">
        <f>G12</f>
        <v>9717200</v>
      </c>
      <c r="H11" s="155">
        <f>H12</f>
        <v>9717200</v>
      </c>
      <c r="I11" s="155">
        <f>I12</f>
        <v>6022100</v>
      </c>
      <c r="J11" s="155"/>
    </row>
    <row r="12" spans="1:11" ht="45.75" customHeight="1" x14ac:dyDescent="0.2">
      <c r="A12" s="153" t="s">
        <v>1</v>
      </c>
      <c r="B12" s="153"/>
      <c r="C12" s="153"/>
      <c r="D12" s="74" t="s">
        <v>214</v>
      </c>
      <c r="E12" s="152"/>
      <c r="F12" s="154"/>
      <c r="G12" s="155">
        <f>G13+G14</f>
        <v>9717200</v>
      </c>
      <c r="H12" s="155">
        <f>H13+H14</f>
        <v>9717200</v>
      </c>
      <c r="I12" s="155">
        <f>I13+I14</f>
        <v>6022100</v>
      </c>
      <c r="J12" s="155"/>
      <c r="K12" s="41"/>
    </row>
    <row r="13" spans="1:11" ht="190.5" customHeight="1" x14ac:dyDescent="0.2">
      <c r="A13" s="70" t="s">
        <v>270</v>
      </c>
      <c r="B13" s="156" t="s">
        <v>271</v>
      </c>
      <c r="C13" s="156" t="s">
        <v>102</v>
      </c>
      <c r="D13" s="166" t="s">
        <v>272</v>
      </c>
      <c r="E13" s="159" t="s">
        <v>290</v>
      </c>
      <c r="F13" s="76" t="s">
        <v>289</v>
      </c>
      <c r="G13" s="77">
        <v>2500000</v>
      </c>
      <c r="H13" s="77">
        <v>2500000</v>
      </c>
      <c r="I13" s="77">
        <v>400000</v>
      </c>
      <c r="J13" s="77">
        <v>60</v>
      </c>
    </row>
    <row r="14" spans="1:11" ht="103.5" customHeight="1" x14ac:dyDescent="0.2">
      <c r="A14" s="70" t="s">
        <v>393</v>
      </c>
      <c r="B14" s="156" t="s">
        <v>397</v>
      </c>
      <c r="C14" s="156" t="s">
        <v>102</v>
      </c>
      <c r="D14" s="266" t="s">
        <v>394</v>
      </c>
      <c r="E14" s="159" t="s">
        <v>398</v>
      </c>
      <c r="F14" s="76" t="s">
        <v>399</v>
      </c>
      <c r="G14" s="77">
        <v>7217200</v>
      </c>
      <c r="H14" s="77">
        <v>7217200</v>
      </c>
      <c r="I14" s="77">
        <v>5622100</v>
      </c>
      <c r="J14" s="77">
        <v>79</v>
      </c>
    </row>
    <row r="15" spans="1:11" ht="103.5" customHeight="1" x14ac:dyDescent="0.2">
      <c r="A15" s="256" t="s">
        <v>93</v>
      </c>
      <c r="B15" s="256" t="s">
        <v>385</v>
      </c>
      <c r="C15" s="256" t="s">
        <v>385</v>
      </c>
      <c r="D15" s="256" t="s">
        <v>64</v>
      </c>
      <c r="E15" s="159"/>
      <c r="F15" s="76"/>
      <c r="G15" s="75">
        <f t="shared" ref="G15:I16" si="0">G16</f>
        <v>81767</v>
      </c>
      <c r="H15" s="75">
        <f t="shared" si="0"/>
        <v>81767</v>
      </c>
      <c r="I15" s="75">
        <f t="shared" si="0"/>
        <v>81767</v>
      </c>
      <c r="J15" s="75"/>
    </row>
    <row r="16" spans="1:11" ht="103.5" customHeight="1" x14ac:dyDescent="0.2">
      <c r="A16" s="257" t="s">
        <v>94</v>
      </c>
      <c r="B16" s="257" t="s">
        <v>385</v>
      </c>
      <c r="C16" s="257" t="s">
        <v>385</v>
      </c>
      <c r="D16" s="257" t="s">
        <v>64</v>
      </c>
      <c r="E16" s="159"/>
      <c r="F16" s="76"/>
      <c r="G16" s="75">
        <f t="shared" si="0"/>
        <v>81767</v>
      </c>
      <c r="H16" s="75">
        <f t="shared" si="0"/>
        <v>81767</v>
      </c>
      <c r="I16" s="75">
        <f t="shared" si="0"/>
        <v>81767</v>
      </c>
      <c r="J16" s="75"/>
    </row>
    <row r="17" spans="1:10" ht="149.44999999999999" customHeight="1" x14ac:dyDescent="0.2">
      <c r="A17" s="208" t="s">
        <v>588</v>
      </c>
      <c r="B17" s="208">
        <v>7321</v>
      </c>
      <c r="C17" s="208" t="s">
        <v>102</v>
      </c>
      <c r="D17" s="204" t="s">
        <v>591</v>
      </c>
      <c r="E17" s="152" t="s">
        <v>585</v>
      </c>
      <c r="F17" s="76" t="s">
        <v>589</v>
      </c>
      <c r="G17" s="77">
        <v>81767</v>
      </c>
      <c r="H17" s="77">
        <v>81767</v>
      </c>
      <c r="I17" s="77">
        <v>81767</v>
      </c>
      <c r="J17" s="77">
        <v>100</v>
      </c>
    </row>
    <row r="18" spans="1:10" ht="31.5" customHeight="1" x14ac:dyDescent="0.3">
      <c r="A18" s="157"/>
      <c r="B18" s="157"/>
      <c r="C18" s="157"/>
      <c r="D18" s="157" t="s">
        <v>202</v>
      </c>
      <c r="E18" s="157"/>
      <c r="F18" s="153"/>
      <c r="G18" s="75">
        <f>G11+G15</f>
        <v>9798967</v>
      </c>
      <c r="H18" s="75">
        <f>H11+H15</f>
        <v>9798967</v>
      </c>
      <c r="I18" s="75">
        <f>I11+I15</f>
        <v>6103867</v>
      </c>
      <c r="J18" s="75"/>
    </row>
    <row r="19" spans="1:10" x14ac:dyDescent="0.2">
      <c r="D19" s="68"/>
      <c r="E19" s="68"/>
      <c r="F19" s="68"/>
      <c r="G19" s="68"/>
      <c r="H19" s="68"/>
      <c r="I19" s="68"/>
      <c r="J19" s="68"/>
    </row>
    <row r="20" spans="1:10" ht="18.75" x14ac:dyDescent="0.3">
      <c r="D20" s="69" t="s">
        <v>428</v>
      </c>
      <c r="E20" s="69"/>
      <c r="F20" s="69"/>
      <c r="G20" s="69"/>
      <c r="H20" s="69"/>
      <c r="I20" s="69" t="s">
        <v>429</v>
      </c>
      <c r="J20" s="68"/>
    </row>
    <row r="21" spans="1:10" ht="18.75" x14ac:dyDescent="0.3">
      <c r="D21" s="5"/>
      <c r="E21" s="5"/>
      <c r="F21" s="5"/>
      <c r="G21" s="5"/>
      <c r="H21" s="5"/>
      <c r="I21" s="5"/>
    </row>
  </sheetData>
  <mergeCells count="14">
    <mergeCell ref="C8:C9"/>
    <mergeCell ref="D8:D9"/>
    <mergeCell ref="E8:E9"/>
    <mergeCell ref="F8:F9"/>
    <mergeCell ref="G2:I2"/>
    <mergeCell ref="G3:I3"/>
    <mergeCell ref="I8:I9"/>
    <mergeCell ref="A6:C6"/>
    <mergeCell ref="H8:H9"/>
    <mergeCell ref="A5:J5"/>
    <mergeCell ref="J8:J9"/>
    <mergeCell ref="A8:A9"/>
    <mergeCell ref="B8:B9"/>
    <mergeCell ref="G8:G9"/>
  </mergeCells>
  <phoneticPr fontId="0" type="noConversion"/>
  <pageMargins left="0.31496062992125984" right="0.31496062992125984" top="0.55118110236220474" bottom="0.55118110236220474" header="0.31496062992125984" footer="0.31496062992125984"/>
  <pageSetup paperSize="9" scale="70" orientation="landscape" horizontalDpi="360" verticalDpi="36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</sheetPr>
  <dimension ref="A1:Q76"/>
  <sheetViews>
    <sheetView view="pageBreakPreview" topLeftCell="B19" zoomScale="70" zoomScaleNormal="75" zoomScaleSheetLayoutView="70" workbookViewId="0">
      <selection activeCell="H20" sqref="H20"/>
    </sheetView>
  </sheetViews>
  <sheetFormatPr defaultColWidth="9.1640625" defaultRowHeight="12.75" x14ac:dyDescent="0.2"/>
  <cols>
    <col min="1" max="1" width="3.83203125" style="1" hidden="1" customWidth="1"/>
    <col min="2" max="2" width="19.5" style="1" customWidth="1"/>
    <col min="3" max="3" width="17.33203125" style="1" customWidth="1"/>
    <col min="4" max="4" width="17.83203125" style="1" customWidth="1"/>
    <col min="5" max="5" width="62.6640625" style="1" customWidth="1"/>
    <col min="6" max="6" width="55.1640625" style="1" customWidth="1"/>
    <col min="7" max="7" width="26.33203125" style="1" customWidth="1"/>
    <col min="8" max="8" width="23.83203125" style="1" customWidth="1"/>
    <col min="9" max="9" width="23.1640625" style="1" customWidth="1"/>
    <col min="10" max="10" width="21" style="25" customWidth="1"/>
    <col min="11" max="11" width="22.5" style="25" customWidth="1"/>
    <col min="12" max="12" width="37.1640625" style="25" customWidth="1"/>
    <col min="13" max="13" width="7.5" style="25" customWidth="1"/>
    <col min="14" max="15" width="9.1640625" style="25"/>
    <col min="16" max="16" width="18.5" style="25" customWidth="1"/>
    <col min="17" max="16384" width="9.1640625" style="25"/>
  </cols>
  <sheetData>
    <row r="1" spans="1:11" s="24" customFormat="1" ht="28.5" customHeight="1" x14ac:dyDescent="0.25">
      <c r="A1" s="23"/>
      <c r="B1" s="79"/>
      <c r="C1" s="79"/>
      <c r="D1" s="79"/>
      <c r="E1" s="79"/>
      <c r="F1" s="79"/>
      <c r="G1" s="79"/>
      <c r="H1" s="79"/>
      <c r="I1" s="79"/>
      <c r="J1" s="24" t="s">
        <v>136</v>
      </c>
    </row>
    <row r="2" spans="1:11" s="24" customFormat="1" ht="52.5" customHeight="1" x14ac:dyDescent="0.3">
      <c r="A2" s="23"/>
      <c r="B2" s="79"/>
      <c r="C2" s="79"/>
      <c r="D2" s="79"/>
      <c r="E2" s="79"/>
      <c r="F2" s="79"/>
      <c r="G2" s="79"/>
      <c r="H2" s="79"/>
      <c r="I2" s="291" t="s">
        <v>608</v>
      </c>
      <c r="J2" s="291"/>
      <c r="K2" s="291"/>
    </row>
    <row r="3" spans="1:11" s="24" customFormat="1" ht="45.6" customHeight="1" x14ac:dyDescent="0.3">
      <c r="A3" s="23"/>
      <c r="B3" s="79"/>
      <c r="C3" s="79"/>
      <c r="D3" s="79"/>
      <c r="E3" s="79"/>
      <c r="F3" s="79"/>
      <c r="G3" s="79"/>
      <c r="H3" s="79"/>
      <c r="I3" s="291" t="s">
        <v>474</v>
      </c>
      <c r="J3" s="291"/>
      <c r="K3" s="291"/>
    </row>
    <row r="4" spans="1:11" ht="18" customHeight="1" x14ac:dyDescent="0.2">
      <c r="G4" s="80"/>
      <c r="H4" s="80"/>
      <c r="I4" s="80"/>
    </row>
    <row r="5" spans="1:11" ht="33.75" customHeight="1" x14ac:dyDescent="0.2">
      <c r="B5" s="414" t="s">
        <v>434</v>
      </c>
      <c r="C5" s="415"/>
      <c r="D5" s="415"/>
      <c r="E5" s="415"/>
      <c r="F5" s="415"/>
      <c r="G5" s="415"/>
      <c r="H5" s="415"/>
      <c r="I5" s="415"/>
    </row>
    <row r="6" spans="1:11" ht="19.5" thickBot="1" x14ac:dyDescent="0.25">
      <c r="B6" s="410" t="s">
        <v>447</v>
      </c>
      <c r="C6" s="411"/>
      <c r="D6" s="411"/>
      <c r="E6" s="81"/>
      <c r="F6" s="81"/>
      <c r="G6" s="81"/>
      <c r="H6" s="81"/>
      <c r="I6" s="81"/>
    </row>
    <row r="7" spans="1:11" ht="18.75" x14ac:dyDescent="0.2">
      <c r="B7" s="412" t="s">
        <v>159</v>
      </c>
      <c r="C7" s="412"/>
      <c r="D7" s="412"/>
      <c r="E7" s="81"/>
      <c r="F7" s="81"/>
      <c r="G7" s="81"/>
      <c r="H7" s="81"/>
      <c r="I7" s="81"/>
    </row>
    <row r="8" spans="1:11" ht="18.75" x14ac:dyDescent="0.3">
      <c r="B8" s="82"/>
      <c r="C8" s="83"/>
      <c r="D8" s="83"/>
      <c r="E8" s="83"/>
      <c r="F8" s="84"/>
      <c r="G8" s="84"/>
      <c r="H8" s="85"/>
      <c r="I8" s="86" t="s">
        <v>23</v>
      </c>
    </row>
    <row r="9" spans="1:11" ht="51.75" customHeight="1" x14ac:dyDescent="0.2">
      <c r="A9" s="26"/>
      <c r="B9" s="404" t="s">
        <v>156</v>
      </c>
      <c r="C9" s="404" t="s">
        <v>157</v>
      </c>
      <c r="D9" s="404" t="s">
        <v>172</v>
      </c>
      <c r="E9" s="406" t="s">
        <v>158</v>
      </c>
      <c r="F9" s="345" t="s">
        <v>173</v>
      </c>
      <c r="G9" s="416" t="s">
        <v>168</v>
      </c>
      <c r="H9" s="345" t="s">
        <v>189</v>
      </c>
      <c r="I9" s="413" t="s">
        <v>199</v>
      </c>
      <c r="J9" s="345" t="s">
        <v>200</v>
      </c>
      <c r="K9" s="345"/>
    </row>
    <row r="10" spans="1:11" s="28" customFormat="1" ht="58.5" customHeight="1" x14ac:dyDescent="0.2">
      <c r="A10" s="27"/>
      <c r="B10" s="405"/>
      <c r="C10" s="405"/>
      <c r="D10" s="405"/>
      <c r="E10" s="407"/>
      <c r="F10" s="345"/>
      <c r="G10" s="417"/>
      <c r="H10" s="345"/>
      <c r="I10" s="413"/>
      <c r="J10" s="87" t="s">
        <v>190</v>
      </c>
      <c r="K10" s="87" t="s">
        <v>174</v>
      </c>
    </row>
    <row r="11" spans="1:11" ht="28.5" customHeight="1" x14ac:dyDescent="0.2">
      <c r="B11" s="89" t="s">
        <v>175</v>
      </c>
      <c r="C11" s="89" t="s">
        <v>176</v>
      </c>
      <c r="D11" s="89" t="s">
        <v>177</v>
      </c>
      <c r="E11" s="90">
        <v>4</v>
      </c>
      <c r="F11" s="87">
        <v>5</v>
      </c>
      <c r="G11" s="88">
        <v>6</v>
      </c>
      <c r="H11" s="87">
        <v>7</v>
      </c>
      <c r="I11" s="88">
        <v>8</v>
      </c>
      <c r="J11" s="87">
        <v>9</v>
      </c>
      <c r="K11" s="87">
        <v>10</v>
      </c>
    </row>
    <row r="12" spans="1:11" ht="61.5" customHeight="1" x14ac:dyDescent="0.2">
      <c r="B12" s="91" t="s">
        <v>3</v>
      </c>
      <c r="C12" s="13"/>
      <c r="D12" s="14"/>
      <c r="E12" s="14" t="s">
        <v>61</v>
      </c>
      <c r="F12" s="205"/>
      <c r="G12" s="212"/>
      <c r="H12" s="213">
        <f t="shared" ref="H12:H18" si="0">I12+J12</f>
        <v>45070392</v>
      </c>
      <c r="I12" s="213">
        <f>I13</f>
        <v>21041092</v>
      </c>
      <c r="J12" s="213">
        <f>J13</f>
        <v>24029300</v>
      </c>
      <c r="K12" s="213">
        <f>K13</f>
        <v>23521100</v>
      </c>
    </row>
    <row r="13" spans="1:11" ht="54" customHeight="1" x14ac:dyDescent="0.2">
      <c r="B13" s="91" t="s">
        <v>1</v>
      </c>
      <c r="C13" s="13"/>
      <c r="D13" s="14"/>
      <c r="E13" s="14" t="s">
        <v>61</v>
      </c>
      <c r="F13" s="205"/>
      <c r="G13" s="212"/>
      <c r="H13" s="213">
        <f t="shared" si="0"/>
        <v>45070392</v>
      </c>
      <c r="I13" s="213">
        <f>SUM(I14:I44)</f>
        <v>21041092</v>
      </c>
      <c r="J13" s="213">
        <f>SUM(J14:J44)</f>
        <v>24029300</v>
      </c>
      <c r="K13" s="213">
        <f>SUM(K14:K43)</f>
        <v>23521100</v>
      </c>
    </row>
    <row r="14" spans="1:11" ht="150" customHeight="1" x14ac:dyDescent="0.2">
      <c r="B14" s="98" t="s">
        <v>106</v>
      </c>
      <c r="C14" s="98" t="s">
        <v>107</v>
      </c>
      <c r="D14" s="98" t="s">
        <v>2</v>
      </c>
      <c r="E14" s="98" t="s">
        <v>108</v>
      </c>
      <c r="F14" s="205" t="s">
        <v>555</v>
      </c>
      <c r="G14" s="212" t="s">
        <v>465</v>
      </c>
      <c r="H14" s="201">
        <f t="shared" si="0"/>
        <v>99000</v>
      </c>
      <c r="I14" s="214"/>
      <c r="J14" s="201">
        <v>99000</v>
      </c>
      <c r="K14" s="201">
        <v>99000</v>
      </c>
    </row>
    <row r="15" spans="1:11" ht="114" customHeight="1" x14ac:dyDescent="0.2">
      <c r="B15" s="193" t="s">
        <v>73</v>
      </c>
      <c r="C15" s="193" t="s">
        <v>74</v>
      </c>
      <c r="D15" s="194" t="s">
        <v>75</v>
      </c>
      <c r="E15" s="194" t="s">
        <v>76</v>
      </c>
      <c r="F15" s="195" t="s">
        <v>451</v>
      </c>
      <c r="G15" s="196" t="s">
        <v>436</v>
      </c>
      <c r="H15" s="201">
        <f t="shared" si="0"/>
        <v>7029700</v>
      </c>
      <c r="I15" s="214">
        <v>5529700</v>
      </c>
      <c r="J15" s="201">
        <v>1500000</v>
      </c>
      <c r="K15" s="201">
        <v>1500000</v>
      </c>
    </row>
    <row r="16" spans="1:11" ht="84.95" customHeight="1" x14ac:dyDescent="0.2">
      <c r="B16" s="193" t="s">
        <v>73</v>
      </c>
      <c r="C16" s="193" t="s">
        <v>74</v>
      </c>
      <c r="D16" s="194" t="s">
        <v>75</v>
      </c>
      <c r="E16" s="194" t="s">
        <v>76</v>
      </c>
      <c r="F16" s="195" t="s">
        <v>530</v>
      </c>
      <c r="G16" s="196" t="s">
        <v>531</v>
      </c>
      <c r="H16" s="201">
        <f t="shared" si="0"/>
        <v>74442</v>
      </c>
      <c r="I16" s="214">
        <v>74442</v>
      </c>
      <c r="J16" s="201"/>
      <c r="K16" s="201"/>
    </row>
    <row r="17" spans="2:12" ht="135.94999999999999" customHeight="1" x14ac:dyDescent="0.2">
      <c r="B17" s="197" t="s">
        <v>89</v>
      </c>
      <c r="C17" s="198">
        <v>2111</v>
      </c>
      <c r="D17" s="199" t="s">
        <v>113</v>
      </c>
      <c r="E17" s="199" t="s">
        <v>88</v>
      </c>
      <c r="F17" s="195" t="s">
        <v>452</v>
      </c>
      <c r="G17" s="196" t="s">
        <v>453</v>
      </c>
      <c r="H17" s="201">
        <f t="shared" si="0"/>
        <v>3282400</v>
      </c>
      <c r="I17" s="200">
        <v>3282400</v>
      </c>
      <c r="J17" s="201"/>
      <c r="K17" s="201"/>
    </row>
    <row r="18" spans="2:12" ht="114" customHeight="1" x14ac:dyDescent="0.2">
      <c r="B18" s="197" t="s">
        <v>576</v>
      </c>
      <c r="C18" s="198">
        <v>2142</v>
      </c>
      <c r="D18" s="197" t="s">
        <v>77</v>
      </c>
      <c r="E18" s="199" t="s">
        <v>578</v>
      </c>
      <c r="F18" s="195" t="s">
        <v>613</v>
      </c>
      <c r="G18" s="196" t="s">
        <v>614</v>
      </c>
      <c r="H18" s="201">
        <f t="shared" si="0"/>
        <v>151050</v>
      </c>
      <c r="I18" s="200">
        <v>151050</v>
      </c>
      <c r="J18" s="201"/>
      <c r="K18" s="201"/>
      <c r="L18" s="267"/>
    </row>
    <row r="19" spans="2:12" ht="141.94999999999999" customHeight="1" x14ac:dyDescent="0.2">
      <c r="B19" s="8" t="s">
        <v>100</v>
      </c>
      <c r="C19" s="8" t="s">
        <v>116</v>
      </c>
      <c r="D19" s="9" t="s">
        <v>77</v>
      </c>
      <c r="E19" s="9" t="s">
        <v>117</v>
      </c>
      <c r="F19" s="202" t="s">
        <v>556</v>
      </c>
      <c r="G19" s="196" t="s">
        <v>435</v>
      </c>
      <c r="H19" s="201">
        <v>970000</v>
      </c>
      <c r="I19" s="200">
        <v>970000</v>
      </c>
      <c r="J19" s="201"/>
      <c r="K19" s="201"/>
    </row>
    <row r="20" spans="2:12" ht="131.44999999999999" customHeight="1" x14ac:dyDescent="0.2">
      <c r="B20" s="8" t="s">
        <v>100</v>
      </c>
      <c r="C20" s="8" t="s">
        <v>116</v>
      </c>
      <c r="D20" s="9" t="s">
        <v>77</v>
      </c>
      <c r="E20" s="9" t="s">
        <v>117</v>
      </c>
      <c r="F20" s="202" t="s">
        <v>437</v>
      </c>
      <c r="G20" s="196" t="s">
        <v>454</v>
      </c>
      <c r="H20" s="201">
        <f>I20+J20</f>
        <v>100000</v>
      </c>
      <c r="I20" s="196">
        <v>100000</v>
      </c>
      <c r="J20" s="201"/>
      <c r="K20" s="201"/>
    </row>
    <row r="21" spans="2:12" ht="124.5" customHeight="1" x14ac:dyDescent="0.2">
      <c r="B21" s="8" t="s">
        <v>100</v>
      </c>
      <c r="C21" s="8" t="s">
        <v>116</v>
      </c>
      <c r="D21" s="9" t="s">
        <v>77</v>
      </c>
      <c r="E21" s="9" t="s">
        <v>117</v>
      </c>
      <c r="F21" s="202" t="s">
        <v>417</v>
      </c>
      <c r="G21" s="196" t="s">
        <v>461</v>
      </c>
      <c r="H21" s="201">
        <v>326000</v>
      </c>
      <c r="I21" s="196">
        <v>326000</v>
      </c>
      <c r="J21" s="201"/>
      <c r="K21" s="201"/>
    </row>
    <row r="22" spans="2:12" ht="120" customHeight="1" x14ac:dyDescent="0.2">
      <c r="B22" s="65" t="s">
        <v>216</v>
      </c>
      <c r="C22" s="65" t="s">
        <v>217</v>
      </c>
      <c r="D22" s="65" t="s">
        <v>162</v>
      </c>
      <c r="E22" s="9" t="s">
        <v>218</v>
      </c>
      <c r="F22" s="202" t="s">
        <v>438</v>
      </c>
      <c r="G22" s="196" t="s">
        <v>455</v>
      </c>
      <c r="H22" s="201">
        <f>I22+J22</f>
        <v>810000</v>
      </c>
      <c r="I22" s="200">
        <v>810000</v>
      </c>
      <c r="J22" s="201"/>
      <c r="K22" s="201"/>
    </row>
    <row r="23" spans="2:12" ht="111" customHeight="1" x14ac:dyDescent="0.2">
      <c r="B23" s="8" t="s">
        <v>160</v>
      </c>
      <c r="C23" s="8" t="s">
        <v>161</v>
      </c>
      <c r="D23" s="9" t="s">
        <v>162</v>
      </c>
      <c r="E23" s="9" t="s">
        <v>163</v>
      </c>
      <c r="F23" s="202" t="s">
        <v>438</v>
      </c>
      <c r="G23" s="196" t="s">
        <v>455</v>
      </c>
      <c r="H23" s="201">
        <f>I23+J23</f>
        <v>90000</v>
      </c>
      <c r="I23" s="200">
        <v>90000</v>
      </c>
      <c r="J23" s="201"/>
      <c r="K23" s="201"/>
    </row>
    <row r="24" spans="2:12" ht="192.95" customHeight="1" x14ac:dyDescent="0.2">
      <c r="B24" s="65" t="s">
        <v>225</v>
      </c>
      <c r="C24" s="8">
        <v>3050</v>
      </c>
      <c r="D24" s="70" t="s">
        <v>162</v>
      </c>
      <c r="E24" s="71" t="s">
        <v>227</v>
      </c>
      <c r="F24" s="202" t="s">
        <v>557</v>
      </c>
      <c r="G24" s="196" t="s">
        <v>459</v>
      </c>
      <c r="H24" s="201">
        <v>50000</v>
      </c>
      <c r="I24" s="203">
        <v>50000</v>
      </c>
      <c r="J24" s="201"/>
      <c r="K24" s="201"/>
    </row>
    <row r="25" spans="2:12" ht="210" customHeight="1" x14ac:dyDescent="0.2">
      <c r="B25" s="70" t="s">
        <v>403</v>
      </c>
      <c r="C25" s="70" t="s">
        <v>404</v>
      </c>
      <c r="D25" s="70" t="s">
        <v>405</v>
      </c>
      <c r="E25" s="71" t="s">
        <v>406</v>
      </c>
      <c r="F25" s="202" t="s">
        <v>439</v>
      </c>
      <c r="G25" s="196" t="s">
        <v>456</v>
      </c>
      <c r="H25" s="201">
        <f t="shared" ref="H25:H44" si="1">I25+J25</f>
        <v>300000</v>
      </c>
      <c r="I25" s="196">
        <v>300000</v>
      </c>
      <c r="J25" s="201"/>
      <c r="K25" s="201"/>
      <c r="L25" s="97"/>
    </row>
    <row r="26" spans="2:12" ht="144" customHeight="1" x14ac:dyDescent="0.2">
      <c r="B26" s="204" t="s">
        <v>277</v>
      </c>
      <c r="C26" s="204" t="s">
        <v>278</v>
      </c>
      <c r="D26" s="204" t="s">
        <v>14</v>
      </c>
      <c r="E26" s="204" t="s">
        <v>279</v>
      </c>
      <c r="F26" s="202" t="s">
        <v>440</v>
      </c>
      <c r="G26" s="196" t="s">
        <v>457</v>
      </c>
      <c r="H26" s="201">
        <f t="shared" si="1"/>
        <v>4500000</v>
      </c>
      <c r="I26" s="196">
        <v>4500000</v>
      </c>
      <c r="J26" s="201"/>
      <c r="K26" s="201"/>
      <c r="L26" s="97"/>
    </row>
    <row r="27" spans="2:12" ht="138.94999999999999" customHeight="1" x14ac:dyDescent="0.2">
      <c r="B27" s="8" t="s">
        <v>101</v>
      </c>
      <c r="C27" s="8" t="s">
        <v>121</v>
      </c>
      <c r="D27" s="9" t="s">
        <v>10</v>
      </c>
      <c r="E27" s="9" t="s">
        <v>82</v>
      </c>
      <c r="F27" s="195" t="s">
        <v>228</v>
      </c>
      <c r="G27" s="196" t="s">
        <v>265</v>
      </c>
      <c r="H27" s="201">
        <f t="shared" si="1"/>
        <v>1900000</v>
      </c>
      <c r="I27" s="196">
        <v>1900000</v>
      </c>
      <c r="J27" s="201"/>
      <c r="K27" s="201"/>
      <c r="L27" s="97"/>
    </row>
    <row r="28" spans="2:12" ht="219.95" customHeight="1" x14ac:dyDescent="0.2">
      <c r="B28" s="8" t="s">
        <v>101</v>
      </c>
      <c r="C28" s="8" t="s">
        <v>121</v>
      </c>
      <c r="D28" s="9" t="s">
        <v>10</v>
      </c>
      <c r="E28" s="9" t="s">
        <v>82</v>
      </c>
      <c r="F28" s="202" t="s">
        <v>439</v>
      </c>
      <c r="G28" s="196" t="s">
        <v>456</v>
      </c>
      <c r="H28" s="201">
        <f t="shared" si="1"/>
        <v>500000</v>
      </c>
      <c r="I28" s="200">
        <v>500000</v>
      </c>
      <c r="J28" s="201"/>
      <c r="K28" s="201"/>
      <c r="L28" s="97"/>
    </row>
    <row r="29" spans="2:12" ht="177.95" customHeight="1" x14ac:dyDescent="0.2">
      <c r="B29" s="8" t="s">
        <v>101</v>
      </c>
      <c r="C29" s="8" t="s">
        <v>121</v>
      </c>
      <c r="D29" s="9" t="s">
        <v>10</v>
      </c>
      <c r="E29" s="9" t="s">
        <v>82</v>
      </c>
      <c r="F29" s="195" t="s">
        <v>460</v>
      </c>
      <c r="G29" s="196" t="s">
        <v>464</v>
      </c>
      <c r="H29" s="201">
        <f t="shared" si="1"/>
        <v>100000</v>
      </c>
      <c r="I29" s="200">
        <v>100000</v>
      </c>
      <c r="J29" s="201"/>
      <c r="K29" s="201"/>
      <c r="L29" s="97"/>
    </row>
    <row r="30" spans="2:12" ht="70.150000000000006" customHeight="1" x14ac:dyDescent="0.2">
      <c r="B30" s="8" t="s">
        <v>87</v>
      </c>
      <c r="C30" s="8" t="s">
        <v>122</v>
      </c>
      <c r="D30" s="9" t="s">
        <v>17</v>
      </c>
      <c r="E30" s="9" t="s">
        <v>80</v>
      </c>
      <c r="F30" s="195" t="s">
        <v>229</v>
      </c>
      <c r="G30" s="196" t="s">
        <v>267</v>
      </c>
      <c r="H30" s="201">
        <f t="shared" si="1"/>
        <v>300000</v>
      </c>
      <c r="I30" s="200">
        <v>300000</v>
      </c>
      <c r="J30" s="201"/>
      <c r="K30" s="201"/>
    </row>
    <row r="31" spans="2:12" ht="93" customHeight="1" x14ac:dyDescent="0.2">
      <c r="B31" s="204" t="s">
        <v>98</v>
      </c>
      <c r="C31" s="204" t="s">
        <v>123</v>
      </c>
      <c r="D31" s="204" t="s">
        <v>20</v>
      </c>
      <c r="E31" s="204" t="s">
        <v>97</v>
      </c>
      <c r="F31" s="205" t="s">
        <v>555</v>
      </c>
      <c r="G31" s="196" t="s">
        <v>465</v>
      </c>
      <c r="H31" s="201">
        <f t="shared" si="1"/>
        <v>9300000</v>
      </c>
      <c r="I31" s="196"/>
      <c r="J31" s="201">
        <v>9300000</v>
      </c>
      <c r="K31" s="201">
        <v>9300000</v>
      </c>
    </row>
    <row r="32" spans="2:12" ht="93" customHeight="1" x14ac:dyDescent="0.2">
      <c r="B32" s="204" t="s">
        <v>98</v>
      </c>
      <c r="C32" s="204" t="s">
        <v>123</v>
      </c>
      <c r="D32" s="204" t="s">
        <v>20</v>
      </c>
      <c r="E32" s="204" t="s">
        <v>97</v>
      </c>
      <c r="F32" s="205" t="s">
        <v>592</v>
      </c>
      <c r="G32" s="196" t="s">
        <v>593</v>
      </c>
      <c r="H32" s="201">
        <f t="shared" si="1"/>
        <v>77500</v>
      </c>
      <c r="I32" s="196">
        <v>77500</v>
      </c>
      <c r="J32" s="201"/>
      <c r="K32" s="201"/>
    </row>
    <row r="33" spans="2:11" ht="171.75" customHeight="1" x14ac:dyDescent="0.2">
      <c r="B33" s="217" t="s">
        <v>288</v>
      </c>
      <c r="C33" s="218">
        <v>6083</v>
      </c>
      <c r="D33" s="219" t="s">
        <v>281</v>
      </c>
      <c r="E33" s="218" t="s">
        <v>282</v>
      </c>
      <c r="F33" s="220" t="s">
        <v>441</v>
      </c>
      <c r="G33" s="223" t="s">
        <v>458</v>
      </c>
      <c r="H33" s="224">
        <f t="shared" si="1"/>
        <v>500000</v>
      </c>
      <c r="I33" s="225"/>
      <c r="J33" s="224">
        <v>500000</v>
      </c>
      <c r="K33" s="224">
        <v>500000</v>
      </c>
    </row>
    <row r="34" spans="2:11" ht="171.75" customHeight="1" x14ac:dyDescent="0.2">
      <c r="B34" s="98" t="s">
        <v>496</v>
      </c>
      <c r="C34" s="98" t="s">
        <v>497</v>
      </c>
      <c r="D34" s="98" t="s">
        <v>498</v>
      </c>
      <c r="E34" s="98" t="s">
        <v>499</v>
      </c>
      <c r="F34" s="205" t="s">
        <v>599</v>
      </c>
      <c r="G34" s="196" t="s">
        <v>600</v>
      </c>
      <c r="H34" s="201">
        <f t="shared" si="1"/>
        <v>46200</v>
      </c>
      <c r="I34" s="201"/>
      <c r="J34" s="201">
        <v>46200</v>
      </c>
      <c r="K34" s="201"/>
    </row>
    <row r="35" spans="2:11" ht="112.5" customHeight="1" x14ac:dyDescent="0.2">
      <c r="B35" s="70" t="s">
        <v>393</v>
      </c>
      <c r="C35" s="8">
        <v>7330</v>
      </c>
      <c r="D35" s="265" t="s">
        <v>102</v>
      </c>
      <c r="E35" s="265" t="s">
        <v>394</v>
      </c>
      <c r="F35" s="205" t="s">
        <v>555</v>
      </c>
      <c r="G35" s="196" t="s">
        <v>465</v>
      </c>
      <c r="H35" s="201">
        <f>I35+J35</f>
        <v>5622100</v>
      </c>
      <c r="I35" s="201"/>
      <c r="J35" s="201">
        <v>5622100</v>
      </c>
      <c r="K35" s="201">
        <v>5622100</v>
      </c>
    </row>
    <row r="36" spans="2:11" ht="112.5" customHeight="1" x14ac:dyDescent="0.2">
      <c r="B36" s="206" t="s">
        <v>104</v>
      </c>
      <c r="C36" s="206" t="s">
        <v>125</v>
      </c>
      <c r="D36" s="206" t="s">
        <v>99</v>
      </c>
      <c r="E36" s="206" t="s">
        <v>103</v>
      </c>
      <c r="F36" s="220" t="s">
        <v>555</v>
      </c>
      <c r="G36" s="221" t="s">
        <v>465</v>
      </c>
      <c r="H36" s="222">
        <f t="shared" si="1"/>
        <v>6500000</v>
      </c>
      <c r="I36" s="222"/>
      <c r="J36" s="222">
        <v>6500000</v>
      </c>
      <c r="K36" s="222">
        <v>6500000</v>
      </c>
    </row>
    <row r="37" spans="2:11" ht="112.5" customHeight="1" x14ac:dyDescent="0.2">
      <c r="B37" s="249" t="s">
        <v>503</v>
      </c>
      <c r="C37" s="249" t="s">
        <v>504</v>
      </c>
      <c r="D37" s="249" t="s">
        <v>124</v>
      </c>
      <c r="E37" s="249" t="s">
        <v>505</v>
      </c>
      <c r="F37" s="207" t="s">
        <v>532</v>
      </c>
      <c r="G37" s="251" t="s">
        <v>533</v>
      </c>
      <c r="H37" s="253">
        <f t="shared" si="1"/>
        <v>200000</v>
      </c>
      <c r="I37" s="253">
        <v>200000</v>
      </c>
      <c r="J37" s="253"/>
      <c r="K37" s="253"/>
    </row>
    <row r="38" spans="2:11" ht="161.44999999999999" customHeight="1" x14ac:dyDescent="0.2">
      <c r="B38" s="204" t="s">
        <v>552</v>
      </c>
      <c r="C38" s="204" t="s">
        <v>553</v>
      </c>
      <c r="D38" s="204" t="s">
        <v>178</v>
      </c>
      <c r="E38" s="204" t="s">
        <v>554</v>
      </c>
      <c r="F38" s="195" t="s">
        <v>472</v>
      </c>
      <c r="G38" s="196" t="s">
        <v>539</v>
      </c>
      <c r="H38" s="201">
        <f t="shared" si="1"/>
        <v>160000</v>
      </c>
      <c r="I38" s="201">
        <v>160000</v>
      </c>
      <c r="J38" s="201"/>
      <c r="K38" s="201"/>
    </row>
    <row r="39" spans="2:11" ht="142.5" customHeight="1" x14ac:dyDescent="0.2">
      <c r="B39" s="208" t="s">
        <v>407</v>
      </c>
      <c r="C39" s="208" t="s">
        <v>408</v>
      </c>
      <c r="D39" s="208" t="s">
        <v>409</v>
      </c>
      <c r="E39" s="204" t="s">
        <v>410</v>
      </c>
      <c r="F39" s="195" t="s">
        <v>418</v>
      </c>
      <c r="G39" s="196" t="s">
        <v>419</v>
      </c>
      <c r="H39" s="201">
        <f t="shared" si="1"/>
        <v>900000</v>
      </c>
      <c r="I39" s="196">
        <v>900000</v>
      </c>
      <c r="J39" s="201"/>
      <c r="K39" s="201"/>
    </row>
    <row r="40" spans="2:11" ht="142.5" customHeight="1" x14ac:dyDescent="0.2">
      <c r="B40" s="98" t="s">
        <v>506</v>
      </c>
      <c r="C40" s="98" t="s">
        <v>507</v>
      </c>
      <c r="D40" s="98" t="s">
        <v>409</v>
      </c>
      <c r="E40" s="98" t="s">
        <v>508</v>
      </c>
      <c r="F40" s="195" t="s">
        <v>535</v>
      </c>
      <c r="G40" s="196" t="s">
        <v>534</v>
      </c>
      <c r="H40" s="201">
        <f t="shared" si="1"/>
        <v>200000</v>
      </c>
      <c r="I40" s="196">
        <v>200000</v>
      </c>
      <c r="J40" s="201"/>
      <c r="K40" s="201"/>
    </row>
    <row r="41" spans="2:11" ht="123.6" customHeight="1" x14ac:dyDescent="0.2">
      <c r="B41" s="204" t="s">
        <v>411</v>
      </c>
      <c r="C41" s="204" t="s">
        <v>412</v>
      </c>
      <c r="D41" s="204" t="s">
        <v>409</v>
      </c>
      <c r="E41" s="204" t="s">
        <v>413</v>
      </c>
      <c r="F41" s="195" t="s">
        <v>420</v>
      </c>
      <c r="G41" s="196" t="s">
        <v>421</v>
      </c>
      <c r="H41" s="201">
        <f t="shared" si="1"/>
        <v>520000</v>
      </c>
      <c r="I41" s="196">
        <v>520000</v>
      </c>
      <c r="J41" s="201"/>
      <c r="K41" s="201"/>
    </row>
    <row r="42" spans="2:11" ht="123.6" customHeight="1" x14ac:dyDescent="0.2">
      <c r="B42" s="98" t="s">
        <v>545</v>
      </c>
      <c r="C42" s="206" t="s">
        <v>546</v>
      </c>
      <c r="D42" s="206" t="s">
        <v>547</v>
      </c>
      <c r="E42" s="206" t="s">
        <v>548</v>
      </c>
      <c r="F42" s="195" t="s">
        <v>558</v>
      </c>
      <c r="G42" s="196" t="s">
        <v>549</v>
      </c>
      <c r="H42" s="201">
        <f>I42+J42</f>
        <v>99000</v>
      </c>
      <c r="I42" s="200"/>
      <c r="J42" s="201">
        <v>99000</v>
      </c>
      <c r="K42" s="201"/>
    </row>
    <row r="43" spans="2:11" ht="141" customHeight="1" x14ac:dyDescent="0.2">
      <c r="B43" s="8" t="s">
        <v>230</v>
      </c>
      <c r="C43" s="198">
        <v>8313</v>
      </c>
      <c r="D43" s="9" t="s">
        <v>231</v>
      </c>
      <c r="E43" s="9" t="s">
        <v>137</v>
      </c>
      <c r="F43" s="260" t="s">
        <v>442</v>
      </c>
      <c r="G43" s="209" t="s">
        <v>443</v>
      </c>
      <c r="H43" s="201">
        <f t="shared" si="1"/>
        <v>313000</v>
      </c>
      <c r="I43" s="200"/>
      <c r="J43" s="201">
        <v>313000</v>
      </c>
      <c r="K43" s="201"/>
    </row>
    <row r="44" spans="2:11" ht="141" customHeight="1" x14ac:dyDescent="0.2">
      <c r="B44" s="261" t="s">
        <v>594</v>
      </c>
      <c r="C44" s="261" t="s">
        <v>595</v>
      </c>
      <c r="D44" s="261" t="s">
        <v>596</v>
      </c>
      <c r="E44" s="261" t="s">
        <v>597</v>
      </c>
      <c r="F44" s="260" t="s">
        <v>442</v>
      </c>
      <c r="G44" s="209" t="s">
        <v>443</v>
      </c>
      <c r="H44" s="201">
        <f t="shared" si="1"/>
        <v>50000</v>
      </c>
      <c r="I44" s="203"/>
      <c r="J44" s="201">
        <v>50000</v>
      </c>
      <c r="K44" s="201"/>
    </row>
    <row r="45" spans="2:11" ht="70.150000000000006" customHeight="1" x14ac:dyDescent="0.2">
      <c r="B45" s="6" t="s">
        <v>93</v>
      </c>
      <c r="C45" s="62"/>
      <c r="D45" s="63"/>
      <c r="E45" s="7" t="s">
        <v>64</v>
      </c>
      <c r="F45" s="195"/>
      <c r="G45" s="196"/>
      <c r="H45" s="210">
        <f>H46</f>
        <v>352075</v>
      </c>
      <c r="I45" s="210">
        <f>I46</f>
        <v>352075</v>
      </c>
      <c r="J45" s="210">
        <f>J46</f>
        <v>0</v>
      </c>
      <c r="K45" s="210">
        <f>K46</f>
        <v>0</v>
      </c>
    </row>
    <row r="46" spans="2:11" ht="57.95" customHeight="1" x14ac:dyDescent="0.2">
      <c r="B46" s="6" t="s">
        <v>94</v>
      </c>
      <c r="C46" s="62"/>
      <c r="D46" s="63"/>
      <c r="E46" s="7" t="s">
        <v>64</v>
      </c>
      <c r="F46" s="195"/>
      <c r="G46" s="196"/>
      <c r="H46" s="210">
        <f t="shared" ref="H46:H51" si="2">I46+J46</f>
        <v>352075</v>
      </c>
      <c r="I46" s="210">
        <f>I47+I48+I49+I50+I51</f>
        <v>352075</v>
      </c>
      <c r="J46" s="210">
        <f>J47+J49+J50+J48</f>
        <v>0</v>
      </c>
      <c r="K46" s="210">
        <f>K47+K49+K50+K48</f>
        <v>0</v>
      </c>
    </row>
    <row r="47" spans="2:11" ht="151.5" customHeight="1" x14ac:dyDescent="0.2">
      <c r="B47" s="8" t="s">
        <v>261</v>
      </c>
      <c r="C47" s="8">
        <v>1142</v>
      </c>
      <c r="D47" s="9" t="s">
        <v>63</v>
      </c>
      <c r="E47" s="9" t="s">
        <v>112</v>
      </c>
      <c r="F47" s="195" t="s">
        <v>422</v>
      </c>
      <c r="G47" s="196" t="s">
        <v>423</v>
      </c>
      <c r="H47" s="196">
        <f t="shared" si="2"/>
        <v>25340</v>
      </c>
      <c r="I47" s="196">
        <v>25340</v>
      </c>
      <c r="J47" s="196"/>
      <c r="K47" s="196"/>
    </row>
    <row r="48" spans="2:11" ht="121.5" customHeight="1" x14ac:dyDescent="0.2">
      <c r="B48" s="8" t="s">
        <v>261</v>
      </c>
      <c r="C48" s="8">
        <v>1142</v>
      </c>
      <c r="D48" s="9" t="s">
        <v>63</v>
      </c>
      <c r="E48" s="9" t="s">
        <v>112</v>
      </c>
      <c r="F48" s="195" t="s">
        <v>540</v>
      </c>
      <c r="G48" s="196" t="s">
        <v>541</v>
      </c>
      <c r="H48" s="196">
        <f t="shared" si="2"/>
        <v>4135</v>
      </c>
      <c r="I48" s="196">
        <v>4135</v>
      </c>
      <c r="J48" s="196"/>
      <c r="K48" s="196"/>
    </row>
    <row r="49" spans="2:11" ht="138" customHeight="1" x14ac:dyDescent="0.2">
      <c r="B49" s="226" t="s">
        <v>95</v>
      </c>
      <c r="C49" s="226">
        <v>5011</v>
      </c>
      <c r="D49" s="227" t="s">
        <v>19</v>
      </c>
      <c r="E49" s="228" t="s">
        <v>18</v>
      </c>
      <c r="F49" s="195" t="s">
        <v>424</v>
      </c>
      <c r="G49" s="196" t="s">
        <v>425</v>
      </c>
      <c r="H49" s="196">
        <f t="shared" si="2"/>
        <v>130000</v>
      </c>
      <c r="I49" s="196">
        <v>130000</v>
      </c>
      <c r="J49" s="201"/>
      <c r="K49" s="201"/>
    </row>
    <row r="50" spans="2:11" ht="147" customHeight="1" x14ac:dyDescent="0.2">
      <c r="B50" s="8" t="s">
        <v>140</v>
      </c>
      <c r="C50" s="198">
        <v>5053</v>
      </c>
      <c r="D50" s="9" t="s">
        <v>19</v>
      </c>
      <c r="E50" s="9" t="s">
        <v>427</v>
      </c>
      <c r="F50" s="195" t="s">
        <v>424</v>
      </c>
      <c r="G50" s="196" t="s">
        <v>425</v>
      </c>
      <c r="H50" s="196">
        <f t="shared" si="2"/>
        <v>152600</v>
      </c>
      <c r="I50" s="196">
        <v>152600</v>
      </c>
      <c r="J50" s="201"/>
      <c r="K50" s="201"/>
    </row>
    <row r="51" spans="2:11" ht="122.45" customHeight="1" x14ac:dyDescent="0.2">
      <c r="B51" s="98" t="s">
        <v>582</v>
      </c>
      <c r="C51" s="98" t="s">
        <v>583</v>
      </c>
      <c r="D51" s="98" t="s">
        <v>19</v>
      </c>
      <c r="E51" s="259" t="s">
        <v>584</v>
      </c>
      <c r="F51" s="195" t="s">
        <v>424</v>
      </c>
      <c r="G51" s="196" t="s">
        <v>425</v>
      </c>
      <c r="H51" s="196">
        <f t="shared" si="2"/>
        <v>40000</v>
      </c>
      <c r="I51" s="196">
        <v>40000</v>
      </c>
      <c r="J51" s="201"/>
      <c r="K51" s="201"/>
    </row>
    <row r="52" spans="2:11" ht="81" customHeight="1" x14ac:dyDescent="0.2">
      <c r="B52" s="6" t="s">
        <v>142</v>
      </c>
      <c r="C52" s="62"/>
      <c r="D52" s="63"/>
      <c r="E52" s="7" t="s">
        <v>287</v>
      </c>
      <c r="F52" s="195"/>
      <c r="G52" s="196"/>
      <c r="H52" s="211">
        <f t="shared" ref="H52:K53" si="3">H53</f>
        <v>20000</v>
      </c>
      <c r="I52" s="211">
        <f t="shared" si="3"/>
        <v>20000</v>
      </c>
      <c r="J52" s="211">
        <f t="shared" si="3"/>
        <v>0</v>
      </c>
      <c r="K52" s="211">
        <f t="shared" si="3"/>
        <v>0</v>
      </c>
    </row>
    <row r="53" spans="2:11" ht="69.75" customHeight="1" x14ac:dyDescent="0.2">
      <c r="B53" s="6" t="s">
        <v>143</v>
      </c>
      <c r="C53" s="62"/>
      <c r="D53" s="63"/>
      <c r="E53" s="7" t="s">
        <v>287</v>
      </c>
      <c r="F53" s="195"/>
      <c r="G53" s="196"/>
      <c r="H53" s="210">
        <f t="shared" si="3"/>
        <v>20000</v>
      </c>
      <c r="I53" s="210">
        <f t="shared" si="3"/>
        <v>20000</v>
      </c>
      <c r="J53" s="210">
        <f t="shared" si="3"/>
        <v>0</v>
      </c>
      <c r="K53" s="210">
        <f t="shared" si="3"/>
        <v>0</v>
      </c>
    </row>
    <row r="54" spans="2:11" ht="92.45" customHeight="1" x14ac:dyDescent="0.2">
      <c r="B54" s="8" t="s">
        <v>92</v>
      </c>
      <c r="C54" s="8" t="s">
        <v>122</v>
      </c>
      <c r="D54" s="9" t="s">
        <v>17</v>
      </c>
      <c r="E54" s="9" t="s">
        <v>80</v>
      </c>
      <c r="F54" s="195" t="s">
        <v>229</v>
      </c>
      <c r="G54" s="196" t="s">
        <v>266</v>
      </c>
      <c r="H54" s="196">
        <f>I54+J54</f>
        <v>20000</v>
      </c>
      <c r="I54" s="200">
        <v>20000</v>
      </c>
      <c r="J54" s="201"/>
      <c r="K54" s="201"/>
    </row>
    <row r="55" spans="2:11" ht="92.45" customHeight="1" x14ac:dyDescent="0.2">
      <c r="B55" s="6">
        <v>3700000</v>
      </c>
      <c r="C55" s="62"/>
      <c r="D55" s="63"/>
      <c r="E55" s="63" t="s">
        <v>262</v>
      </c>
      <c r="F55" s="195"/>
      <c r="G55" s="196"/>
      <c r="H55" s="210">
        <f>H56</f>
        <v>4205000</v>
      </c>
      <c r="I55" s="210">
        <f>I56</f>
        <v>705000</v>
      </c>
      <c r="J55" s="210">
        <f>J56</f>
        <v>3500000</v>
      </c>
      <c r="K55" s="210">
        <f>K56</f>
        <v>3500000</v>
      </c>
    </row>
    <row r="56" spans="2:11" ht="92.45" customHeight="1" x14ac:dyDescent="0.2">
      <c r="B56" s="6" t="s">
        <v>263</v>
      </c>
      <c r="C56" s="62"/>
      <c r="D56" s="63"/>
      <c r="E56" s="63" t="s">
        <v>262</v>
      </c>
      <c r="F56" s="195"/>
      <c r="G56" s="196"/>
      <c r="H56" s="210">
        <f>H57+H58+H59+H60+H61</f>
        <v>4205000</v>
      </c>
      <c r="I56" s="210">
        <f>I57+I58+I59+I60+I61</f>
        <v>705000</v>
      </c>
      <c r="J56" s="210">
        <f>J57+J58+J59+J60+J61</f>
        <v>3500000</v>
      </c>
      <c r="K56" s="210">
        <f>K57+K58+K59+K60+K61</f>
        <v>3500000</v>
      </c>
    </row>
    <row r="57" spans="2:11" ht="92.45" customHeight="1" x14ac:dyDescent="0.2">
      <c r="B57" s="98" t="s">
        <v>275</v>
      </c>
      <c r="C57" s="98" t="s">
        <v>276</v>
      </c>
      <c r="D57" s="98" t="s">
        <v>22</v>
      </c>
      <c r="E57" s="98" t="s">
        <v>223</v>
      </c>
      <c r="F57" s="195" t="s">
        <v>420</v>
      </c>
      <c r="G57" s="196" t="s">
        <v>536</v>
      </c>
      <c r="H57" s="196">
        <f>I57+J57</f>
        <v>3500000</v>
      </c>
      <c r="I57" s="200"/>
      <c r="J57" s="201">
        <v>3500000</v>
      </c>
      <c r="K57" s="201">
        <v>3500000</v>
      </c>
    </row>
    <row r="58" spans="2:11" ht="92.45" customHeight="1" x14ac:dyDescent="0.2">
      <c r="B58" s="98" t="s">
        <v>485</v>
      </c>
      <c r="C58" s="98" t="s">
        <v>486</v>
      </c>
      <c r="D58" s="98" t="s">
        <v>22</v>
      </c>
      <c r="E58" s="98" t="s">
        <v>487</v>
      </c>
      <c r="F58" s="195" t="s">
        <v>471</v>
      </c>
      <c r="G58" s="196" t="s">
        <v>537</v>
      </c>
      <c r="H58" s="196">
        <f>I58+J58</f>
        <v>50000</v>
      </c>
      <c r="I58" s="200">
        <v>50000</v>
      </c>
      <c r="J58" s="201"/>
      <c r="K58" s="201"/>
    </row>
    <row r="59" spans="2:11" ht="141.6" customHeight="1" x14ac:dyDescent="0.2">
      <c r="B59" s="98" t="s">
        <v>485</v>
      </c>
      <c r="C59" s="98" t="s">
        <v>486</v>
      </c>
      <c r="D59" s="98" t="s">
        <v>22</v>
      </c>
      <c r="E59" s="98" t="s">
        <v>487</v>
      </c>
      <c r="F59" s="195" t="s">
        <v>484</v>
      </c>
      <c r="G59" s="196" t="s">
        <v>538</v>
      </c>
      <c r="H59" s="196">
        <f>I59+J59</f>
        <v>5000</v>
      </c>
      <c r="I59" s="200">
        <v>5000</v>
      </c>
      <c r="J59" s="201"/>
      <c r="K59" s="201"/>
    </row>
    <row r="60" spans="2:11" ht="139.5" customHeight="1" x14ac:dyDescent="0.2">
      <c r="B60" s="249" t="s">
        <v>485</v>
      </c>
      <c r="C60" s="249" t="s">
        <v>486</v>
      </c>
      <c r="D60" s="249" t="s">
        <v>22</v>
      </c>
      <c r="E60" s="249" t="s">
        <v>487</v>
      </c>
      <c r="F60" s="250" t="s">
        <v>472</v>
      </c>
      <c r="G60" s="251" t="s">
        <v>539</v>
      </c>
      <c r="H60" s="251">
        <f>I60+J60</f>
        <v>100000</v>
      </c>
      <c r="I60" s="252">
        <v>100000</v>
      </c>
      <c r="J60" s="253"/>
      <c r="K60" s="253"/>
    </row>
    <row r="61" spans="2:11" ht="172.5" customHeight="1" x14ac:dyDescent="0.2">
      <c r="B61" s="249" t="s">
        <v>485</v>
      </c>
      <c r="C61" s="249" t="s">
        <v>486</v>
      </c>
      <c r="D61" s="249" t="s">
        <v>22</v>
      </c>
      <c r="E61" s="249" t="s">
        <v>487</v>
      </c>
      <c r="F61" s="195" t="s">
        <v>550</v>
      </c>
      <c r="G61" s="251" t="s">
        <v>551</v>
      </c>
      <c r="H61" s="251">
        <f>I61+J61</f>
        <v>550000</v>
      </c>
      <c r="I61" s="196">
        <v>550000</v>
      </c>
      <c r="J61" s="201"/>
      <c r="K61" s="201"/>
    </row>
    <row r="62" spans="2:11" ht="61.9" customHeight="1" x14ac:dyDescent="0.2">
      <c r="B62" s="205"/>
      <c r="C62" s="205"/>
      <c r="D62" s="205"/>
      <c r="E62" s="262" t="s">
        <v>202</v>
      </c>
      <c r="F62" s="263"/>
      <c r="G62" s="210"/>
      <c r="H62" s="264">
        <f>H53+H46+H13+H56</f>
        <v>49647467</v>
      </c>
      <c r="I62" s="264">
        <f>I53+I46+I13+I56</f>
        <v>22118167</v>
      </c>
      <c r="J62" s="264">
        <f>J53+J46+J13+J56</f>
        <v>27529300</v>
      </c>
      <c r="K62" s="264">
        <f>K53+K46+K13+K56</f>
        <v>27021100</v>
      </c>
    </row>
    <row r="63" spans="2:11" ht="45" customHeight="1" x14ac:dyDescent="0.2">
      <c r="B63" s="408" t="s">
        <v>428</v>
      </c>
      <c r="C63" s="409"/>
      <c r="D63" s="409"/>
      <c r="E63" s="92"/>
      <c r="F63" s="78"/>
      <c r="G63" s="93"/>
      <c r="H63" s="93"/>
      <c r="I63" s="94" t="s">
        <v>429</v>
      </c>
      <c r="J63" s="95"/>
      <c r="K63" s="96"/>
    </row>
    <row r="64" spans="2:11" ht="52.5" customHeight="1" x14ac:dyDescent="0.2">
      <c r="B64" s="2"/>
      <c r="C64" s="39"/>
      <c r="D64" s="3"/>
      <c r="E64" s="158"/>
      <c r="F64" s="4"/>
      <c r="G64" s="4"/>
      <c r="H64" s="30"/>
      <c r="I64" s="4"/>
    </row>
    <row r="65" spans="2:17" ht="123.75" customHeight="1" x14ac:dyDescent="0.2">
      <c r="C65" s="2"/>
    </row>
    <row r="66" spans="2:17" ht="98.25" customHeight="1" x14ac:dyDescent="0.2">
      <c r="B66" s="31"/>
      <c r="D66" s="31"/>
      <c r="E66" s="31"/>
      <c r="F66" s="31"/>
      <c r="G66" s="31"/>
      <c r="H66" s="31"/>
      <c r="I66" s="31"/>
    </row>
    <row r="67" spans="2:17" ht="98.25" customHeight="1" x14ac:dyDescent="0.2">
      <c r="B67" s="32"/>
      <c r="C67" s="31"/>
      <c r="D67" s="32"/>
      <c r="E67" s="32"/>
      <c r="F67" s="32"/>
      <c r="G67" s="32"/>
      <c r="H67" s="32"/>
      <c r="I67" s="32"/>
    </row>
    <row r="68" spans="2:17" ht="33.75" customHeight="1" x14ac:dyDescent="0.2">
      <c r="B68" s="33"/>
      <c r="C68" s="32"/>
      <c r="D68" s="33"/>
      <c r="E68" s="33"/>
      <c r="F68" s="33"/>
      <c r="G68" s="33"/>
      <c r="H68" s="33"/>
      <c r="I68" s="33"/>
    </row>
    <row r="69" spans="2:17" ht="39.75" customHeight="1" x14ac:dyDescent="0.2">
      <c r="B69" s="32"/>
      <c r="C69" s="33"/>
      <c r="D69" s="32"/>
      <c r="E69" s="32"/>
      <c r="F69" s="32"/>
      <c r="G69" s="32"/>
      <c r="H69" s="32"/>
      <c r="I69" s="32"/>
    </row>
    <row r="70" spans="2:17" ht="33.75" customHeight="1" x14ac:dyDescent="0.2">
      <c r="B70" s="33"/>
      <c r="C70" s="32"/>
      <c r="D70" s="33"/>
      <c r="E70" s="33"/>
      <c r="F70" s="33"/>
      <c r="G70" s="33"/>
      <c r="H70" s="33"/>
      <c r="I70" s="33"/>
    </row>
    <row r="71" spans="2:17" x14ac:dyDescent="0.2">
      <c r="C71" s="33"/>
    </row>
    <row r="72" spans="2:17" ht="23.25" customHeight="1" x14ac:dyDescent="0.2">
      <c r="J72" s="34"/>
    </row>
    <row r="73" spans="2:17" ht="20.25" customHeight="1" x14ac:dyDescent="0.2">
      <c r="J73" s="33"/>
      <c r="K73" s="34"/>
      <c r="L73" s="34"/>
      <c r="M73" s="34"/>
      <c r="N73" s="34"/>
      <c r="O73" s="34"/>
      <c r="P73" s="34"/>
      <c r="Q73" s="34"/>
    </row>
    <row r="74" spans="2:17" ht="20.25" customHeight="1" x14ac:dyDescent="0.2">
      <c r="J74" s="34"/>
      <c r="K74" s="33"/>
      <c r="L74" s="33"/>
      <c r="M74" s="33"/>
      <c r="N74" s="33"/>
      <c r="O74" s="33"/>
      <c r="P74" s="33"/>
      <c r="Q74" s="33"/>
    </row>
    <row r="75" spans="2:17" ht="30.75" customHeight="1" x14ac:dyDescent="0.2">
      <c r="J75" s="33"/>
      <c r="K75" s="34"/>
      <c r="L75" s="34"/>
      <c r="M75" s="34"/>
      <c r="N75" s="34"/>
      <c r="O75" s="34"/>
      <c r="P75" s="34"/>
      <c r="Q75" s="34"/>
    </row>
    <row r="76" spans="2:17" ht="21" customHeight="1" x14ac:dyDescent="0.2">
      <c r="K76" s="33"/>
      <c r="L76" s="33"/>
      <c r="M76" s="33"/>
      <c r="N76" s="33"/>
      <c r="O76" s="33"/>
      <c r="P76" s="33"/>
      <c r="Q76" s="33"/>
    </row>
  </sheetData>
  <mergeCells count="15">
    <mergeCell ref="I2:K2"/>
    <mergeCell ref="I3:K3"/>
    <mergeCell ref="I9:I10"/>
    <mergeCell ref="B5:I5"/>
    <mergeCell ref="B9:B10"/>
    <mergeCell ref="J9:K9"/>
    <mergeCell ref="F9:F10"/>
    <mergeCell ref="G9:G10"/>
    <mergeCell ref="H9:H10"/>
    <mergeCell ref="B63:D63"/>
    <mergeCell ref="D9:D10"/>
    <mergeCell ref="E9:E10"/>
    <mergeCell ref="B6:D6"/>
    <mergeCell ref="B7:D7"/>
    <mergeCell ref="C9:C10"/>
  </mergeCells>
  <phoneticPr fontId="35" type="noConversion"/>
  <pageMargins left="0.55118110236220474" right="0.35433070866141736" top="0.78740157480314965" bottom="0.39370078740157483" header="0.51181102362204722" footer="0.51181102362204722"/>
  <pageSetup paperSize="9" scale="50" fitToHeight="3" orientation="landscape" horizontalDpi="360" verticalDpi="36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4</vt:i4>
      </vt:variant>
    </vt:vector>
  </HeadingPairs>
  <TitlesOfParts>
    <vt:vector size="11" baseType="lpstr">
      <vt:lpstr>Дод1</vt:lpstr>
      <vt:lpstr>Дод 1.1</vt:lpstr>
      <vt:lpstr>дод2 </vt:lpstr>
      <vt:lpstr>дод.3</vt:lpstr>
      <vt:lpstr>дод 4</vt:lpstr>
      <vt:lpstr>дод 5</vt:lpstr>
      <vt:lpstr>дод 6</vt:lpstr>
      <vt:lpstr>дод.3!Заголовки_для_печати</vt:lpstr>
      <vt:lpstr>'дод 6'!Область_печати</vt:lpstr>
      <vt:lpstr>Дод1!Область_печати</vt:lpstr>
      <vt:lpstr>'дод2 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Качаєнко Олена Андріївна</dc:creator>
  <cp:lastModifiedBy>Пользователь Windows</cp:lastModifiedBy>
  <cp:lastPrinted>2023-06-14T06:09:36Z</cp:lastPrinted>
  <dcterms:created xsi:type="dcterms:W3CDTF">2014-01-17T10:52:16Z</dcterms:created>
  <dcterms:modified xsi:type="dcterms:W3CDTF">2023-06-16T06:17:29Z</dcterms:modified>
</cp:coreProperties>
</file>