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\СЕСІЇ VІІІ  скликання\2023\35 сесія ПРОЄКТ вересень\"/>
    </mc:Choice>
  </mc:AlternateContent>
  <bookViews>
    <workbookView xWindow="0" yWindow="0" windowWidth="28800" windowHeight="11730"/>
  </bookViews>
  <sheets>
    <sheet name="zved" sheetId="1" r:id="rId1"/>
  </sheets>
  <calcPr calcId="162913"/>
</workbook>
</file>

<file path=xl/calcChain.xml><?xml version="1.0" encoding="utf-8"?>
<calcChain xmlns="http://schemas.openxmlformats.org/spreadsheetml/2006/main">
  <c r="G100" i="1" l="1"/>
  <c r="G101" i="1"/>
  <c r="G102" i="1"/>
  <c r="G103" i="1"/>
  <c r="G104" i="1"/>
  <c r="G95" i="1"/>
  <c r="G97" i="1"/>
  <c r="I199" i="1" l="1"/>
  <c r="I177" i="1"/>
  <c r="I208" i="1"/>
  <c r="I186" i="1"/>
  <c r="I183" i="1" s="1"/>
  <c r="K183" i="1" s="1"/>
  <c r="L109" i="1"/>
  <c r="L110" i="1"/>
  <c r="L111" i="1"/>
  <c r="L112" i="1"/>
  <c r="K107" i="1"/>
  <c r="K108" i="1"/>
  <c r="K113" i="1"/>
  <c r="K114" i="1"/>
  <c r="K115" i="1"/>
  <c r="K116" i="1"/>
  <c r="K117" i="1"/>
  <c r="K121" i="1"/>
  <c r="K122" i="1"/>
  <c r="K131" i="1"/>
  <c r="K132" i="1"/>
  <c r="K139" i="1"/>
  <c r="K145" i="1"/>
  <c r="K146" i="1"/>
  <c r="K154" i="1"/>
  <c r="K155" i="1"/>
  <c r="K160" i="1"/>
  <c r="K161" i="1"/>
  <c r="K162" i="1"/>
  <c r="K163" i="1"/>
  <c r="K177" i="1"/>
  <c r="K178" i="1"/>
  <c r="K179" i="1"/>
  <c r="K180" i="1"/>
  <c r="K184" i="1"/>
  <c r="K185" i="1"/>
  <c r="K187" i="1"/>
  <c r="K188" i="1"/>
  <c r="K189" i="1"/>
  <c r="K190" i="1"/>
  <c r="K191" i="1"/>
  <c r="K192" i="1"/>
  <c r="K193" i="1"/>
  <c r="K194" i="1"/>
  <c r="K195" i="1"/>
  <c r="K199" i="1"/>
  <c r="K207" i="1"/>
  <c r="K208" i="1"/>
  <c r="K209" i="1"/>
  <c r="K210" i="1"/>
  <c r="K211" i="1"/>
  <c r="K218" i="1"/>
  <c r="K219" i="1"/>
  <c r="E215" i="1"/>
  <c r="E217" i="1" s="1"/>
  <c r="E220" i="1" s="1"/>
  <c r="E203" i="1"/>
  <c r="E200" i="1"/>
  <c r="E164" i="1"/>
  <c r="E150" i="1"/>
  <c r="E145" i="1"/>
  <c r="E140" i="1"/>
  <c r="E126" i="1"/>
  <c r="E123" i="1"/>
  <c r="E119" i="1"/>
  <c r="E116" i="1"/>
  <c r="K186" i="1" l="1"/>
  <c r="I215" i="1"/>
  <c r="K215" i="1"/>
  <c r="L16" i="1"/>
  <c r="M16" i="1"/>
  <c r="N16" i="1"/>
  <c r="O16" i="1" s="1"/>
  <c r="L17" i="1"/>
  <c r="M17" i="1"/>
  <c r="N17" i="1"/>
  <c r="L18" i="1"/>
  <c r="M18" i="1"/>
  <c r="N18" i="1"/>
  <c r="O18" i="1" s="1"/>
  <c r="L19" i="1"/>
  <c r="M19" i="1"/>
  <c r="N19" i="1"/>
  <c r="L21" i="1"/>
  <c r="M21" i="1"/>
  <c r="N21" i="1"/>
  <c r="L24" i="1"/>
  <c r="M24" i="1"/>
  <c r="N24" i="1"/>
  <c r="L25" i="1"/>
  <c r="M25" i="1"/>
  <c r="N25" i="1"/>
  <c r="L27" i="1"/>
  <c r="M27" i="1"/>
  <c r="N27" i="1"/>
  <c r="L28" i="1"/>
  <c r="M28" i="1"/>
  <c r="N28" i="1"/>
  <c r="O28" i="1" s="1"/>
  <c r="L31" i="1"/>
  <c r="M31" i="1"/>
  <c r="N31" i="1"/>
  <c r="L33" i="1"/>
  <c r="M33" i="1"/>
  <c r="N33" i="1"/>
  <c r="L35" i="1"/>
  <c r="M35" i="1"/>
  <c r="N35" i="1"/>
  <c r="L36" i="1"/>
  <c r="M36" i="1"/>
  <c r="N36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O48" i="1" s="1"/>
  <c r="L50" i="1"/>
  <c r="M50" i="1"/>
  <c r="N50" i="1"/>
  <c r="L51" i="1"/>
  <c r="M51" i="1"/>
  <c r="N51" i="1"/>
  <c r="L53" i="1"/>
  <c r="M53" i="1"/>
  <c r="N53" i="1"/>
  <c r="L54" i="1"/>
  <c r="M54" i="1"/>
  <c r="N54" i="1"/>
  <c r="L55" i="1"/>
  <c r="M55" i="1"/>
  <c r="N55" i="1"/>
  <c r="L58" i="1"/>
  <c r="M58" i="1"/>
  <c r="N58" i="1"/>
  <c r="L59" i="1"/>
  <c r="M59" i="1"/>
  <c r="N59" i="1"/>
  <c r="L60" i="1"/>
  <c r="M60" i="1"/>
  <c r="N60" i="1"/>
  <c r="L64" i="1"/>
  <c r="M64" i="1"/>
  <c r="N64" i="1"/>
  <c r="L65" i="1"/>
  <c r="M65" i="1"/>
  <c r="N65" i="1"/>
  <c r="L66" i="1"/>
  <c r="M66" i="1"/>
  <c r="N66" i="1"/>
  <c r="L67" i="1"/>
  <c r="M67" i="1"/>
  <c r="N67" i="1"/>
  <c r="L70" i="1"/>
  <c r="M70" i="1"/>
  <c r="N70" i="1"/>
  <c r="L71" i="1"/>
  <c r="M71" i="1"/>
  <c r="N71" i="1"/>
  <c r="L72" i="1"/>
  <c r="M72" i="1"/>
  <c r="N72" i="1"/>
  <c r="L74" i="1"/>
  <c r="M74" i="1"/>
  <c r="N74" i="1"/>
  <c r="O74" i="1" s="1"/>
  <c r="L76" i="1"/>
  <c r="M76" i="1"/>
  <c r="N76" i="1"/>
  <c r="L77" i="1"/>
  <c r="M77" i="1"/>
  <c r="N77" i="1"/>
  <c r="L80" i="1"/>
  <c r="M80" i="1"/>
  <c r="N80" i="1"/>
  <c r="L81" i="1"/>
  <c r="M81" i="1"/>
  <c r="N81" i="1"/>
  <c r="L83" i="1"/>
  <c r="M83" i="1"/>
  <c r="N83" i="1"/>
  <c r="L84" i="1"/>
  <c r="M84" i="1"/>
  <c r="N84" i="1"/>
  <c r="L87" i="1"/>
  <c r="M87" i="1"/>
  <c r="N87" i="1"/>
  <c r="L90" i="1"/>
  <c r="M90" i="1"/>
  <c r="N90" i="1"/>
  <c r="O90" i="1" s="1"/>
  <c r="L95" i="1"/>
  <c r="M95" i="1"/>
  <c r="N95" i="1"/>
  <c r="L97" i="1"/>
  <c r="M97" i="1"/>
  <c r="N97" i="1"/>
  <c r="L100" i="1"/>
  <c r="M100" i="1"/>
  <c r="N100" i="1"/>
  <c r="L101" i="1"/>
  <c r="M101" i="1"/>
  <c r="N101" i="1"/>
  <c r="O101" i="1" s="1"/>
  <c r="L102" i="1"/>
  <c r="M102" i="1"/>
  <c r="N102" i="1"/>
  <c r="L103" i="1"/>
  <c r="M103" i="1"/>
  <c r="N103" i="1"/>
  <c r="L104" i="1"/>
  <c r="M104" i="1"/>
  <c r="N104" i="1"/>
  <c r="L107" i="1"/>
  <c r="M107" i="1"/>
  <c r="N107" i="1"/>
  <c r="L108" i="1"/>
  <c r="M108" i="1"/>
  <c r="N108" i="1"/>
  <c r="M109" i="1"/>
  <c r="N109" i="1"/>
  <c r="M110" i="1"/>
  <c r="N110" i="1"/>
  <c r="M111" i="1"/>
  <c r="N111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N217" i="1"/>
  <c r="L218" i="1"/>
  <c r="M218" i="1"/>
  <c r="N218" i="1"/>
  <c r="O218" i="1" s="1"/>
  <c r="L219" i="1"/>
  <c r="M219" i="1"/>
  <c r="N219" i="1"/>
  <c r="L220" i="1"/>
  <c r="N220" i="1"/>
  <c r="K58" i="1"/>
  <c r="K59" i="1"/>
  <c r="K60" i="1"/>
  <c r="K83" i="1"/>
  <c r="K90" i="1"/>
  <c r="K104" i="1"/>
  <c r="J99" i="1"/>
  <c r="K99" i="1" s="1"/>
  <c r="J96" i="1"/>
  <c r="J94" i="1"/>
  <c r="J89" i="1"/>
  <c r="J86" i="1"/>
  <c r="J82" i="1"/>
  <c r="J79" i="1"/>
  <c r="J78" i="1" s="1"/>
  <c r="J75" i="1"/>
  <c r="J69" i="1"/>
  <c r="J63" i="1"/>
  <c r="J62" i="1" s="1"/>
  <c r="J57" i="1"/>
  <c r="J56" i="1" s="1"/>
  <c r="J29" i="1"/>
  <c r="J26" i="1"/>
  <c r="J23" i="1"/>
  <c r="J15" i="1"/>
  <c r="J14" i="1" s="1"/>
  <c r="E99" i="1"/>
  <c r="F99" i="1"/>
  <c r="H99" i="1"/>
  <c r="I99" i="1"/>
  <c r="D99" i="1"/>
  <c r="E96" i="1"/>
  <c r="M96" i="1" s="1"/>
  <c r="F96" i="1"/>
  <c r="H96" i="1"/>
  <c r="I96" i="1"/>
  <c r="E94" i="1"/>
  <c r="F94" i="1"/>
  <c r="H94" i="1"/>
  <c r="I94" i="1"/>
  <c r="D96" i="1"/>
  <c r="L96" i="1" s="1"/>
  <c r="D94" i="1"/>
  <c r="L94" i="1" s="1"/>
  <c r="G16" i="1"/>
  <c r="G17" i="1"/>
  <c r="G18" i="1"/>
  <c r="G19" i="1"/>
  <c r="G21" i="1"/>
  <c r="G24" i="1"/>
  <c r="G25" i="1"/>
  <c r="G27" i="1"/>
  <c r="G28" i="1"/>
  <c r="G31" i="1"/>
  <c r="G33" i="1"/>
  <c r="G35" i="1"/>
  <c r="G36" i="1"/>
  <c r="G39" i="1"/>
  <c r="G40" i="1"/>
  <c r="G41" i="1"/>
  <c r="G42" i="1"/>
  <c r="G43" i="1"/>
  <c r="G44" i="1"/>
  <c r="G45" i="1"/>
  <c r="G46" i="1"/>
  <c r="G47" i="1"/>
  <c r="G48" i="1"/>
  <c r="G50" i="1"/>
  <c r="G51" i="1"/>
  <c r="G53" i="1"/>
  <c r="G54" i="1"/>
  <c r="G55" i="1"/>
  <c r="G64" i="1"/>
  <c r="G65" i="1"/>
  <c r="G67" i="1"/>
  <c r="G70" i="1"/>
  <c r="G71" i="1"/>
  <c r="G72" i="1"/>
  <c r="G74" i="1"/>
  <c r="G76" i="1"/>
  <c r="G77" i="1"/>
  <c r="G80" i="1"/>
  <c r="E32" i="1"/>
  <c r="M32" i="1" s="1"/>
  <c r="F32" i="1"/>
  <c r="E15" i="1"/>
  <c r="F15" i="1"/>
  <c r="N15" i="1" s="1"/>
  <c r="H15" i="1"/>
  <c r="H14" i="1" s="1"/>
  <c r="I15" i="1"/>
  <c r="I14" i="1" s="1"/>
  <c r="E20" i="1"/>
  <c r="M20" i="1" s="1"/>
  <c r="F20" i="1"/>
  <c r="N20" i="1" s="1"/>
  <c r="E23" i="1"/>
  <c r="F23" i="1"/>
  <c r="H23" i="1"/>
  <c r="I23" i="1"/>
  <c r="E26" i="1"/>
  <c r="F26" i="1"/>
  <c r="H26" i="1"/>
  <c r="I26" i="1"/>
  <c r="E30" i="1"/>
  <c r="M30" i="1" s="1"/>
  <c r="F30" i="1"/>
  <c r="N30" i="1" s="1"/>
  <c r="E34" i="1"/>
  <c r="M34" i="1" s="1"/>
  <c r="F34" i="1"/>
  <c r="N34" i="1" s="1"/>
  <c r="E38" i="1"/>
  <c r="M38" i="1" s="1"/>
  <c r="F38" i="1"/>
  <c r="N38" i="1" s="1"/>
  <c r="E49" i="1"/>
  <c r="M49" i="1" s="1"/>
  <c r="F49" i="1"/>
  <c r="N49" i="1" s="1"/>
  <c r="E52" i="1"/>
  <c r="M52" i="1" s="1"/>
  <c r="F52" i="1"/>
  <c r="N52" i="1" s="1"/>
  <c r="E57" i="1"/>
  <c r="F57" i="1"/>
  <c r="F56" i="1" s="1"/>
  <c r="N56" i="1" s="1"/>
  <c r="H57" i="1"/>
  <c r="H56" i="1" s="1"/>
  <c r="I57" i="1"/>
  <c r="I56" i="1" s="1"/>
  <c r="E63" i="1"/>
  <c r="E62" i="1" s="1"/>
  <c r="F63" i="1"/>
  <c r="F62" i="1" s="1"/>
  <c r="N62" i="1" s="1"/>
  <c r="H63" i="1"/>
  <c r="H62" i="1" s="1"/>
  <c r="I63" i="1"/>
  <c r="I62" i="1" s="1"/>
  <c r="E69" i="1"/>
  <c r="F69" i="1"/>
  <c r="G69" i="1" s="1"/>
  <c r="H69" i="1"/>
  <c r="I69" i="1"/>
  <c r="E73" i="1"/>
  <c r="M73" i="1" s="1"/>
  <c r="F73" i="1"/>
  <c r="N73" i="1" s="1"/>
  <c r="E75" i="1"/>
  <c r="F75" i="1"/>
  <c r="H75" i="1"/>
  <c r="I75" i="1"/>
  <c r="E79" i="1"/>
  <c r="F79" i="1"/>
  <c r="H79" i="1"/>
  <c r="H78" i="1" s="1"/>
  <c r="I79" i="1"/>
  <c r="I78" i="1" s="1"/>
  <c r="E82" i="1"/>
  <c r="F82" i="1"/>
  <c r="H82" i="1"/>
  <c r="I82" i="1"/>
  <c r="E86" i="1"/>
  <c r="F86" i="1"/>
  <c r="H86" i="1"/>
  <c r="I86" i="1"/>
  <c r="E89" i="1"/>
  <c r="F89" i="1"/>
  <c r="H89" i="1"/>
  <c r="H88" i="1" s="1"/>
  <c r="I89" i="1"/>
  <c r="I88" i="1" s="1"/>
  <c r="D89" i="1"/>
  <c r="D86" i="1"/>
  <c r="D82" i="1"/>
  <c r="D79" i="1"/>
  <c r="D75" i="1"/>
  <c r="D73" i="1"/>
  <c r="L73" i="1" s="1"/>
  <c r="D69" i="1"/>
  <c r="D63" i="1"/>
  <c r="D57" i="1"/>
  <c r="D52" i="1"/>
  <c r="L52" i="1" s="1"/>
  <c r="D49" i="1"/>
  <c r="L49" i="1" s="1"/>
  <c r="D38" i="1"/>
  <c r="L38" i="1" s="1"/>
  <c r="D34" i="1"/>
  <c r="L34" i="1" s="1"/>
  <c r="D32" i="1"/>
  <c r="L32" i="1" s="1"/>
  <c r="D30" i="1"/>
  <c r="L30" i="1" s="1"/>
  <c r="D26" i="1"/>
  <c r="L26" i="1" s="1"/>
  <c r="D23" i="1"/>
  <c r="D20" i="1"/>
  <c r="L20" i="1" s="1"/>
  <c r="D15" i="1"/>
  <c r="L15" i="1" s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50" i="1"/>
  <c r="G151" i="1"/>
  <c r="G152" i="1"/>
  <c r="G153" i="1"/>
  <c r="G157" i="1"/>
  <c r="G158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3" i="1"/>
  <c r="G184" i="1"/>
  <c r="G185" i="1"/>
  <c r="G191" i="1"/>
  <c r="G192" i="1"/>
  <c r="G193" i="1"/>
  <c r="G194" i="1"/>
  <c r="G197" i="1"/>
  <c r="G198" i="1"/>
  <c r="G199" i="1"/>
  <c r="G200" i="1"/>
  <c r="G201" i="1"/>
  <c r="G202" i="1"/>
  <c r="G203" i="1"/>
  <c r="G204" i="1"/>
  <c r="G205" i="1"/>
  <c r="G206" i="1"/>
  <c r="G212" i="1"/>
  <c r="G213" i="1"/>
  <c r="G214" i="1"/>
  <c r="G215" i="1"/>
  <c r="G216" i="1"/>
  <c r="G217" i="1"/>
  <c r="G218" i="1"/>
  <c r="G219" i="1"/>
  <c r="G220" i="1"/>
  <c r="L86" i="1" l="1"/>
  <c r="N86" i="1"/>
  <c r="O52" i="1"/>
  <c r="O38" i="1"/>
  <c r="N26" i="1"/>
  <c r="F14" i="1"/>
  <c r="O205" i="1"/>
  <c r="O193" i="1"/>
  <c r="O161" i="1"/>
  <c r="O145" i="1"/>
  <c r="O121" i="1"/>
  <c r="O117" i="1"/>
  <c r="O113" i="1"/>
  <c r="O97" i="1"/>
  <c r="O65" i="1"/>
  <c r="L23" i="1"/>
  <c r="L75" i="1"/>
  <c r="M75" i="1"/>
  <c r="M26" i="1"/>
  <c r="M23" i="1"/>
  <c r="J22" i="1"/>
  <c r="O214" i="1"/>
  <c r="O210" i="1"/>
  <c r="O198" i="1"/>
  <c r="O178" i="1"/>
  <c r="O170" i="1"/>
  <c r="O162" i="1"/>
  <c r="O146" i="1"/>
  <c r="O72" i="1"/>
  <c r="O59" i="1"/>
  <c r="O53" i="1"/>
  <c r="O47" i="1"/>
  <c r="O43" i="1"/>
  <c r="O39" i="1"/>
  <c r="O31" i="1"/>
  <c r="O24" i="1"/>
  <c r="N94" i="1"/>
  <c r="G94" i="1"/>
  <c r="I85" i="1"/>
  <c r="N99" i="1"/>
  <c r="G99" i="1"/>
  <c r="O114" i="1"/>
  <c r="O111" i="1"/>
  <c r="O109" i="1"/>
  <c r="O80" i="1"/>
  <c r="G30" i="1"/>
  <c r="D14" i="1"/>
  <c r="L14" i="1" s="1"/>
  <c r="L69" i="1"/>
  <c r="M69" i="1"/>
  <c r="M62" i="1"/>
  <c r="O62" i="1" s="1"/>
  <c r="O49" i="1"/>
  <c r="O20" i="1"/>
  <c r="M99" i="1"/>
  <c r="K89" i="1"/>
  <c r="O60" i="1"/>
  <c r="O44" i="1"/>
  <c r="O40" i="1"/>
  <c r="N96" i="1"/>
  <c r="O96" i="1" s="1"/>
  <c r="G96" i="1"/>
  <c r="G26" i="1"/>
  <c r="D93" i="1"/>
  <c r="J93" i="1"/>
  <c r="J92" i="1" s="1"/>
  <c r="O208" i="1"/>
  <c r="O192" i="1"/>
  <c r="O188" i="1"/>
  <c r="O184" i="1"/>
  <c r="O180" i="1"/>
  <c r="O176" i="1"/>
  <c r="O172" i="1"/>
  <c r="O160" i="1"/>
  <c r="O136" i="1"/>
  <c r="O132" i="1"/>
  <c r="O128" i="1"/>
  <c r="O120" i="1"/>
  <c r="O116" i="1"/>
  <c r="O112" i="1"/>
  <c r="O110" i="1"/>
  <c r="O108" i="1"/>
  <c r="O102" i="1"/>
  <c r="O76" i="1"/>
  <c r="O70" i="1"/>
  <c r="O64" i="1"/>
  <c r="O55" i="1"/>
  <c r="O50" i="1"/>
  <c r="O35" i="1"/>
  <c r="O27" i="1"/>
  <c r="O19" i="1"/>
  <c r="O201" i="1"/>
  <c r="O144" i="1"/>
  <c r="O177" i="1"/>
  <c r="O185" i="1"/>
  <c r="O213" i="1"/>
  <c r="O209" i="1"/>
  <c r="O206" i="1"/>
  <c r="O204" i="1"/>
  <c r="O202" i="1"/>
  <c r="O200" i="1"/>
  <c r="O197" i="1"/>
  <c r="O190" i="1"/>
  <c r="O194" i="1"/>
  <c r="O189" i="1"/>
  <c r="O186" i="1"/>
  <c r="O174" i="1"/>
  <c r="O173" i="1"/>
  <c r="O169" i="1"/>
  <c r="O168" i="1"/>
  <c r="O166" i="1"/>
  <c r="O165" i="1"/>
  <c r="O164" i="1"/>
  <c r="O158" i="1"/>
  <c r="O157" i="1"/>
  <c r="O153" i="1"/>
  <c r="O142" i="1"/>
  <c r="O141" i="1"/>
  <c r="O140" i="1"/>
  <c r="O137" i="1"/>
  <c r="O133" i="1"/>
  <c r="O129" i="1"/>
  <c r="O125" i="1"/>
  <c r="O124" i="1"/>
  <c r="O152" i="1"/>
  <c r="O150" i="1"/>
  <c r="O154" i="1"/>
  <c r="K56" i="1"/>
  <c r="D56" i="1"/>
  <c r="L57" i="1"/>
  <c r="D88" i="1"/>
  <c r="L89" i="1"/>
  <c r="N82" i="1"/>
  <c r="D62" i="1"/>
  <c r="L62" i="1" s="1"/>
  <c r="L63" i="1"/>
  <c r="D78" i="1"/>
  <c r="L78" i="1" s="1"/>
  <c r="L79" i="1"/>
  <c r="M86" i="1"/>
  <c r="M82" i="1"/>
  <c r="E78" i="1"/>
  <c r="M78" i="1" s="1"/>
  <c r="M79" i="1"/>
  <c r="N75" i="1"/>
  <c r="O75" i="1" s="1"/>
  <c r="G75" i="1"/>
  <c r="E56" i="1"/>
  <c r="M56" i="1" s="1"/>
  <c r="O56" i="1" s="1"/>
  <c r="M57" i="1"/>
  <c r="O30" i="1"/>
  <c r="M15" i="1"/>
  <c r="O15" i="1" s="1"/>
  <c r="G38" i="1"/>
  <c r="G34" i="1"/>
  <c r="F93" i="1"/>
  <c r="K82" i="1"/>
  <c r="E88" i="1"/>
  <c r="M88" i="1" s="1"/>
  <c r="M89" i="1"/>
  <c r="N79" i="1"/>
  <c r="G79" i="1"/>
  <c r="L82" i="1"/>
  <c r="F78" i="1"/>
  <c r="H68" i="1"/>
  <c r="H61" i="1" s="1"/>
  <c r="F37" i="1"/>
  <c r="F22" i="1"/>
  <c r="N23" i="1"/>
  <c r="G23" i="1"/>
  <c r="N14" i="1"/>
  <c r="G73" i="1"/>
  <c r="G49" i="1"/>
  <c r="D92" i="1"/>
  <c r="L99" i="1"/>
  <c r="E85" i="1"/>
  <c r="K57" i="1"/>
  <c r="D37" i="1"/>
  <c r="L37" i="1" s="1"/>
  <c r="F88" i="1"/>
  <c r="N89" i="1"/>
  <c r="O89" i="1" s="1"/>
  <c r="H85" i="1"/>
  <c r="O73" i="1"/>
  <c r="N69" i="1"/>
  <c r="O69" i="1" s="1"/>
  <c r="F68" i="1"/>
  <c r="F61" i="1" s="1"/>
  <c r="N63" i="1"/>
  <c r="G63" i="1"/>
  <c r="O34" i="1"/>
  <c r="F29" i="1"/>
  <c r="N32" i="1"/>
  <c r="O32" i="1" s="1"/>
  <c r="G32" i="1"/>
  <c r="G62" i="1"/>
  <c r="J88" i="1"/>
  <c r="G52" i="1"/>
  <c r="G20" i="1"/>
  <c r="H93" i="1"/>
  <c r="H92" i="1" s="1"/>
  <c r="O138" i="1"/>
  <c r="O134" i="1"/>
  <c r="O130" i="1"/>
  <c r="O126" i="1"/>
  <c r="O122" i="1"/>
  <c r="O118" i="1"/>
  <c r="O58" i="1"/>
  <c r="O54" i="1"/>
  <c r="O46" i="1"/>
  <c r="O42" i="1"/>
  <c r="I22" i="1"/>
  <c r="I217" i="1" s="1"/>
  <c r="G15" i="1"/>
  <c r="E93" i="1"/>
  <c r="O219" i="1"/>
  <c r="O215" i="1"/>
  <c r="O211" i="1"/>
  <c r="O207" i="1"/>
  <c r="O203" i="1"/>
  <c r="O199" i="1"/>
  <c r="O195" i="1"/>
  <c r="O191" i="1"/>
  <c r="O187" i="1"/>
  <c r="O183" i="1"/>
  <c r="O179" i="1"/>
  <c r="O175" i="1"/>
  <c r="O171" i="1"/>
  <c r="O167" i="1"/>
  <c r="O163" i="1"/>
  <c r="O155" i="1"/>
  <c r="O151" i="1"/>
  <c r="O147" i="1"/>
  <c r="O143" i="1"/>
  <c r="O139" i="1"/>
  <c r="O135" i="1"/>
  <c r="O131" i="1"/>
  <c r="O127" i="1"/>
  <c r="O123" i="1"/>
  <c r="O119" i="1"/>
  <c r="O115" i="1"/>
  <c r="O107" i="1"/>
  <c r="O103" i="1"/>
  <c r="O95" i="1"/>
  <c r="M94" i="1"/>
  <c r="O94" i="1" s="1"/>
  <c r="O83" i="1"/>
  <c r="O71" i="1"/>
  <c r="O67" i="1"/>
  <c r="O51" i="1"/>
  <c r="O216" i="1"/>
  <c r="O212" i="1"/>
  <c r="O104" i="1"/>
  <c r="O100" i="1"/>
  <c r="M63" i="1"/>
  <c r="O36" i="1"/>
  <c r="O77" i="1"/>
  <c r="N57" i="1"/>
  <c r="O57" i="1" s="1"/>
  <c r="O45" i="1"/>
  <c r="O41" i="1"/>
  <c r="O33" i="1"/>
  <c r="O25" i="1"/>
  <c r="O21" i="1"/>
  <c r="O17" i="1"/>
  <c r="I68" i="1"/>
  <c r="I61" i="1" s="1"/>
  <c r="J68" i="1"/>
  <c r="J61" i="1" s="1"/>
  <c r="H22" i="1"/>
  <c r="J13" i="1"/>
  <c r="I93" i="1"/>
  <c r="I92" i="1" s="1"/>
  <c r="E68" i="1"/>
  <c r="F13" i="1"/>
  <c r="E37" i="1"/>
  <c r="M37" i="1" s="1"/>
  <c r="H29" i="1"/>
  <c r="E29" i="1"/>
  <c r="I29" i="1"/>
  <c r="I13" i="1" s="1"/>
  <c r="E22" i="1"/>
  <c r="E14" i="1"/>
  <c r="M14" i="1" s="1"/>
  <c r="D68" i="1"/>
  <c r="D29" i="1"/>
  <c r="D22" i="1"/>
  <c r="H13" i="1" l="1"/>
  <c r="I91" i="1"/>
  <c r="O79" i="1"/>
  <c r="G93" i="1"/>
  <c r="M29" i="1"/>
  <c r="L22" i="1"/>
  <c r="M22" i="1"/>
  <c r="O23" i="1"/>
  <c r="O26" i="1"/>
  <c r="M85" i="1"/>
  <c r="L68" i="1"/>
  <c r="I220" i="1"/>
  <c r="K217" i="1"/>
  <c r="M217" i="1"/>
  <c r="O217" i="1" s="1"/>
  <c r="O99" i="1"/>
  <c r="N61" i="1"/>
  <c r="L29" i="1"/>
  <c r="N13" i="1"/>
  <c r="J85" i="1"/>
  <c r="K88" i="1"/>
  <c r="N88" i="1"/>
  <c r="O88" i="1" s="1"/>
  <c r="L93" i="1"/>
  <c r="O14" i="1"/>
  <c r="N37" i="1"/>
  <c r="O37" i="1" s="1"/>
  <c r="G37" i="1"/>
  <c r="D61" i="1"/>
  <c r="F92" i="1"/>
  <c r="N93" i="1"/>
  <c r="D13" i="1"/>
  <c r="L13" i="1" s="1"/>
  <c r="L56" i="1"/>
  <c r="E61" i="1"/>
  <c r="M68" i="1"/>
  <c r="O63" i="1"/>
  <c r="H91" i="1"/>
  <c r="L92" i="1"/>
  <c r="K13" i="1"/>
  <c r="K61" i="1"/>
  <c r="N29" i="1"/>
  <c r="O29" i="1" s="1"/>
  <c r="G29" i="1"/>
  <c r="N68" i="1"/>
  <c r="O68" i="1" s="1"/>
  <c r="G68" i="1"/>
  <c r="N78" i="1"/>
  <c r="O78" i="1" s="1"/>
  <c r="G78" i="1"/>
  <c r="F85" i="1"/>
  <c r="L88" i="1"/>
  <c r="D85" i="1"/>
  <c r="L85" i="1" s="1"/>
  <c r="E92" i="1"/>
  <c r="M93" i="1"/>
  <c r="N22" i="1"/>
  <c r="G22" i="1"/>
  <c r="O82" i="1"/>
  <c r="G14" i="1"/>
  <c r="I98" i="1"/>
  <c r="I105" i="1" s="1"/>
  <c r="H98" i="1"/>
  <c r="H105" i="1" s="1"/>
  <c r="H222" i="1" s="1"/>
  <c r="E13" i="1"/>
  <c r="M13" i="1" s="1"/>
  <c r="O22" i="1" l="1"/>
  <c r="K220" i="1"/>
  <c r="I222" i="1"/>
  <c r="M220" i="1"/>
  <c r="G92" i="1"/>
  <c r="N85" i="1"/>
  <c r="O85" i="1" s="1"/>
  <c r="E91" i="1"/>
  <c r="M91" i="1" s="1"/>
  <c r="M61" i="1"/>
  <c r="N92" i="1"/>
  <c r="M92" i="1"/>
  <c r="L61" i="1"/>
  <c r="D91" i="1"/>
  <c r="J91" i="1"/>
  <c r="K85" i="1"/>
  <c r="G61" i="1"/>
  <c r="G13" i="1"/>
  <c r="F91" i="1"/>
  <c r="O93" i="1"/>
  <c r="O13" i="1"/>
  <c r="O61" i="1"/>
  <c r="O220" i="1" l="1"/>
  <c r="E98" i="1"/>
  <c r="E105" i="1" s="1"/>
  <c r="N91" i="1"/>
  <c r="O91" i="1" s="1"/>
  <c r="G91" i="1"/>
  <c r="K91" i="1"/>
  <c r="J98" i="1"/>
  <c r="M98" i="1"/>
  <c r="L91" i="1"/>
  <c r="D98" i="1"/>
  <c r="F98" i="1"/>
  <c r="G98" i="1" s="1"/>
  <c r="O92" i="1"/>
  <c r="M105" i="1" l="1"/>
  <c r="M222" i="1" s="1"/>
  <c r="E222" i="1"/>
  <c r="D105" i="1"/>
  <c r="D222" i="1" s="1"/>
  <c r="L98" i="1"/>
  <c r="J105" i="1"/>
  <c r="J222" i="1" s="1"/>
  <c r="K98" i="1"/>
  <c r="N98" i="1"/>
  <c r="O98" i="1" s="1"/>
  <c r="F105" i="1"/>
  <c r="F222" i="1" l="1"/>
  <c r="G105" i="1"/>
  <c r="N105" i="1"/>
  <c r="K105" i="1"/>
  <c r="L105" i="1"/>
  <c r="L222" i="1" s="1"/>
  <c r="O105" i="1" l="1"/>
  <c r="N222" i="1"/>
</calcChain>
</file>

<file path=xl/sharedStrings.xml><?xml version="1.0" encoding="utf-8"?>
<sst xmlns="http://schemas.openxmlformats.org/spreadsheetml/2006/main" count="467" uniqueCount="380">
  <si>
    <t/>
  </si>
  <si>
    <t>ЗАТВЕРДЖЕНО
Наказ Міністерства фінансів України
від 17.01.2018 № 12</t>
  </si>
  <si>
    <t>Звіт 
про виконання місцевих бюджетів</t>
  </si>
  <si>
    <t>(назва бюджету)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</si>
  <si>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</si>
  <si>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</si>
  <si>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</si>
  <si>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</si>
  <si>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</si>
  <si>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</si>
  <si>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</si>
  <si>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</si>
  <si>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</si>
  <si>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</si>
  <si>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</si>
  <si>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</si>
  <si>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</si>
  <si>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</si>
  <si>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</si>
  <si>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</si>
  <si>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</si>
  <si>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</si>
  <si>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</si>
  <si>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</si>
  <si>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</si>
  <si>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</si>
  <si>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</si>
  <si>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</si>
  <si>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</si>
  <si>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</si>
  <si>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</si>
  <si>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</si>
  <si>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</si>
  <si>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</si>
  <si>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</si>
  <si>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</si>
  <si>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</si>
  <si>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</si>
  <si>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</si>
  <si>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</si>
  <si>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</si>
  <si>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</si>
  <si>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</si>
  <si>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</si>
  <si>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</si>
  <si>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</si>
  <si>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</si>
  <si>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</si>
  <si>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</si>
  <si>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</si>
  <si>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</si>
  <si>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</si>
  <si>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</si>
  <si>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</si>
  <si>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</si>
  <si>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</si>
  <si>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</si>
  <si>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</si>
  <si>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</si>
  <si>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</si>
  <si>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</si>
  <si>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</si>
  <si>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</si>
  <si>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</si>
  <si>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</si>
  <si>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</si>
  <si>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</si>
  <si>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</si>
  <si>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</si>
  <si>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</si>
  <si>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</si>
  <si>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</si>
  <si>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</si>
  <si>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</si>
  <si>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</si>
  <si>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</si>
  <si>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</si>
  <si>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</si>
  <si>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</si>
  <si>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</si>
  <si>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</si>
  <si>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</si>
  <si>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</si>
  <si>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</si>
  <si>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</si>
  <si>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</si>
  <si>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</si>
  <si>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</si>
  <si>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</si>
  <si>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</si>
  <si>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</si>
  <si>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</si>
  <si>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</si>
  <si>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</si>
  <si>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</si>
  <si>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</si>
  <si>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</si>
  <si>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</si>
  <si>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</si>
  <si>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</si>
  <si>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</si>
  <si>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</si>
  <si>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</si>
  <si>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</si>
  <si>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</si>
  <si>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</si>
  <si>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</si>
  <si>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</si>
  <si>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</si>
  <si>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</si>
  <si>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</si>
  <si>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</si>
  <si>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</si>
  <si>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</si>
  <si>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</si>
  <si>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</si>
  <si>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21081500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</si>
  <si>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</si>
  <si>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21081800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</si>
  <si>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</si>
  <si>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</si>
  <si>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</si>
  <si>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</si>
  <si>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</si>
  <si>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</si>
  <si>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</si>
  <si>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</si>
  <si>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</si>
  <si>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</si>
  <si>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</si>
  <si>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</si>
  <si>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</si>
  <si>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</si>
  <si>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</si>
  <si>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</si>
  <si>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</si>
  <si>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</si>
  <si>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</si>
  <si>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</si>
  <si>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</si>
  <si>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</si>
  <si>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</si>
  <si>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</si>
  <si>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</si>
  <si>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</si>
  <si>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</si>
  <si>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</si>
  <si>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</si>
  <si>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</si>
  <si>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</si>
  <si>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</si>
  <si>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</si>
  <si>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</si>
  <si>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</si>
  <si>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</si>
  <si>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</si>
  <si>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</si>
  <si>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</si>
  <si>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</si>
  <si>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</si>
  <si>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</si>
  <si>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</si>
  <si>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</si>
  <si>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</si>
  <si>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</si>
  <si>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</si>
  <si>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</si>
  <si>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</si>
  <si>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</si>
  <si>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</si>
  <si>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</si>
  <si>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</si>
  <si>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</si>
  <si>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</si>
  <si>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</si>
  <si>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</si>
  <si>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</si>
  <si>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</si>
  <si>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</si>
  <si>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</si>
  <si>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</si>
  <si>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</si>
  <si>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</si>
  <si>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</si>
  <si>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</si>
  <si>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</si>
  <si>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</si>
  <si>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</si>
  <si>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</si>
  <si>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</si>
  <si>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</si>
  <si>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</si>
  <si>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</si>
  <si>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</si>
  <si>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</si>
  <si>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</si>
  <si>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</si>
  <si>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</si>
  <si>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</si>
  <si>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</si>
  <si>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0610160</t>
  </si>
  <si>
    <t>0910160</t>
  </si>
  <si>
    <t>1010160</t>
  </si>
  <si>
    <t>3710160</t>
  </si>
  <si>
    <t>Інша діяльність у сфері державного управління</t>
  </si>
  <si>
    <t>0110180</t>
  </si>
  <si>
    <t>Освіта</t>
  </si>
  <si>
    <t>Надання дошкільної освіти</t>
  </si>
  <si>
    <t>0111010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</si>
  <si>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</si>
  <si>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коштів місцевого бюджету</t>
  </si>
  <si>
    <t>0611021</t>
  </si>
  <si>
    <t>Надання загальної середньої освіти міжшкільними ресурсними центрами за рахунок коштів місцевого бюджету</t>
  </si>
  <si>
    <t>0611026</t>
  </si>
  <si>
    <t>Надання загальної середньої освіти за рахунок освітньої субвенції</t>
  </si>
  <si>
    <t>Надання загальної середньої освіти закладами загальної середньої освіти за рахунок освітньої субвенції</t>
  </si>
  <si>
    <t>0611031</t>
  </si>
  <si>
    <t>Надання позашкільної освіти закладами позашкільної освіти, заходи із позашкільної роботи з дітьми</t>
  </si>
  <si>
    <t>0611070</t>
  </si>
  <si>
    <t>Надання спеціалізованої освіти мистецькими школами</t>
  </si>
  <si>
    <t>1011080</t>
  </si>
  <si>
    <t>Інші програми, заклади та заходи у сфері освіти</t>
  </si>
  <si>
    <t>Забезпечення діяльності інших закладів у сфері освіти</t>
  </si>
  <si>
    <t>0611141</t>
  </si>
  <si>
    <t>Інші програми та заходи у сфері освіти</t>
  </si>
  <si>
    <t>0611142</t>
  </si>
  <si>
    <t>Забезпечення діяльності інклюзивно-ресурсних центрів</t>
  </si>
  <si>
    <t>Забезпечення діяльності інклюзивно-ресурсних центрів за рахунок коштів місцевого бюджету</t>
  </si>
  <si>
    <t>0611151</t>
  </si>
  <si>
    <t>Забезпечення діяльності інклюзивно-ресурсних центрів за рахунок освітньої субвенції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</si>
  <si>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</si>
  <si>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</si>
  <si>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</si>
  <si>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</si>
  <si>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0611210</t>
  </si>
  <si>
    <t>Охорона здоров'я</t>
  </si>
  <si>
    <t>Багатопрофільна стаціонарна медична допомога населенню</t>
  </si>
  <si>
    <t>0112010</t>
  </si>
  <si>
    <t>Первинна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</si>
  <si>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</si>
  <si>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</si>
  <si>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Програми і централізовані заходи у галузі охорони здоров'я</t>
  </si>
  <si>
    <t>Програми і централізовані заходи боротьби з туберкульозом</t>
  </si>
  <si>
    <t>0112142</t>
  </si>
  <si>
    <t>Інші програми, заклади та заходи у сфері охорони здоров'я</t>
  </si>
  <si>
    <t>Інші програми та заходи у сфері охорони здоров'я</t>
  </si>
  <si>
    <t>0112152</t>
  </si>
  <si>
    <t>Соціальний захист та соціальне забезпечення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</si>
  <si>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</si>
  <si>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</si>
  <si>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0113033</t>
  </si>
  <si>
    <t>Компенсаційні виплати за пільговий проїзд окремих категорій громадян на залізничному транспорті</t>
  </si>
  <si>
    <t>0113035</t>
  </si>
  <si>
    <t>Пільгове медичне обслуговування осіб, які постраждали внаслідок Чорнобильської катастрофи</t>
  </si>
  <si>
    <t>0113050</t>
  </si>
  <si>
    <t>Видатки на поховання учасників бойових дій та осіб з інвалідністю внаслідок війни</t>
  </si>
  <si>
    <t>0113090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</si>
  <si>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</si>
  <si>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</si>
  <si>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0113104</t>
  </si>
  <si>
    <t>Надання реабілітаційних послуг особам з інвалідністю та дітям з інвалідністю</t>
  </si>
  <si>
    <t>0113105</t>
  </si>
  <si>
    <t>Заклади і заходи з питань дітей та їх соціального захисту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</si>
  <si>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</si>
  <si>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</si>
  <si>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Здійснення соціальної роботи з вразливими категоріями населення</t>
  </si>
  <si>
    <t>Утримання та забезпечення діяльності центрів соціальних служб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</si>
  <si>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</si>
  <si>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</si>
  <si>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</si>
  <si>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</si>
  <si>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</si>
  <si>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</si>
  <si>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</si>
  <si>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0113223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</si>
  <si>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</si>
  <si>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0113230</t>
  </si>
  <si>
    <t>Інші заклади та заходи</t>
  </si>
  <si>
    <t>Інші заходи у сфері соціального захисту і соціального забезпечення</t>
  </si>
  <si>
    <t>0113242</t>
  </si>
  <si>
    <t>0913242</t>
  </si>
  <si>
    <t>Культура і мистецтво</t>
  </si>
  <si>
    <t>Забезпечення діяльності бібліотек</t>
  </si>
  <si>
    <t>1014030</t>
  </si>
  <si>
    <t>Забезпечення діяльності музеїв і виставок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</si>
  <si>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</si>
  <si>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</si>
  <si>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1014060</t>
  </si>
  <si>
    <t>Інші заклади та заходи в галузі культури і мистецтва</t>
  </si>
  <si>
    <t>Забезпечення діяльності інших закладів в галузі культури і мистецтва</t>
  </si>
  <si>
    <t>1014081</t>
  </si>
  <si>
    <t>Інші заходи в галузі культури і мистецтва</t>
  </si>
  <si>
    <t>0114082</t>
  </si>
  <si>
    <t>1014082</t>
  </si>
  <si>
    <t>Фізична культура і спорт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</si>
  <si>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</si>
  <si>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</si>
  <si>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0615011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</si>
  <si>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</si>
  <si>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</si>
  <si>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0615031</t>
  </si>
  <si>
    <t>Підтримка фізкультурно-спортивного руху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</si>
  <si>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</si>
  <si>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0615053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</si>
  <si>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</si>
  <si>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</si>
  <si>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0615062</t>
  </si>
  <si>
    <t>Житлово-комунальне господарство</t>
  </si>
  <si>
    <t>Утримання та ефективна експлуатація об'єктів житлово-комунального господарства</t>
  </si>
  <si>
    <t>Забезпечення діяльності водопровідно-каналізаційного господарства</t>
  </si>
  <si>
    <t>0116013</t>
  </si>
  <si>
    <t>Організація благоустрою населених пунктів</t>
  </si>
  <si>
    <t>0116030</t>
  </si>
  <si>
    <t>Реалізація державних та місцевих житлових програм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</si>
  <si>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</si>
  <si>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0116083</t>
  </si>
  <si>
    <t>Економічна діяльність</t>
  </si>
  <si>
    <t>Сільське, лісове, рибне господарство та мисливство</t>
  </si>
  <si>
    <t>Здійснення  заходів із землеустрою</t>
  </si>
  <si>
    <t>0117130</t>
  </si>
  <si>
    <t>Будівництво та регіональний розвиток</t>
  </si>
  <si>
    <t>Будівництво об'єктів житлово-комунального господарства</t>
  </si>
  <si>
    <t>0117310</t>
  </si>
  <si>
    <t>Будівництво об'єктів соціально-культурного призначення</t>
  </si>
  <si>
    <t>Будівництво освітніх установ та закладів</t>
  </si>
  <si>
    <t>0617321</t>
  </si>
  <si>
    <t>Будівництво інших об`єктів комунальної власності</t>
  </si>
  <si>
    <t>0117330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</si>
  <si>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</si>
  <si>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</si>
  <si>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</si>
  <si>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</si>
  <si>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Інші програми та заходи, пов'язані з економічною діяльністю</t>
  </si>
  <si>
    <t>Проведення експертної  грошової  оцінки  земельної ділянки чи права на неї</t>
  </si>
  <si>
    <t>0117650</t>
  </si>
  <si>
    <t>Членські внески до асоціацій органів місцевого самоврядування</t>
  </si>
  <si>
    <t>0117680</t>
  </si>
  <si>
    <t>Інша економічна діяльність</t>
  </si>
  <si>
    <t>Інші заходи, пов'язані з економічною діяльністю</t>
  </si>
  <si>
    <t>0117693</t>
  </si>
  <si>
    <t>Інша діяльність</t>
  </si>
  <si>
    <t>Захист населення і територій від надзвичайних ситуацій</t>
  </si>
  <si>
    <t>Заходи із запобігання та ліквідації надзвичайних ситуацій та наслідків стихійного лиха</t>
  </si>
  <si>
    <t>0118110</t>
  </si>
  <si>
    <t>Забезпечення діяльності місцевої та добровільної пожежної охорони</t>
  </si>
  <si>
    <t>0118130</t>
  </si>
  <si>
    <t>Громадський порядок та безпека</t>
  </si>
  <si>
    <t>Заходи та роботи з мобілізаційної підготовки місцевого значення</t>
  </si>
  <si>
    <t>0118220</t>
  </si>
  <si>
    <t>Інші заходи громадського порядку та безпеки</t>
  </si>
  <si>
    <t>0118230</t>
  </si>
  <si>
    <t>Заходи та роботи з територіальної оборони</t>
  </si>
  <si>
    <t>0118240</t>
  </si>
  <si>
    <t>Охорона навколишнього природного середовища</t>
  </si>
  <si>
    <t>Запобігання та ліквідація забруднення навколишнього природного середовища</t>
  </si>
  <si>
    <t>Утилізація відходів</t>
  </si>
  <si>
    <t>0118312</t>
  </si>
  <si>
    <t>Ліквідація іншого забруднення навколишнього природного середовища</t>
  </si>
  <si>
    <t>0118313</t>
  </si>
  <si>
    <t>Інша діяльність у сфері екології та охорони природних ресурсів</t>
  </si>
  <si>
    <t>0118330</t>
  </si>
  <si>
    <t>Обслуговування місцевого боргу</t>
  </si>
  <si>
    <t>0118600</t>
  </si>
  <si>
    <t>Резервний фонд</t>
  </si>
  <si>
    <t>Резервний фонд місцевого бюджету</t>
  </si>
  <si>
    <t>3718710</t>
  </si>
  <si>
    <t>Усього видатків без урахування міжбюджетних трансфертів</t>
  </si>
  <si>
    <t>Субвенція з місцевого бюджету державному бюджету на виконання програм соціально-економічного розвитку регіонів</t>
  </si>
  <si>
    <t>3719800</t>
  </si>
  <si>
    <t>Усього видатків з трансфертами, що передаються до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</si>
  <si>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</si>
  <si>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3719770</t>
  </si>
  <si>
    <t>IV. Фінансування</t>
  </si>
  <si>
    <t>відсоток виконання (%)</t>
  </si>
  <si>
    <t>затверджено розписом на звітний період (І півріччя 2023 р)</t>
  </si>
  <si>
    <t>виконано за звітний період (І  півріччя 2023 р)</t>
  </si>
  <si>
    <t>Дефіцит (-) /профіцит (+)*</t>
  </si>
  <si>
    <t>за І півріччя 2023 року
Бюджет Олевської Міської Територіальної Громади</t>
  </si>
  <si>
    <t>Секретар ради</t>
  </si>
  <si>
    <t>Сергій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</si>
</sst>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"/>
  </numFmts>
  <fonts count="21" x14ac:knownFonts="1">
    <font>
      <sz val="8"/>
      <color rgb="FF000000"/>
      <name val="Tahoma"/>
    </font>
    <font>
      <b/>
      <sz val="1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25"/>
  </cellStyleXfs>
  <cellXfs count="70">
    <xf numFmtId="0" fontId="0" fillId="2" borderId="0" xfId="0" applyFill="1" applyAlignment="1">
      <alignment horizontal="left" vertical="top" wrapText="1"/>
    </xf>
    <xf numFmtId="0" fontId="0" fillId="22" borderId="0" xfId="0" applyFill="1" applyAlignment="1">
      <alignment horizontal="left" vertical="top" wrapText="1"/>
    </xf>
    <xf numFmtId="2" fontId="11" fillId="23" borderId="14" xfId="0" applyNumberFormat="1" applyFont="1" applyFill="1" applyBorder="1" applyAlignment="1">
      <alignment horizontal="center" vertical="center" wrapText="1"/>
    </xf>
    <xf numFmtId="2" fontId="12" fillId="23" borderId="15" xfId="0" applyNumberFormat="1" applyFont="1" applyFill="1" applyBorder="1" applyAlignment="1">
      <alignment horizontal="center" vertical="center" wrapText="1"/>
    </xf>
    <xf numFmtId="2" fontId="12" fillId="23" borderId="16" xfId="0" applyNumberFormat="1" applyFont="1" applyFill="1" applyBorder="1" applyAlignment="1">
      <alignment horizontal="center" vertical="center" wrapText="1"/>
    </xf>
    <xf numFmtId="2" fontId="16" fillId="23" borderId="13" xfId="0" applyNumberFormat="1" applyFont="1" applyFill="1" applyBorder="1" applyAlignment="1">
      <alignment horizontal="center" vertical="center" wrapText="1"/>
    </xf>
    <xf numFmtId="2" fontId="16" fillId="20" borderId="22" xfId="0" applyNumberFormat="1" applyFont="1" applyFill="1" applyBorder="1" applyAlignment="1">
      <alignment horizontal="center" vertical="center" wrapText="1"/>
    </xf>
    <xf numFmtId="2" fontId="9" fillId="24" borderId="11" xfId="0" applyNumberFormat="1" applyFont="1" applyFill="1" applyBorder="1" applyAlignment="1">
      <alignment horizontal="center" vertical="center" wrapText="1"/>
    </xf>
    <xf numFmtId="2" fontId="9" fillId="25" borderId="11" xfId="0" applyNumberFormat="1" applyFont="1" applyFill="1" applyBorder="1" applyAlignment="1">
      <alignment horizontal="center" vertical="center" wrapText="1"/>
    </xf>
    <xf numFmtId="2" fontId="9" fillId="25" borderId="22" xfId="0" applyNumberFormat="1" applyFont="1" applyFill="1" applyBorder="1" applyAlignment="1">
      <alignment horizontal="center" vertical="center" wrapText="1"/>
    </xf>
    <xf numFmtId="4" fontId="12" fillId="15" borderId="17" xfId="0" applyNumberFormat="1" applyFont="1" applyFill="1" applyBorder="1" applyAlignment="1">
      <alignment horizontal="center" vertical="center" wrapText="1"/>
    </xf>
    <xf numFmtId="4" fontId="11" fillId="24" borderId="17" xfId="0" applyNumberFormat="1" applyFont="1" applyFill="1" applyBorder="1" applyAlignment="1">
      <alignment horizontal="center" vertical="center" wrapText="1"/>
    </xf>
    <xf numFmtId="4" fontId="11" fillId="25" borderId="17" xfId="0" applyNumberFormat="1" applyFont="1" applyFill="1" applyBorder="1" applyAlignment="1">
      <alignment horizontal="center" vertical="center" wrapText="1"/>
    </xf>
    <xf numFmtId="4" fontId="11" fillId="23" borderId="14" xfId="0" applyNumberFormat="1" applyFont="1" applyFill="1" applyBorder="1" applyAlignment="1">
      <alignment horizontal="center" vertical="center" wrapText="1"/>
    </xf>
    <xf numFmtId="4" fontId="12" fillId="23" borderId="15" xfId="0" applyNumberFormat="1" applyFont="1" applyFill="1" applyBorder="1" applyAlignment="1">
      <alignment horizontal="center" vertical="center" wrapText="1"/>
    </xf>
    <xf numFmtId="4" fontId="12" fillId="23" borderId="17" xfId="0" applyNumberFormat="1" applyFont="1" applyFill="1" applyBorder="1" applyAlignment="1">
      <alignment horizontal="center" vertical="center" wrapText="1"/>
    </xf>
    <xf numFmtId="4" fontId="11" fillId="23" borderId="17" xfId="0" applyNumberFormat="1" applyFont="1" applyFill="1" applyBorder="1" applyAlignment="1">
      <alignment horizontal="center" vertical="center" wrapText="1"/>
    </xf>
    <xf numFmtId="4" fontId="14" fillId="23" borderId="17" xfId="0" applyNumberFormat="1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4" fontId="11" fillId="25" borderId="28" xfId="0" applyNumberFormat="1" applyFont="1" applyFill="1" applyBorder="1" applyAlignment="1">
      <alignment horizontal="center" vertical="center" wrapText="1"/>
    </xf>
    <xf numFmtId="4" fontId="11" fillId="25" borderId="32" xfId="0" applyNumberFormat="1" applyFont="1" applyFill="1" applyBorder="1" applyAlignment="1">
      <alignment horizontal="center" vertical="center" wrapText="1"/>
    </xf>
    <xf numFmtId="4" fontId="11" fillId="25" borderId="22" xfId="0" applyNumberFormat="1" applyFont="1" applyFill="1" applyBorder="1" applyAlignment="1">
      <alignment horizontal="center" vertical="center" wrapText="1"/>
    </xf>
    <xf numFmtId="1" fontId="11" fillId="13" borderId="29" xfId="0" applyNumberFormat="1" applyFont="1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11" fillId="14" borderId="31" xfId="0" applyNumberFormat="1" applyFont="1" applyFill="1" applyBorder="1" applyAlignment="1">
      <alignment horizontal="center" vertical="center" wrapText="1"/>
    </xf>
    <xf numFmtId="2" fontId="16" fillId="13" borderId="11" xfId="0" applyNumberFormat="1" applyFont="1" applyFill="1" applyBorder="1" applyAlignment="1">
      <alignment horizontal="center" vertical="center" wrapText="1"/>
    </xf>
    <xf numFmtId="2" fontId="19" fillId="18" borderId="20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4" fontId="11" fillId="25" borderId="33" xfId="0" applyNumberFormat="1" applyFont="1" applyFill="1" applyBorder="1" applyAlignment="1">
      <alignment horizontal="center" vertical="center" wrapText="1"/>
    </xf>
    <xf numFmtId="2" fontId="9" fillId="23" borderId="1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2" fontId="11" fillId="12" borderId="10" xfId="0" applyNumberFormat="1" applyFont="1" applyFill="1" applyBorder="1" applyAlignment="1">
      <alignment horizontal="center" vertical="center" wrapText="1"/>
    </xf>
    <xf numFmtId="2" fontId="11" fillId="12" borderId="30" xfId="0" applyNumberFormat="1" applyFont="1" applyFill="1" applyBorder="1" applyAlignment="1">
      <alignment horizontal="center" vertical="center" wrapText="1"/>
    </xf>
    <xf numFmtId="2" fontId="11" fillId="11" borderId="9" xfId="0" applyNumberFormat="1" applyFont="1" applyFill="1" applyBorder="1" applyAlignment="1">
      <alignment horizontal="center" vertical="center" wrapText="1"/>
    </xf>
    <xf numFmtId="2" fontId="13" fillId="22" borderId="30" xfId="1" applyNumberFormat="1" applyFont="1" applyFill="1" applyBorder="1" applyAlignment="1">
      <alignment horizontal="center" vertical="center" wrapText="1"/>
    </xf>
    <xf numFmtId="2" fontId="13" fillId="22" borderId="31" xfId="1" applyNumberFormat="1" applyFont="1" applyFill="1" applyBorder="1" applyAlignment="1">
      <alignment horizontal="center" vertical="center" wrapText="1"/>
    </xf>
    <xf numFmtId="2" fontId="13" fillId="22" borderId="26" xfId="1" applyNumberFormat="1" applyFont="1" applyFill="1" applyBorder="1" applyAlignment="1">
      <alignment horizontal="center" vertical="center" wrapText="1"/>
    </xf>
    <xf numFmtId="2" fontId="13" fillId="22" borderId="27" xfId="1" applyNumberFormat="1" applyFont="1" applyFill="1" applyBorder="1" applyAlignment="1">
      <alignment horizontal="center" vertical="center" wrapText="1"/>
    </xf>
    <xf numFmtId="2" fontId="13" fillId="22" borderId="32" xfId="1" applyNumberFormat="1" applyFont="1" applyFill="1" applyBorder="1" applyAlignment="1">
      <alignment horizontal="center" vertical="center" wrapText="1"/>
    </xf>
    <xf numFmtId="1" fontId="11" fillId="13" borderId="11" xfId="0" applyNumberFormat="1" applyFont="1" applyFill="1" applyBorder="1" applyAlignment="1">
      <alignment horizontal="center" vertical="center" wrapText="1"/>
    </xf>
    <xf numFmtId="2" fontId="11" fillId="23" borderId="10" xfId="0" applyNumberFormat="1" applyFont="1" applyFill="1" applyBorder="1" applyAlignment="1">
      <alignment horizontal="center" vertical="center" wrapText="1"/>
    </xf>
    <xf numFmtId="2" fontId="12" fillId="12" borderId="10" xfId="0" applyNumberFormat="1" applyFont="1" applyFill="1" applyBorder="1" applyAlignment="1">
      <alignment horizontal="center" vertical="center" wrapText="1"/>
    </xf>
    <xf numFmtId="2" fontId="12" fillId="16" borderId="18" xfId="0" applyNumberFormat="1" applyFont="1" applyFill="1" applyBorder="1" applyAlignment="1">
      <alignment horizontal="center" vertical="center" wrapText="1"/>
    </xf>
    <xf numFmtId="2" fontId="18" fillId="17" borderId="19" xfId="0" applyNumberFormat="1" applyFont="1" applyFill="1" applyBorder="1" applyAlignment="1">
      <alignment horizontal="center" vertical="center" wrapText="1"/>
    </xf>
    <xf numFmtId="2" fontId="12" fillId="19" borderId="21" xfId="0" applyNumberFormat="1" applyFont="1" applyFill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2" fontId="18" fillId="17" borderId="28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2" fontId="16" fillId="19" borderId="21" xfId="0" applyNumberFormat="1" applyFont="1" applyFill="1" applyBorder="1" applyAlignment="1">
      <alignment horizontal="center" vertical="center" wrapText="1"/>
    </xf>
    <xf numFmtId="2" fontId="11" fillId="24" borderId="10" xfId="0" applyNumberFormat="1" applyFont="1" applyFill="1" applyBorder="1" applyAlignment="1">
      <alignment horizontal="center" vertical="center" wrapText="1"/>
    </xf>
    <xf numFmtId="2" fontId="11" fillId="25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8" fillId="0" borderId="20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top" wrapText="1"/>
    </xf>
    <xf numFmtId="0" fontId="12" fillId="21" borderId="23" xfId="0" applyFont="1" applyFill="1" applyBorder="1" applyAlignment="1">
      <alignment horizontal="left" wrapText="1"/>
    </xf>
    <xf numFmtId="0" fontId="20" fillId="5" borderId="3" xfId="0" applyFont="1" applyFill="1" applyBorder="1" applyAlignment="1">
      <alignment horizontal="left" vertical="top" wrapText="1"/>
    </xf>
    <xf numFmtId="164" fontId="20" fillId="22" borderId="24" xfId="0" applyNumberFormat="1" applyFont="1" applyFill="1" applyBorder="1" applyAlignment="1">
      <alignment horizontal="left" wrapText="1"/>
    </xf>
    <xf numFmtId="2" fontId="11" fillId="25" borderId="2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abSelected="1" topLeftCell="A176" zoomScale="131" zoomScaleNormal="131" workbookViewId="0">
      <selection activeCell="D226" sqref="D226"/>
    </sheetView>
  </sheetViews>
  <sheetFormatPr defaultRowHeight="10.5" x14ac:dyDescent="0.15"/>
  <cols>
    <col min="1" max="1" width="15" customWidth="1"/>
    <col min="2" max="2" width="14.5" customWidth="1"/>
    <col min="3" max="3" width="7" customWidth="1"/>
    <col min="4" max="4" width="12.1640625" customWidth="1"/>
    <col min="5" max="5" width="13" customWidth="1"/>
    <col min="6" max="6" width="12.6640625" customWidth="1"/>
    <col min="7" max="7" width="8.33203125" customWidth="1"/>
    <col min="8" max="8" width="11.5" customWidth="1"/>
    <col min="9" max="9" width="13.1640625" customWidth="1"/>
    <col min="10" max="10" width="12.1640625" customWidth="1"/>
    <col min="11" max="11" width="8.33203125" customWidth="1"/>
    <col min="12" max="12" width="13.1640625" customWidth="1"/>
    <col min="13" max="13" width="13.83203125" customWidth="1"/>
    <col min="14" max="14" width="13.5" customWidth="1"/>
    <col min="15" max="15" width="7.6640625" customWidth="1"/>
  </cols>
  <sheetData>
    <row r="1" spans="1:15" ht="31.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 t="s">
        <v>1</v>
      </c>
      <c r="O1" s="32"/>
    </row>
    <row r="2" spans="1:15" ht="13.7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0</v>
      </c>
      <c r="O2" s="33"/>
    </row>
    <row r="3" spans="1:15" ht="30.4" customHeight="1" x14ac:dyDescent="0.1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5.7" customHeight="1" x14ac:dyDescent="0.15">
      <c r="A4" s="35" t="s">
        <v>377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21.6" customHeight="1" x14ac:dyDescent="0.1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.95" hidden="1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2.4500000000000002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36.6" customHeight="1" x14ac:dyDescent="0.15">
      <c r="A8" s="41" t="s">
        <v>4</v>
      </c>
      <c r="B8" s="41"/>
      <c r="C8" s="53" t="s">
        <v>5</v>
      </c>
      <c r="D8" s="39" t="s">
        <v>6</v>
      </c>
      <c r="E8" s="39"/>
      <c r="F8" s="39"/>
      <c r="G8" s="39"/>
      <c r="H8" s="39" t="s">
        <v>7</v>
      </c>
      <c r="I8" s="39"/>
      <c r="J8" s="39"/>
      <c r="K8" s="39"/>
      <c r="L8" s="39" t="s">
        <v>8</v>
      </c>
      <c r="M8" s="39"/>
      <c r="N8" s="39"/>
      <c r="O8" s="40"/>
    </row>
    <row r="9" spans="1:15" ht="27.4" customHeight="1" x14ac:dyDescent="0.15">
      <c r="A9" s="41"/>
      <c r="B9" s="41"/>
      <c r="C9" s="54"/>
      <c r="D9" s="42" t="s">
        <v>9</v>
      </c>
      <c r="E9" s="42" t="s">
        <v>374</v>
      </c>
      <c r="F9" s="42" t="s">
        <v>375</v>
      </c>
      <c r="G9" s="44" t="s">
        <v>373</v>
      </c>
      <c r="H9" s="42" t="s">
        <v>9</v>
      </c>
      <c r="I9" s="42" t="s">
        <v>374</v>
      </c>
      <c r="J9" s="42" t="s">
        <v>375</v>
      </c>
      <c r="K9" s="44" t="s">
        <v>373</v>
      </c>
      <c r="L9" s="42" t="s">
        <v>9</v>
      </c>
      <c r="M9" s="42" t="s">
        <v>374</v>
      </c>
      <c r="N9" s="44" t="s">
        <v>375</v>
      </c>
      <c r="O9" s="46" t="s">
        <v>373</v>
      </c>
    </row>
    <row r="10" spans="1:15" ht="48" customHeight="1" x14ac:dyDescent="0.15">
      <c r="A10" s="41"/>
      <c r="B10" s="41"/>
      <c r="C10" s="55"/>
      <c r="D10" s="43"/>
      <c r="E10" s="43"/>
      <c r="F10" s="43"/>
      <c r="G10" s="45"/>
      <c r="H10" s="43"/>
      <c r="I10" s="43"/>
      <c r="J10" s="43"/>
      <c r="K10" s="45"/>
      <c r="L10" s="43"/>
      <c r="M10" s="43"/>
      <c r="N10" s="45"/>
      <c r="O10" s="46"/>
    </row>
    <row r="11" spans="1:15" ht="13.7" customHeight="1" x14ac:dyDescent="0.15">
      <c r="A11" s="47" t="s">
        <v>10</v>
      </c>
      <c r="B11" s="47"/>
      <c r="C11" s="22"/>
      <c r="D11" s="23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23">
        <v>10</v>
      </c>
      <c r="L11" s="23">
        <v>11</v>
      </c>
      <c r="M11" s="23">
        <v>12</v>
      </c>
      <c r="N11" s="23">
        <v>13</v>
      </c>
      <c r="O11" s="24">
        <v>14</v>
      </c>
    </row>
    <row r="12" spans="1:15" ht="18" customHeight="1" x14ac:dyDescent="0.15">
      <c r="A12" s="48" t="s">
        <v>11</v>
      </c>
      <c r="B12" s="48"/>
      <c r="C12" s="5" t="s">
        <v>0</v>
      </c>
      <c r="D12" s="2" t="s">
        <v>0</v>
      </c>
      <c r="E12" s="2" t="s">
        <v>0</v>
      </c>
      <c r="F12" s="3" t="s">
        <v>0</v>
      </c>
      <c r="G12" s="3" t="s">
        <v>0</v>
      </c>
      <c r="H12" s="3" t="s">
        <v>0</v>
      </c>
      <c r="I12" s="3" t="s">
        <v>0</v>
      </c>
      <c r="J12" s="3" t="s">
        <v>0</v>
      </c>
      <c r="K12" s="3" t="s">
        <v>0</v>
      </c>
      <c r="L12" s="4" t="s">
        <v>0</v>
      </c>
      <c r="M12" s="4" t="s">
        <v>0</v>
      </c>
      <c r="N12" s="4" t="s">
        <v>0</v>
      </c>
      <c r="O12" s="4" t="s">
        <v>0</v>
      </c>
    </row>
    <row r="13" spans="1:15" ht="15" customHeight="1" x14ac:dyDescent="0.15">
      <c r="A13" s="49" t="s">
        <v>12</v>
      </c>
      <c r="B13" s="49"/>
      <c r="C13" s="25" t="s">
        <v>13</v>
      </c>
      <c r="D13" s="10">
        <f>D14+D22+D29+D37+D56</f>
        <v>135457456</v>
      </c>
      <c r="E13" s="10">
        <f t="shared" ref="E13:J13" si="0">E14+E22+E29+E37+E56</f>
        <v>80721922</v>
      </c>
      <c r="F13" s="10">
        <f t="shared" si="0"/>
        <v>82661517.879999995</v>
      </c>
      <c r="G13" s="10">
        <f>F13/E13%</f>
        <v>102.40281181610121</v>
      </c>
      <c r="H13" s="10">
        <f t="shared" si="0"/>
        <v>63000</v>
      </c>
      <c r="I13" s="10">
        <f t="shared" si="0"/>
        <v>30000</v>
      </c>
      <c r="J13" s="10">
        <f t="shared" si="0"/>
        <v>35593.870000000003</v>
      </c>
      <c r="K13" s="10">
        <f>J13/I13%</f>
        <v>118.64623333333334</v>
      </c>
      <c r="L13" s="10">
        <f>D13+H13</f>
        <v>135520456</v>
      </c>
      <c r="M13" s="10">
        <f t="shared" ref="M13:N13" si="1">E13+I13</f>
        <v>80751922</v>
      </c>
      <c r="N13" s="10">
        <f t="shared" si="1"/>
        <v>82697111.75</v>
      </c>
      <c r="O13" s="10">
        <f>N13/M13*100</f>
        <v>102.4088463801518</v>
      </c>
    </row>
    <row r="14" spans="1:15" ht="36" customHeight="1" x14ac:dyDescent="0.15">
      <c r="A14" s="50" t="s">
        <v>14</v>
      </c>
      <c r="B14" s="50"/>
      <c r="C14" s="25" t="s">
        <v>15</v>
      </c>
      <c r="D14" s="10">
        <f>D15+D20</f>
        <v>83452160</v>
      </c>
      <c r="E14" s="10">
        <f t="shared" ref="E14:J14" si="2">E15+E20</f>
        <v>46196177</v>
      </c>
      <c r="F14" s="10">
        <f t="shared" si="2"/>
        <v>44500573.140000008</v>
      </c>
      <c r="G14" s="10">
        <f t="shared" ref="G14:G77" si="3">F14/E14%</f>
        <v>96.329558049792752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v>0</v>
      </c>
      <c r="L14" s="10">
        <f t="shared" ref="L14:L77" si="4">D14+H14</f>
        <v>83452160</v>
      </c>
      <c r="M14" s="10">
        <f t="shared" ref="M14:M77" si="5">E14+I14</f>
        <v>46196177</v>
      </c>
      <c r="N14" s="10">
        <f t="shared" ref="N14:N77" si="6">F14+J14</f>
        <v>44500573.140000008</v>
      </c>
      <c r="O14" s="10">
        <f t="shared" ref="O14:O77" si="7">N14/M14*100</f>
        <v>96.329558049792752</v>
      </c>
    </row>
    <row r="15" spans="1:15" ht="23.1" customHeight="1" x14ac:dyDescent="0.15">
      <c r="A15" s="51" t="s">
        <v>16</v>
      </c>
      <c r="B15" s="51"/>
      <c r="C15" s="26" t="s">
        <v>17</v>
      </c>
      <c r="D15" s="10">
        <f>SUM(D16:D19)</f>
        <v>83430000</v>
      </c>
      <c r="E15" s="10">
        <f t="shared" ref="E15:J15" si="8">SUM(E16:E19)</f>
        <v>46174417</v>
      </c>
      <c r="F15" s="10">
        <f t="shared" si="8"/>
        <v>44478073.140000008</v>
      </c>
      <c r="G15" s="10">
        <f t="shared" si="3"/>
        <v>96.32622571065707</v>
      </c>
      <c r="H15" s="10">
        <f t="shared" si="8"/>
        <v>0</v>
      </c>
      <c r="I15" s="10">
        <f t="shared" si="8"/>
        <v>0</v>
      </c>
      <c r="J15" s="10">
        <f t="shared" si="8"/>
        <v>0</v>
      </c>
      <c r="K15" s="10">
        <v>0</v>
      </c>
      <c r="L15" s="10">
        <f t="shared" si="4"/>
        <v>83430000</v>
      </c>
      <c r="M15" s="10">
        <f t="shared" si="5"/>
        <v>46174417</v>
      </c>
      <c r="N15" s="10">
        <f t="shared" si="6"/>
        <v>44478073.140000008</v>
      </c>
      <c r="O15" s="10">
        <f t="shared" si="7"/>
        <v>96.32622571065707</v>
      </c>
    </row>
    <row r="16" spans="1:15" ht="47.45" customHeight="1" x14ac:dyDescent="0.15">
      <c r="A16" s="52" t="s">
        <v>18</v>
      </c>
      <c r="B16" s="52"/>
      <c r="C16" s="6" t="s">
        <v>19</v>
      </c>
      <c r="D16" s="10">
        <v>73400000</v>
      </c>
      <c r="E16" s="10">
        <v>39531966</v>
      </c>
      <c r="F16" s="10">
        <v>37190037.060000002</v>
      </c>
      <c r="G16" s="10">
        <f t="shared" si="3"/>
        <v>94.075860178570437</v>
      </c>
      <c r="H16" s="10">
        <v>0</v>
      </c>
      <c r="I16" s="10">
        <v>0</v>
      </c>
      <c r="J16" s="10">
        <v>0</v>
      </c>
      <c r="K16" s="10">
        <v>0</v>
      </c>
      <c r="L16" s="10">
        <f t="shared" si="4"/>
        <v>73400000</v>
      </c>
      <c r="M16" s="10">
        <f t="shared" si="5"/>
        <v>39531966</v>
      </c>
      <c r="N16" s="10">
        <f t="shared" si="6"/>
        <v>37190037.060000002</v>
      </c>
      <c r="O16" s="10">
        <f t="shared" si="7"/>
        <v>94.075860178570437</v>
      </c>
    </row>
    <row r="17" spans="1:15" ht="79.5" customHeight="1" x14ac:dyDescent="0.15">
      <c r="A17" s="52" t="s">
        <v>20</v>
      </c>
      <c r="B17" s="52"/>
      <c r="C17" s="6" t="s">
        <v>21</v>
      </c>
      <c r="D17" s="10">
        <v>7200000</v>
      </c>
      <c r="E17" s="10">
        <v>5244000</v>
      </c>
      <c r="F17" s="10">
        <v>5364234.67</v>
      </c>
      <c r="G17" s="10">
        <f t="shared" si="3"/>
        <v>102.29280453852022</v>
      </c>
      <c r="H17" s="10">
        <v>0</v>
      </c>
      <c r="I17" s="10">
        <v>0</v>
      </c>
      <c r="J17" s="10">
        <v>0</v>
      </c>
      <c r="K17" s="10">
        <v>0</v>
      </c>
      <c r="L17" s="10">
        <f t="shared" si="4"/>
        <v>7200000</v>
      </c>
      <c r="M17" s="10">
        <f t="shared" si="5"/>
        <v>5244000</v>
      </c>
      <c r="N17" s="10">
        <f t="shared" si="6"/>
        <v>5364234.67</v>
      </c>
      <c r="O17" s="10">
        <f t="shared" si="7"/>
        <v>102.29280453852022</v>
      </c>
    </row>
    <row r="18" spans="1:15" ht="46.5" customHeight="1" x14ac:dyDescent="0.15">
      <c r="A18" s="52" t="s">
        <v>22</v>
      </c>
      <c r="B18" s="52"/>
      <c r="C18" s="6" t="s">
        <v>23</v>
      </c>
      <c r="D18" s="10">
        <v>2700000</v>
      </c>
      <c r="E18" s="10">
        <v>1298451</v>
      </c>
      <c r="F18" s="10">
        <v>1764073.46</v>
      </c>
      <c r="G18" s="10">
        <f t="shared" si="3"/>
        <v>135.85984068709561</v>
      </c>
      <c r="H18" s="10">
        <v>0</v>
      </c>
      <c r="I18" s="10">
        <v>0</v>
      </c>
      <c r="J18" s="10">
        <v>0</v>
      </c>
      <c r="K18" s="10">
        <v>0</v>
      </c>
      <c r="L18" s="10">
        <f t="shared" si="4"/>
        <v>2700000</v>
      </c>
      <c r="M18" s="10">
        <f t="shared" si="5"/>
        <v>1298451</v>
      </c>
      <c r="N18" s="10">
        <f t="shared" si="6"/>
        <v>1764073.46</v>
      </c>
      <c r="O18" s="10">
        <f t="shared" si="7"/>
        <v>135.85984068709561</v>
      </c>
    </row>
    <row r="19" spans="1:15" ht="42" customHeight="1" x14ac:dyDescent="0.15">
      <c r="A19" s="52" t="s">
        <v>24</v>
      </c>
      <c r="B19" s="52"/>
      <c r="C19" s="6" t="s">
        <v>25</v>
      </c>
      <c r="D19" s="10">
        <v>130000</v>
      </c>
      <c r="E19" s="10">
        <v>100000</v>
      </c>
      <c r="F19" s="10">
        <v>159727.95000000001</v>
      </c>
      <c r="G19" s="10">
        <f t="shared" si="3"/>
        <v>159.72795000000002</v>
      </c>
      <c r="H19" s="10">
        <v>0</v>
      </c>
      <c r="I19" s="10">
        <v>0</v>
      </c>
      <c r="J19" s="10">
        <v>0</v>
      </c>
      <c r="K19" s="10">
        <v>0</v>
      </c>
      <c r="L19" s="10">
        <f t="shared" si="4"/>
        <v>130000</v>
      </c>
      <c r="M19" s="10">
        <f t="shared" si="5"/>
        <v>100000</v>
      </c>
      <c r="N19" s="10">
        <f t="shared" si="6"/>
        <v>159727.95000000001</v>
      </c>
      <c r="O19" s="10">
        <f t="shared" si="7"/>
        <v>159.72795000000002</v>
      </c>
    </row>
    <row r="20" spans="1:15" ht="22.5" customHeight="1" x14ac:dyDescent="0.15">
      <c r="A20" s="56" t="s">
        <v>26</v>
      </c>
      <c r="B20" s="57"/>
      <c r="C20" s="26" t="s">
        <v>27</v>
      </c>
      <c r="D20" s="10">
        <f>D21</f>
        <v>22160</v>
      </c>
      <c r="E20" s="10">
        <f t="shared" ref="E20:F20" si="9">E21</f>
        <v>21760</v>
      </c>
      <c r="F20" s="10">
        <f t="shared" si="9"/>
        <v>22500</v>
      </c>
      <c r="G20" s="10">
        <f t="shared" si="3"/>
        <v>103.40073529411765</v>
      </c>
      <c r="H20" s="10">
        <v>0</v>
      </c>
      <c r="I20" s="10">
        <v>0</v>
      </c>
      <c r="J20" s="10">
        <v>0</v>
      </c>
      <c r="K20" s="10">
        <v>0</v>
      </c>
      <c r="L20" s="10">
        <f t="shared" si="4"/>
        <v>22160</v>
      </c>
      <c r="M20" s="10">
        <f t="shared" si="5"/>
        <v>21760</v>
      </c>
      <c r="N20" s="10">
        <f t="shared" si="6"/>
        <v>22500</v>
      </c>
      <c r="O20" s="10">
        <f t="shared" si="7"/>
        <v>103.40073529411764</v>
      </c>
    </row>
    <row r="21" spans="1:15" ht="36.950000000000003" customHeight="1" x14ac:dyDescent="0.15">
      <c r="A21" s="52" t="s">
        <v>28</v>
      </c>
      <c r="B21" s="52"/>
      <c r="C21" s="6" t="s">
        <v>29</v>
      </c>
      <c r="D21" s="10">
        <v>22160</v>
      </c>
      <c r="E21" s="10">
        <v>21760</v>
      </c>
      <c r="F21" s="10">
        <v>22500</v>
      </c>
      <c r="G21" s="10">
        <f t="shared" si="3"/>
        <v>103.40073529411765</v>
      </c>
      <c r="H21" s="10">
        <v>0</v>
      </c>
      <c r="I21" s="10">
        <v>0</v>
      </c>
      <c r="J21" s="10">
        <v>0</v>
      </c>
      <c r="K21" s="10">
        <v>0</v>
      </c>
      <c r="L21" s="10">
        <f t="shared" si="4"/>
        <v>22160</v>
      </c>
      <c r="M21" s="10">
        <f t="shared" si="5"/>
        <v>21760</v>
      </c>
      <c r="N21" s="10">
        <f t="shared" si="6"/>
        <v>22500</v>
      </c>
      <c r="O21" s="10">
        <f t="shared" si="7"/>
        <v>103.40073529411764</v>
      </c>
    </row>
    <row r="22" spans="1:15" ht="39.950000000000003" customHeight="1" x14ac:dyDescent="0.15">
      <c r="A22" s="50" t="s">
        <v>30</v>
      </c>
      <c r="B22" s="50"/>
      <c r="C22" s="25" t="s">
        <v>31</v>
      </c>
      <c r="D22" s="10">
        <f>D23+D26</f>
        <v>15257495</v>
      </c>
      <c r="E22" s="10">
        <f t="shared" ref="E22:J22" si="10">E23+E26</f>
        <v>12503631</v>
      </c>
      <c r="F22" s="10">
        <f t="shared" si="10"/>
        <v>12574895.689999999</v>
      </c>
      <c r="G22" s="10">
        <f t="shared" si="3"/>
        <v>100.56995196035456</v>
      </c>
      <c r="H22" s="10">
        <f t="shared" si="10"/>
        <v>0</v>
      </c>
      <c r="I22" s="10">
        <f t="shared" si="10"/>
        <v>0</v>
      </c>
      <c r="J22" s="10">
        <f t="shared" si="10"/>
        <v>0</v>
      </c>
      <c r="K22" s="10">
        <v>0</v>
      </c>
      <c r="L22" s="10">
        <f t="shared" si="4"/>
        <v>15257495</v>
      </c>
      <c r="M22" s="10">
        <f t="shared" si="5"/>
        <v>12503631</v>
      </c>
      <c r="N22" s="10">
        <f t="shared" si="6"/>
        <v>12574895.689999999</v>
      </c>
      <c r="O22" s="10">
        <f t="shared" si="7"/>
        <v>100.56995196035454</v>
      </c>
    </row>
    <row r="23" spans="1:15" ht="36.950000000000003" customHeight="1" x14ac:dyDescent="0.15">
      <c r="A23" s="51" t="s">
        <v>32</v>
      </c>
      <c r="B23" s="51"/>
      <c r="C23" s="26" t="s">
        <v>33</v>
      </c>
      <c r="D23" s="10">
        <f>D24+D25</f>
        <v>14755000</v>
      </c>
      <c r="E23" s="10">
        <f t="shared" ref="E23:J23" si="11">E24+E25</f>
        <v>12001836</v>
      </c>
      <c r="F23" s="10">
        <f t="shared" si="11"/>
        <v>12071851.17</v>
      </c>
      <c r="G23" s="10">
        <f t="shared" si="3"/>
        <v>100.58337049431437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v>0</v>
      </c>
      <c r="L23" s="10">
        <f t="shared" si="4"/>
        <v>14755000</v>
      </c>
      <c r="M23" s="10">
        <f t="shared" si="5"/>
        <v>12001836</v>
      </c>
      <c r="N23" s="10">
        <f t="shared" si="6"/>
        <v>12071851.17</v>
      </c>
      <c r="O23" s="10">
        <f t="shared" si="7"/>
        <v>100.58337049431437</v>
      </c>
    </row>
    <row r="24" spans="1:15" ht="60.95" customHeight="1" x14ac:dyDescent="0.15">
      <c r="A24" s="52" t="s">
        <v>34</v>
      </c>
      <c r="B24" s="52"/>
      <c r="C24" s="6" t="s">
        <v>35</v>
      </c>
      <c r="D24" s="10">
        <v>7000000</v>
      </c>
      <c r="E24" s="10">
        <v>4465530</v>
      </c>
      <c r="F24" s="10">
        <v>4465536.55</v>
      </c>
      <c r="G24" s="10">
        <f t="shared" si="3"/>
        <v>100.00014667911759</v>
      </c>
      <c r="H24" s="10">
        <v>0</v>
      </c>
      <c r="I24" s="10">
        <v>0</v>
      </c>
      <c r="J24" s="10">
        <v>0</v>
      </c>
      <c r="K24" s="10">
        <v>0</v>
      </c>
      <c r="L24" s="10">
        <f t="shared" si="4"/>
        <v>7000000</v>
      </c>
      <c r="M24" s="10">
        <f t="shared" si="5"/>
        <v>4465530</v>
      </c>
      <c r="N24" s="10">
        <f t="shared" si="6"/>
        <v>4465536.55</v>
      </c>
      <c r="O24" s="10">
        <f t="shared" si="7"/>
        <v>100.00014667911759</v>
      </c>
    </row>
    <row r="25" spans="1:15" ht="81.599999999999994" customHeight="1" x14ac:dyDescent="0.15">
      <c r="A25" s="52" t="s">
        <v>36</v>
      </c>
      <c r="B25" s="52"/>
      <c r="C25" s="6" t="s">
        <v>37</v>
      </c>
      <c r="D25" s="10">
        <v>7755000</v>
      </c>
      <c r="E25" s="10">
        <v>7536306</v>
      </c>
      <c r="F25" s="10">
        <v>7606314.6200000001</v>
      </c>
      <c r="G25" s="10">
        <f t="shared" si="3"/>
        <v>100.92895139873568</v>
      </c>
      <c r="H25" s="10">
        <v>0</v>
      </c>
      <c r="I25" s="10">
        <v>0</v>
      </c>
      <c r="J25" s="10">
        <v>0</v>
      </c>
      <c r="K25" s="10">
        <v>0</v>
      </c>
      <c r="L25" s="10">
        <f t="shared" si="4"/>
        <v>7755000</v>
      </c>
      <c r="M25" s="10">
        <f t="shared" si="5"/>
        <v>7536306</v>
      </c>
      <c r="N25" s="10">
        <f t="shared" si="6"/>
        <v>7606314.6200000001</v>
      </c>
      <c r="O25" s="10">
        <f t="shared" si="7"/>
        <v>100.92895139873568</v>
      </c>
    </row>
    <row r="26" spans="1:15" ht="36.6" customHeight="1" x14ac:dyDescent="0.15">
      <c r="A26" s="51" t="s">
        <v>38</v>
      </c>
      <c r="B26" s="51"/>
      <c r="C26" s="26" t="s">
        <v>39</v>
      </c>
      <c r="D26" s="10">
        <f>D27+D28</f>
        <v>502495</v>
      </c>
      <c r="E26" s="10">
        <f t="shared" ref="E26:J26" si="12">E27+E28</f>
        <v>501795</v>
      </c>
      <c r="F26" s="10">
        <f t="shared" si="12"/>
        <v>503044.51999999996</v>
      </c>
      <c r="G26" s="10">
        <f t="shared" si="3"/>
        <v>100.24901005390647</v>
      </c>
      <c r="H26" s="10">
        <f t="shared" si="12"/>
        <v>0</v>
      </c>
      <c r="I26" s="10">
        <f t="shared" si="12"/>
        <v>0</v>
      </c>
      <c r="J26" s="10">
        <f t="shared" si="12"/>
        <v>0</v>
      </c>
      <c r="K26" s="10">
        <v>0</v>
      </c>
      <c r="L26" s="10">
        <f t="shared" si="4"/>
        <v>502495</v>
      </c>
      <c r="M26" s="10">
        <f t="shared" si="5"/>
        <v>501795</v>
      </c>
      <c r="N26" s="10">
        <f t="shared" si="6"/>
        <v>503044.51999999996</v>
      </c>
      <c r="O26" s="10">
        <f t="shared" si="7"/>
        <v>100.24901005390647</v>
      </c>
    </row>
    <row r="27" spans="1:15" ht="54" customHeight="1" x14ac:dyDescent="0.15">
      <c r="A27" s="52" t="s">
        <v>40</v>
      </c>
      <c r="B27" s="52"/>
      <c r="C27" s="6" t="s">
        <v>41</v>
      </c>
      <c r="D27" s="10">
        <v>2380</v>
      </c>
      <c r="E27" s="10">
        <v>1680</v>
      </c>
      <c r="F27" s="10">
        <v>2928.86</v>
      </c>
      <c r="G27" s="10">
        <f t="shared" si="3"/>
        <v>174.33690476190478</v>
      </c>
      <c r="H27" s="10">
        <v>0</v>
      </c>
      <c r="I27" s="10">
        <v>0</v>
      </c>
      <c r="J27" s="10">
        <v>0</v>
      </c>
      <c r="K27" s="10">
        <v>0</v>
      </c>
      <c r="L27" s="10">
        <f t="shared" si="4"/>
        <v>2380</v>
      </c>
      <c r="M27" s="10">
        <f t="shared" si="5"/>
        <v>1680</v>
      </c>
      <c r="N27" s="10">
        <f t="shared" si="6"/>
        <v>2928.86</v>
      </c>
      <c r="O27" s="10">
        <f t="shared" si="7"/>
        <v>174.33690476190478</v>
      </c>
    </row>
    <row r="28" spans="1:15" ht="33" customHeight="1" x14ac:dyDescent="0.15">
      <c r="A28" s="52" t="s">
        <v>42</v>
      </c>
      <c r="B28" s="52"/>
      <c r="C28" s="6" t="s">
        <v>43</v>
      </c>
      <c r="D28" s="10">
        <v>500115</v>
      </c>
      <c r="E28" s="10">
        <v>500115</v>
      </c>
      <c r="F28" s="10">
        <v>500115.66</v>
      </c>
      <c r="G28" s="10">
        <f t="shared" si="3"/>
        <v>100.00013196964699</v>
      </c>
      <c r="H28" s="10">
        <v>0</v>
      </c>
      <c r="I28" s="10">
        <v>0</v>
      </c>
      <c r="J28" s="10">
        <v>0</v>
      </c>
      <c r="K28" s="10">
        <v>0</v>
      </c>
      <c r="L28" s="10">
        <f t="shared" si="4"/>
        <v>500115</v>
      </c>
      <c r="M28" s="10">
        <f t="shared" si="5"/>
        <v>500115</v>
      </c>
      <c r="N28" s="10">
        <f t="shared" si="6"/>
        <v>500115.66</v>
      </c>
      <c r="O28" s="10">
        <f t="shared" si="7"/>
        <v>100.00013196964697</v>
      </c>
    </row>
    <row r="29" spans="1:15" ht="27.95" customHeight="1" x14ac:dyDescent="0.15">
      <c r="A29" s="50" t="s">
        <v>44</v>
      </c>
      <c r="B29" s="50"/>
      <c r="C29" s="25" t="s">
        <v>45</v>
      </c>
      <c r="D29" s="10">
        <f>D30+D32+D34</f>
        <v>3466190</v>
      </c>
      <c r="E29" s="10">
        <f t="shared" ref="E29:J29" si="13">E30+E32+E34</f>
        <v>2592390</v>
      </c>
      <c r="F29" s="10">
        <f t="shared" si="13"/>
        <v>3908589.68</v>
      </c>
      <c r="G29" s="10">
        <f t="shared" si="3"/>
        <v>150.77166938616489</v>
      </c>
      <c r="H29" s="10">
        <f t="shared" si="13"/>
        <v>0</v>
      </c>
      <c r="I29" s="10">
        <f t="shared" si="13"/>
        <v>0</v>
      </c>
      <c r="J29" s="10">
        <f t="shared" si="13"/>
        <v>0</v>
      </c>
      <c r="K29" s="10">
        <v>0</v>
      </c>
      <c r="L29" s="10">
        <f t="shared" si="4"/>
        <v>3466190</v>
      </c>
      <c r="M29" s="10">
        <f t="shared" si="5"/>
        <v>2592390</v>
      </c>
      <c r="N29" s="10">
        <f t="shared" si="6"/>
        <v>3908589.68</v>
      </c>
      <c r="O29" s="10">
        <f t="shared" si="7"/>
        <v>150.77166938616489</v>
      </c>
    </row>
    <row r="30" spans="1:15" ht="39.6" customHeight="1" x14ac:dyDescent="0.15">
      <c r="A30" s="51" t="s">
        <v>46</v>
      </c>
      <c r="B30" s="51"/>
      <c r="C30" s="26" t="s">
        <v>47</v>
      </c>
      <c r="D30" s="10">
        <f>D31</f>
        <v>300000</v>
      </c>
      <c r="E30" s="10">
        <f t="shared" ref="E30:F30" si="14">E31</f>
        <v>250000</v>
      </c>
      <c r="F30" s="10">
        <f t="shared" si="14"/>
        <v>515334.27</v>
      </c>
      <c r="G30" s="10">
        <f t="shared" si="3"/>
        <v>206.13370800000001</v>
      </c>
      <c r="H30" s="10">
        <v>0</v>
      </c>
      <c r="I30" s="10">
        <v>0</v>
      </c>
      <c r="J30" s="10">
        <v>0</v>
      </c>
      <c r="K30" s="10">
        <v>0</v>
      </c>
      <c r="L30" s="10">
        <f t="shared" si="4"/>
        <v>300000</v>
      </c>
      <c r="M30" s="10">
        <f t="shared" si="5"/>
        <v>250000</v>
      </c>
      <c r="N30" s="10">
        <f t="shared" si="6"/>
        <v>515334.27</v>
      </c>
      <c r="O30" s="10">
        <f t="shared" si="7"/>
        <v>206.13370799999998</v>
      </c>
    </row>
    <row r="31" spans="1:15" ht="20.100000000000001" customHeight="1" x14ac:dyDescent="0.15">
      <c r="A31" s="52" t="s">
        <v>48</v>
      </c>
      <c r="B31" s="52"/>
      <c r="C31" s="6" t="s">
        <v>49</v>
      </c>
      <c r="D31" s="10">
        <v>300000</v>
      </c>
      <c r="E31" s="10">
        <v>250000</v>
      </c>
      <c r="F31" s="10">
        <v>515334.27</v>
      </c>
      <c r="G31" s="10">
        <f t="shared" si="3"/>
        <v>206.13370800000001</v>
      </c>
      <c r="H31" s="10">
        <v>0</v>
      </c>
      <c r="I31" s="10">
        <v>0</v>
      </c>
      <c r="J31" s="10">
        <v>0</v>
      </c>
      <c r="K31" s="10">
        <v>0</v>
      </c>
      <c r="L31" s="10">
        <f t="shared" si="4"/>
        <v>300000</v>
      </c>
      <c r="M31" s="10">
        <f t="shared" si="5"/>
        <v>250000</v>
      </c>
      <c r="N31" s="10">
        <f t="shared" si="6"/>
        <v>515334.27</v>
      </c>
      <c r="O31" s="10">
        <f t="shared" si="7"/>
        <v>206.13370799999998</v>
      </c>
    </row>
    <row r="32" spans="1:15" ht="35.1" customHeight="1" x14ac:dyDescent="0.15">
      <c r="A32" s="51" t="s">
        <v>50</v>
      </c>
      <c r="B32" s="51"/>
      <c r="C32" s="26" t="s">
        <v>51</v>
      </c>
      <c r="D32" s="10">
        <f>D33</f>
        <v>1650000</v>
      </c>
      <c r="E32" s="10">
        <f t="shared" ref="E32:F32" si="15">E33</f>
        <v>1525000</v>
      </c>
      <c r="F32" s="10">
        <f t="shared" si="15"/>
        <v>2183849.66</v>
      </c>
      <c r="G32" s="10">
        <f t="shared" si="3"/>
        <v>143.20325639344264</v>
      </c>
      <c r="H32" s="10">
        <v>0</v>
      </c>
      <c r="I32" s="10">
        <v>0</v>
      </c>
      <c r="J32" s="10">
        <v>0</v>
      </c>
      <c r="K32" s="10">
        <v>0</v>
      </c>
      <c r="L32" s="10">
        <f t="shared" si="4"/>
        <v>1650000</v>
      </c>
      <c r="M32" s="10">
        <f t="shared" si="5"/>
        <v>1525000</v>
      </c>
      <c r="N32" s="10">
        <f t="shared" si="6"/>
        <v>2183849.66</v>
      </c>
      <c r="O32" s="10">
        <f t="shared" si="7"/>
        <v>143.20325639344262</v>
      </c>
    </row>
    <row r="33" spans="1:15" ht="17.45" customHeight="1" x14ac:dyDescent="0.15">
      <c r="A33" s="52" t="s">
        <v>48</v>
      </c>
      <c r="B33" s="52"/>
      <c r="C33" s="6" t="s">
        <v>52</v>
      </c>
      <c r="D33" s="10">
        <v>1650000</v>
      </c>
      <c r="E33" s="10">
        <v>1525000</v>
      </c>
      <c r="F33" s="10">
        <v>2183849.66</v>
      </c>
      <c r="G33" s="10">
        <f t="shared" si="3"/>
        <v>143.20325639344264</v>
      </c>
      <c r="H33" s="10">
        <v>0</v>
      </c>
      <c r="I33" s="10">
        <v>0</v>
      </c>
      <c r="J33" s="10">
        <v>0</v>
      </c>
      <c r="K33" s="10">
        <v>0</v>
      </c>
      <c r="L33" s="10">
        <f t="shared" si="4"/>
        <v>1650000</v>
      </c>
      <c r="M33" s="10">
        <f t="shared" si="5"/>
        <v>1525000</v>
      </c>
      <c r="N33" s="10">
        <f t="shared" si="6"/>
        <v>2183849.66</v>
      </c>
      <c r="O33" s="10">
        <f t="shared" si="7"/>
        <v>143.20325639344262</v>
      </c>
    </row>
    <row r="34" spans="1:15" ht="46.5" customHeight="1" x14ac:dyDescent="0.15">
      <c r="A34" s="51" t="s">
        <v>53</v>
      </c>
      <c r="B34" s="51"/>
      <c r="C34" s="26" t="s">
        <v>54</v>
      </c>
      <c r="D34" s="10">
        <f>D35+D36</f>
        <v>1516190</v>
      </c>
      <c r="E34" s="10">
        <f t="shared" ref="E34:F34" si="16">E35+E36</f>
        <v>817390</v>
      </c>
      <c r="F34" s="10">
        <f t="shared" si="16"/>
        <v>1209405.75</v>
      </c>
      <c r="G34" s="10">
        <f t="shared" si="3"/>
        <v>147.95945020125032</v>
      </c>
      <c r="H34" s="10">
        <v>0</v>
      </c>
      <c r="I34" s="10">
        <v>0</v>
      </c>
      <c r="J34" s="10">
        <v>0</v>
      </c>
      <c r="K34" s="10">
        <v>0</v>
      </c>
      <c r="L34" s="10">
        <f t="shared" si="4"/>
        <v>1516190</v>
      </c>
      <c r="M34" s="10">
        <f t="shared" si="5"/>
        <v>817390</v>
      </c>
      <c r="N34" s="10">
        <f t="shared" si="6"/>
        <v>1209405.75</v>
      </c>
      <c r="O34" s="10">
        <f t="shared" si="7"/>
        <v>147.95945020125032</v>
      </c>
    </row>
    <row r="35" spans="1:15" ht="113.1" customHeight="1" x14ac:dyDescent="0.15">
      <c r="A35" s="52" t="s">
        <v>55</v>
      </c>
      <c r="B35" s="52"/>
      <c r="C35" s="6" t="s">
        <v>56</v>
      </c>
      <c r="D35" s="10">
        <v>366190</v>
      </c>
      <c r="E35" s="10">
        <v>248190</v>
      </c>
      <c r="F35" s="10">
        <v>603312.92000000004</v>
      </c>
      <c r="G35" s="10">
        <f t="shared" si="3"/>
        <v>243.08510415407551</v>
      </c>
      <c r="H35" s="10">
        <v>0</v>
      </c>
      <c r="I35" s="10">
        <v>0</v>
      </c>
      <c r="J35" s="10">
        <v>0</v>
      </c>
      <c r="K35" s="10">
        <v>0</v>
      </c>
      <c r="L35" s="10">
        <f t="shared" si="4"/>
        <v>366190</v>
      </c>
      <c r="M35" s="10">
        <f t="shared" si="5"/>
        <v>248190</v>
      </c>
      <c r="N35" s="10">
        <f t="shared" si="6"/>
        <v>603312.92000000004</v>
      </c>
      <c r="O35" s="10">
        <f t="shared" si="7"/>
        <v>243.08510415407554</v>
      </c>
    </row>
    <row r="36" spans="1:15" ht="82.5" customHeight="1" x14ac:dyDescent="0.15">
      <c r="A36" s="52" t="s">
        <v>57</v>
      </c>
      <c r="B36" s="52"/>
      <c r="C36" s="6" t="s">
        <v>58</v>
      </c>
      <c r="D36" s="10">
        <v>1150000</v>
      </c>
      <c r="E36" s="10">
        <v>569200</v>
      </c>
      <c r="F36" s="10">
        <v>606092.82999999996</v>
      </c>
      <c r="G36" s="10">
        <f t="shared" si="3"/>
        <v>106.48152319044272</v>
      </c>
      <c r="H36" s="10">
        <v>0</v>
      </c>
      <c r="I36" s="10">
        <v>0</v>
      </c>
      <c r="J36" s="10">
        <v>0</v>
      </c>
      <c r="K36" s="10">
        <v>0</v>
      </c>
      <c r="L36" s="10">
        <f t="shared" si="4"/>
        <v>1150000</v>
      </c>
      <c r="M36" s="10">
        <f t="shared" si="5"/>
        <v>569200</v>
      </c>
      <c r="N36" s="10">
        <f t="shared" si="6"/>
        <v>606092.82999999996</v>
      </c>
      <c r="O36" s="10">
        <f t="shared" si="7"/>
        <v>106.48152319044273</v>
      </c>
    </row>
    <row r="37" spans="1:15" ht="50.45" customHeight="1" x14ac:dyDescent="0.15">
      <c r="A37" s="50" t="s">
        <v>59</v>
      </c>
      <c r="B37" s="50"/>
      <c r="C37" s="25" t="s">
        <v>60</v>
      </c>
      <c r="D37" s="10">
        <f>D38+D49+D52</f>
        <v>33281611</v>
      </c>
      <c r="E37" s="10">
        <f t="shared" ref="E37:F37" si="17">E38+E49+E52</f>
        <v>19429724</v>
      </c>
      <c r="F37" s="10">
        <f t="shared" si="17"/>
        <v>21677459.369999997</v>
      </c>
      <c r="G37" s="10">
        <f t="shared" si="3"/>
        <v>111.56853988250167</v>
      </c>
      <c r="H37" s="10">
        <v>0</v>
      </c>
      <c r="I37" s="10">
        <v>0</v>
      </c>
      <c r="J37" s="10">
        <v>0</v>
      </c>
      <c r="K37" s="10">
        <v>0</v>
      </c>
      <c r="L37" s="10">
        <f t="shared" si="4"/>
        <v>33281611</v>
      </c>
      <c r="M37" s="10">
        <f t="shared" si="5"/>
        <v>19429724</v>
      </c>
      <c r="N37" s="10">
        <f t="shared" si="6"/>
        <v>21677459.369999997</v>
      </c>
      <c r="O37" s="10">
        <f t="shared" si="7"/>
        <v>111.56853988250165</v>
      </c>
    </row>
    <row r="38" spans="1:15" ht="21" customHeight="1" x14ac:dyDescent="0.15">
      <c r="A38" s="51" t="s">
        <v>61</v>
      </c>
      <c r="B38" s="51"/>
      <c r="C38" s="26" t="s">
        <v>62</v>
      </c>
      <c r="D38" s="10">
        <f>SUM(D39:D48)</f>
        <v>16597211</v>
      </c>
      <c r="E38" s="10">
        <f t="shared" ref="E38:F38" si="18">SUM(E39:E48)</f>
        <v>9167824</v>
      </c>
      <c r="F38" s="10">
        <f t="shared" si="18"/>
        <v>10775848.449999999</v>
      </c>
      <c r="G38" s="10">
        <f t="shared" si="3"/>
        <v>117.53987042072359</v>
      </c>
      <c r="H38" s="10">
        <v>0</v>
      </c>
      <c r="I38" s="10">
        <v>0</v>
      </c>
      <c r="J38" s="10">
        <v>0</v>
      </c>
      <c r="K38" s="10">
        <v>0</v>
      </c>
      <c r="L38" s="10">
        <f t="shared" si="4"/>
        <v>16597211</v>
      </c>
      <c r="M38" s="10">
        <f t="shared" si="5"/>
        <v>9167824</v>
      </c>
      <c r="N38" s="10">
        <f t="shared" si="6"/>
        <v>10775848.449999999</v>
      </c>
      <c r="O38" s="10">
        <f t="shared" si="7"/>
        <v>117.5398704207236</v>
      </c>
    </row>
    <row r="39" spans="1:15" ht="59.45" customHeight="1" x14ac:dyDescent="0.15">
      <c r="A39" s="52" t="s">
        <v>63</v>
      </c>
      <c r="B39" s="52"/>
      <c r="C39" s="6" t="s">
        <v>64</v>
      </c>
      <c r="D39" s="10">
        <v>32000</v>
      </c>
      <c r="E39" s="10">
        <v>5000</v>
      </c>
      <c r="F39" s="10">
        <v>5554.1</v>
      </c>
      <c r="G39" s="10">
        <f t="shared" si="3"/>
        <v>111.08200000000001</v>
      </c>
      <c r="H39" s="10">
        <v>0</v>
      </c>
      <c r="I39" s="10">
        <v>0</v>
      </c>
      <c r="J39" s="10">
        <v>0</v>
      </c>
      <c r="K39" s="10">
        <v>0</v>
      </c>
      <c r="L39" s="10">
        <f t="shared" si="4"/>
        <v>32000</v>
      </c>
      <c r="M39" s="10">
        <f t="shared" si="5"/>
        <v>5000</v>
      </c>
      <c r="N39" s="10">
        <f t="shared" si="6"/>
        <v>5554.1</v>
      </c>
      <c r="O39" s="10">
        <f t="shared" si="7"/>
        <v>111.08200000000001</v>
      </c>
    </row>
    <row r="40" spans="1:15" ht="48" customHeight="1" x14ac:dyDescent="0.15">
      <c r="A40" s="52" t="s">
        <v>65</v>
      </c>
      <c r="B40" s="52"/>
      <c r="C40" s="6" t="s">
        <v>66</v>
      </c>
      <c r="D40" s="10">
        <v>100000</v>
      </c>
      <c r="E40" s="10">
        <v>60000</v>
      </c>
      <c r="F40" s="10">
        <v>72116.59</v>
      </c>
      <c r="G40" s="10">
        <f t="shared" si="3"/>
        <v>120.19431666666667</v>
      </c>
      <c r="H40" s="10">
        <v>0</v>
      </c>
      <c r="I40" s="10">
        <v>0</v>
      </c>
      <c r="J40" s="10">
        <v>0</v>
      </c>
      <c r="K40" s="10">
        <v>0</v>
      </c>
      <c r="L40" s="10">
        <f t="shared" si="4"/>
        <v>100000</v>
      </c>
      <c r="M40" s="10">
        <f t="shared" si="5"/>
        <v>60000</v>
      </c>
      <c r="N40" s="10">
        <f t="shared" si="6"/>
        <v>72116.59</v>
      </c>
      <c r="O40" s="10">
        <f t="shared" si="7"/>
        <v>120.19431666666667</v>
      </c>
    </row>
    <row r="41" spans="1:15" ht="54.6" customHeight="1" x14ac:dyDescent="0.15">
      <c r="A41" s="52" t="s">
        <v>67</v>
      </c>
      <c r="B41" s="52"/>
      <c r="C41" s="6" t="s">
        <v>68</v>
      </c>
      <c r="D41" s="10">
        <v>264180</v>
      </c>
      <c r="E41" s="10">
        <v>239180</v>
      </c>
      <c r="F41" s="10">
        <v>315154.62</v>
      </c>
      <c r="G41" s="10">
        <f t="shared" si="3"/>
        <v>131.76462078769126</v>
      </c>
      <c r="H41" s="10">
        <v>0</v>
      </c>
      <c r="I41" s="10">
        <v>0</v>
      </c>
      <c r="J41" s="10">
        <v>0</v>
      </c>
      <c r="K41" s="10">
        <v>0</v>
      </c>
      <c r="L41" s="10">
        <f t="shared" si="4"/>
        <v>264180</v>
      </c>
      <c r="M41" s="10">
        <f t="shared" si="5"/>
        <v>239180</v>
      </c>
      <c r="N41" s="10">
        <f t="shared" si="6"/>
        <v>315154.62</v>
      </c>
      <c r="O41" s="10">
        <f t="shared" si="7"/>
        <v>131.76462078769126</v>
      </c>
    </row>
    <row r="42" spans="1:15" ht="58.5" customHeight="1" x14ac:dyDescent="0.15">
      <c r="A42" s="52" t="s">
        <v>69</v>
      </c>
      <c r="B42" s="52"/>
      <c r="C42" s="6" t="s">
        <v>70</v>
      </c>
      <c r="D42" s="10">
        <v>1000000</v>
      </c>
      <c r="E42" s="10">
        <v>487613</v>
      </c>
      <c r="F42" s="10">
        <v>589322.68000000005</v>
      </c>
      <c r="G42" s="10">
        <f t="shared" si="3"/>
        <v>120.85868916538321</v>
      </c>
      <c r="H42" s="10">
        <v>0</v>
      </c>
      <c r="I42" s="10">
        <v>0</v>
      </c>
      <c r="J42" s="10">
        <v>0</v>
      </c>
      <c r="K42" s="10">
        <v>0</v>
      </c>
      <c r="L42" s="10">
        <f t="shared" si="4"/>
        <v>1000000</v>
      </c>
      <c r="M42" s="10">
        <f t="shared" si="5"/>
        <v>487613</v>
      </c>
      <c r="N42" s="10">
        <f t="shared" si="6"/>
        <v>589322.68000000005</v>
      </c>
      <c r="O42" s="10">
        <f t="shared" si="7"/>
        <v>120.8586891653832</v>
      </c>
    </row>
    <row r="43" spans="1:15" ht="20.45" customHeight="1" x14ac:dyDescent="0.15">
      <c r="A43" s="52" t="s">
        <v>71</v>
      </c>
      <c r="B43" s="52"/>
      <c r="C43" s="6" t="s">
        <v>72</v>
      </c>
      <c r="D43" s="10">
        <v>7900000</v>
      </c>
      <c r="E43" s="10">
        <v>4635000</v>
      </c>
      <c r="F43" s="10">
        <v>5396010.0599999996</v>
      </c>
      <c r="G43" s="10">
        <f t="shared" si="3"/>
        <v>116.41877152103559</v>
      </c>
      <c r="H43" s="10">
        <v>0</v>
      </c>
      <c r="I43" s="10">
        <v>0</v>
      </c>
      <c r="J43" s="10">
        <v>0</v>
      </c>
      <c r="K43" s="10">
        <v>0</v>
      </c>
      <c r="L43" s="10">
        <f t="shared" si="4"/>
        <v>7900000</v>
      </c>
      <c r="M43" s="10">
        <f t="shared" si="5"/>
        <v>4635000</v>
      </c>
      <c r="N43" s="10">
        <f t="shared" si="6"/>
        <v>5396010.0599999996</v>
      </c>
      <c r="O43" s="10">
        <f t="shared" si="7"/>
        <v>116.41877152103559</v>
      </c>
    </row>
    <row r="44" spans="1:15" ht="24.95" customHeight="1" x14ac:dyDescent="0.15">
      <c r="A44" s="52" t="s">
        <v>73</v>
      </c>
      <c r="B44" s="52"/>
      <c r="C44" s="6" t="s">
        <v>74</v>
      </c>
      <c r="D44" s="10">
        <v>6440000</v>
      </c>
      <c r="E44" s="10">
        <v>3190000</v>
      </c>
      <c r="F44" s="10">
        <v>3712262.01</v>
      </c>
      <c r="G44" s="10">
        <f t="shared" si="3"/>
        <v>116.37184984326018</v>
      </c>
      <c r="H44" s="10">
        <v>0</v>
      </c>
      <c r="I44" s="10">
        <v>0</v>
      </c>
      <c r="J44" s="10">
        <v>0</v>
      </c>
      <c r="K44" s="10">
        <v>0</v>
      </c>
      <c r="L44" s="10">
        <f t="shared" si="4"/>
        <v>6440000</v>
      </c>
      <c r="M44" s="10">
        <f t="shared" si="5"/>
        <v>3190000</v>
      </c>
      <c r="N44" s="10">
        <f t="shared" si="6"/>
        <v>3712262.01</v>
      </c>
      <c r="O44" s="10">
        <f t="shared" si="7"/>
        <v>116.37184984326019</v>
      </c>
    </row>
    <row r="45" spans="1:15" ht="15.95" customHeight="1" x14ac:dyDescent="0.15">
      <c r="A45" s="52" t="s">
        <v>75</v>
      </c>
      <c r="B45" s="52"/>
      <c r="C45" s="6" t="s">
        <v>76</v>
      </c>
      <c r="D45" s="10">
        <v>10561</v>
      </c>
      <c r="E45" s="10">
        <v>6561</v>
      </c>
      <c r="F45" s="10">
        <v>20740.3</v>
      </c>
      <c r="G45" s="10">
        <f t="shared" si="3"/>
        <v>316.11492150586798</v>
      </c>
      <c r="H45" s="10">
        <v>0</v>
      </c>
      <c r="I45" s="10">
        <v>0</v>
      </c>
      <c r="J45" s="10">
        <v>0</v>
      </c>
      <c r="K45" s="10">
        <v>0</v>
      </c>
      <c r="L45" s="10">
        <f t="shared" si="4"/>
        <v>10561</v>
      </c>
      <c r="M45" s="10">
        <f t="shared" si="5"/>
        <v>6561</v>
      </c>
      <c r="N45" s="10">
        <f t="shared" si="6"/>
        <v>20740.3</v>
      </c>
      <c r="O45" s="10">
        <f t="shared" si="7"/>
        <v>316.11492150586804</v>
      </c>
    </row>
    <row r="46" spans="1:15" ht="18.95" customHeight="1" x14ac:dyDescent="0.15">
      <c r="A46" s="52" t="s">
        <v>77</v>
      </c>
      <c r="B46" s="52"/>
      <c r="C46" s="6" t="s">
        <v>78</v>
      </c>
      <c r="D46" s="10">
        <v>800000</v>
      </c>
      <c r="E46" s="10">
        <v>494000</v>
      </c>
      <c r="F46" s="10">
        <v>614214.44999999995</v>
      </c>
      <c r="G46" s="10">
        <f t="shared" si="3"/>
        <v>124.33490890688257</v>
      </c>
      <c r="H46" s="10">
        <v>0</v>
      </c>
      <c r="I46" s="10">
        <v>0</v>
      </c>
      <c r="J46" s="10">
        <v>0</v>
      </c>
      <c r="K46" s="10">
        <v>0</v>
      </c>
      <c r="L46" s="10">
        <f t="shared" si="4"/>
        <v>800000</v>
      </c>
      <c r="M46" s="10">
        <f t="shared" si="5"/>
        <v>494000</v>
      </c>
      <c r="N46" s="10">
        <f t="shared" si="6"/>
        <v>614214.44999999995</v>
      </c>
      <c r="O46" s="10">
        <f t="shared" si="7"/>
        <v>124.33490890688259</v>
      </c>
    </row>
    <row r="47" spans="1:15" ht="26.45" customHeight="1" x14ac:dyDescent="0.15">
      <c r="A47" s="52" t="s">
        <v>79</v>
      </c>
      <c r="B47" s="52"/>
      <c r="C47" s="6" t="s">
        <v>80</v>
      </c>
      <c r="D47" s="10">
        <v>25470</v>
      </c>
      <c r="E47" s="10">
        <v>25470</v>
      </c>
      <c r="F47" s="10">
        <v>25473.64</v>
      </c>
      <c r="G47" s="10">
        <f t="shared" si="3"/>
        <v>100.01429132312525</v>
      </c>
      <c r="H47" s="10">
        <v>0</v>
      </c>
      <c r="I47" s="10">
        <v>0</v>
      </c>
      <c r="J47" s="10">
        <v>0</v>
      </c>
      <c r="K47" s="10">
        <v>0</v>
      </c>
      <c r="L47" s="10">
        <f t="shared" si="4"/>
        <v>25470</v>
      </c>
      <c r="M47" s="10">
        <f t="shared" si="5"/>
        <v>25470</v>
      </c>
      <c r="N47" s="10">
        <f t="shared" si="6"/>
        <v>25473.64</v>
      </c>
      <c r="O47" s="10">
        <f t="shared" si="7"/>
        <v>100.01429132312525</v>
      </c>
    </row>
    <row r="48" spans="1:15" ht="22.5" customHeight="1" x14ac:dyDescent="0.15">
      <c r="A48" s="52" t="s">
        <v>81</v>
      </c>
      <c r="B48" s="52"/>
      <c r="C48" s="6" t="s">
        <v>82</v>
      </c>
      <c r="D48" s="10">
        <v>25000</v>
      </c>
      <c r="E48" s="10">
        <v>25000</v>
      </c>
      <c r="F48" s="10">
        <v>25000</v>
      </c>
      <c r="G48" s="10">
        <f t="shared" si="3"/>
        <v>100</v>
      </c>
      <c r="H48" s="10">
        <v>0</v>
      </c>
      <c r="I48" s="10">
        <v>0</v>
      </c>
      <c r="J48" s="10">
        <v>0</v>
      </c>
      <c r="K48" s="10">
        <v>0</v>
      </c>
      <c r="L48" s="10">
        <f t="shared" si="4"/>
        <v>25000</v>
      </c>
      <c r="M48" s="10">
        <f t="shared" si="5"/>
        <v>25000</v>
      </c>
      <c r="N48" s="10">
        <f t="shared" si="6"/>
        <v>25000</v>
      </c>
      <c r="O48" s="10">
        <f t="shared" si="7"/>
        <v>100</v>
      </c>
    </row>
    <row r="49" spans="1:15" ht="26.1" customHeight="1" x14ac:dyDescent="0.15">
      <c r="A49" s="51" t="s">
        <v>83</v>
      </c>
      <c r="B49" s="51"/>
      <c r="C49" s="26" t="s">
        <v>84</v>
      </c>
      <c r="D49" s="10">
        <f>D50+D51</f>
        <v>6100</v>
      </c>
      <c r="E49" s="10">
        <f t="shared" ref="E49:F49" si="19">E50+E51</f>
        <v>2800</v>
      </c>
      <c r="F49" s="10">
        <f t="shared" si="19"/>
        <v>4258</v>
      </c>
      <c r="G49" s="10">
        <f t="shared" si="3"/>
        <v>152.07142857142858</v>
      </c>
      <c r="H49" s="10">
        <v>0</v>
      </c>
      <c r="I49" s="10">
        <v>0</v>
      </c>
      <c r="J49" s="10">
        <v>0</v>
      </c>
      <c r="K49" s="10">
        <v>0</v>
      </c>
      <c r="L49" s="10">
        <f t="shared" si="4"/>
        <v>6100</v>
      </c>
      <c r="M49" s="10">
        <f t="shared" si="5"/>
        <v>2800</v>
      </c>
      <c r="N49" s="10">
        <f t="shared" si="6"/>
        <v>4258</v>
      </c>
      <c r="O49" s="10">
        <f t="shared" si="7"/>
        <v>152.07142857142856</v>
      </c>
    </row>
    <row r="50" spans="1:15" ht="29.1" customHeight="1" x14ac:dyDescent="0.15">
      <c r="A50" s="52" t="s">
        <v>85</v>
      </c>
      <c r="B50" s="52"/>
      <c r="C50" s="6" t="s">
        <v>86</v>
      </c>
      <c r="D50" s="10">
        <v>3500</v>
      </c>
      <c r="E50" s="10">
        <v>1600</v>
      </c>
      <c r="F50" s="10">
        <v>2696.25</v>
      </c>
      <c r="G50" s="10">
        <f t="shared" si="3"/>
        <v>168.515625</v>
      </c>
      <c r="H50" s="10">
        <v>0</v>
      </c>
      <c r="I50" s="10">
        <v>0</v>
      </c>
      <c r="J50" s="10">
        <v>0</v>
      </c>
      <c r="K50" s="10">
        <v>0</v>
      </c>
      <c r="L50" s="10">
        <f t="shared" si="4"/>
        <v>3500</v>
      </c>
      <c r="M50" s="10">
        <f t="shared" si="5"/>
        <v>1600</v>
      </c>
      <c r="N50" s="10">
        <f t="shared" si="6"/>
        <v>2696.25</v>
      </c>
      <c r="O50" s="10">
        <f t="shared" si="7"/>
        <v>168.515625</v>
      </c>
    </row>
    <row r="51" spans="1:15" ht="24.6" customHeight="1" x14ac:dyDescent="0.15">
      <c r="A51" s="52" t="s">
        <v>87</v>
      </c>
      <c r="B51" s="52"/>
      <c r="C51" s="6" t="s">
        <v>88</v>
      </c>
      <c r="D51" s="10">
        <v>2600</v>
      </c>
      <c r="E51" s="10">
        <v>1200</v>
      </c>
      <c r="F51" s="10">
        <v>1561.75</v>
      </c>
      <c r="G51" s="10">
        <f t="shared" si="3"/>
        <v>130.14583333333334</v>
      </c>
      <c r="H51" s="10">
        <v>0</v>
      </c>
      <c r="I51" s="10">
        <v>0</v>
      </c>
      <c r="J51" s="10">
        <v>0</v>
      </c>
      <c r="K51" s="10">
        <v>0</v>
      </c>
      <c r="L51" s="10">
        <f t="shared" si="4"/>
        <v>2600</v>
      </c>
      <c r="M51" s="10">
        <f t="shared" si="5"/>
        <v>1200</v>
      </c>
      <c r="N51" s="10">
        <f t="shared" si="6"/>
        <v>1561.75</v>
      </c>
      <c r="O51" s="10">
        <f t="shared" si="7"/>
        <v>130.14583333333334</v>
      </c>
    </row>
    <row r="52" spans="1:15" ht="18.95" customHeight="1" x14ac:dyDescent="0.15">
      <c r="A52" s="51" t="s">
        <v>89</v>
      </c>
      <c r="B52" s="51"/>
      <c r="C52" s="26" t="s">
        <v>90</v>
      </c>
      <c r="D52" s="10">
        <f>D53+D54+D55</f>
        <v>16678300</v>
      </c>
      <c r="E52" s="10">
        <f t="shared" ref="E52:F52" si="20">E53+E54+E55</f>
        <v>10259100</v>
      </c>
      <c r="F52" s="10">
        <f t="shared" si="20"/>
        <v>10897352.92</v>
      </c>
      <c r="G52" s="10">
        <f t="shared" si="3"/>
        <v>106.22133442504703</v>
      </c>
      <c r="H52" s="10">
        <v>0</v>
      </c>
      <c r="I52" s="10">
        <v>0</v>
      </c>
      <c r="J52" s="10">
        <v>0</v>
      </c>
      <c r="K52" s="10">
        <v>0</v>
      </c>
      <c r="L52" s="10">
        <f t="shared" si="4"/>
        <v>16678300</v>
      </c>
      <c r="M52" s="10">
        <f t="shared" si="5"/>
        <v>10259100</v>
      </c>
      <c r="N52" s="10">
        <f t="shared" si="6"/>
        <v>10897352.92</v>
      </c>
      <c r="O52" s="10">
        <f t="shared" si="7"/>
        <v>106.22133442504702</v>
      </c>
    </row>
    <row r="53" spans="1:15" ht="19.5" customHeight="1" x14ac:dyDescent="0.15">
      <c r="A53" s="52" t="s">
        <v>91</v>
      </c>
      <c r="B53" s="52"/>
      <c r="C53" s="6" t="s">
        <v>92</v>
      </c>
      <c r="D53" s="10">
        <v>2591300</v>
      </c>
      <c r="E53" s="10">
        <v>1545250</v>
      </c>
      <c r="F53" s="10">
        <v>2047152.42</v>
      </c>
      <c r="G53" s="10">
        <f t="shared" si="3"/>
        <v>132.48033780941594</v>
      </c>
      <c r="H53" s="10">
        <v>0</v>
      </c>
      <c r="I53" s="10">
        <v>0</v>
      </c>
      <c r="J53" s="10">
        <v>0</v>
      </c>
      <c r="K53" s="10">
        <v>0</v>
      </c>
      <c r="L53" s="10">
        <f t="shared" si="4"/>
        <v>2591300</v>
      </c>
      <c r="M53" s="10">
        <f t="shared" si="5"/>
        <v>1545250</v>
      </c>
      <c r="N53" s="10">
        <f t="shared" si="6"/>
        <v>2047152.42</v>
      </c>
      <c r="O53" s="10">
        <f t="shared" si="7"/>
        <v>132.48033780941594</v>
      </c>
    </row>
    <row r="54" spans="1:15" ht="18.95" customHeight="1" x14ac:dyDescent="0.15">
      <c r="A54" s="52" t="s">
        <v>93</v>
      </c>
      <c r="B54" s="52"/>
      <c r="C54" s="6" t="s">
        <v>94</v>
      </c>
      <c r="D54" s="10">
        <v>13600000</v>
      </c>
      <c r="E54" s="10">
        <v>8412300</v>
      </c>
      <c r="F54" s="10">
        <v>8548648.9199999999</v>
      </c>
      <c r="G54" s="10">
        <f t="shared" si="3"/>
        <v>101.62082807317856</v>
      </c>
      <c r="H54" s="10">
        <v>0</v>
      </c>
      <c r="I54" s="10">
        <v>0</v>
      </c>
      <c r="J54" s="10">
        <v>0</v>
      </c>
      <c r="K54" s="10">
        <v>0</v>
      </c>
      <c r="L54" s="10">
        <f t="shared" si="4"/>
        <v>13600000</v>
      </c>
      <c r="M54" s="10">
        <f t="shared" si="5"/>
        <v>8412300</v>
      </c>
      <c r="N54" s="10">
        <f t="shared" si="6"/>
        <v>8548648.9199999999</v>
      </c>
      <c r="O54" s="10">
        <f t="shared" si="7"/>
        <v>101.62082807317856</v>
      </c>
    </row>
    <row r="55" spans="1:15" ht="81" customHeight="1" x14ac:dyDescent="0.15">
      <c r="A55" s="52" t="s">
        <v>95</v>
      </c>
      <c r="B55" s="52"/>
      <c r="C55" s="6" t="s">
        <v>96</v>
      </c>
      <c r="D55" s="10">
        <v>487000</v>
      </c>
      <c r="E55" s="10">
        <v>301550</v>
      </c>
      <c r="F55" s="10">
        <v>301551.58</v>
      </c>
      <c r="G55" s="10">
        <f t="shared" si="3"/>
        <v>100.00052395954236</v>
      </c>
      <c r="H55" s="10">
        <v>0</v>
      </c>
      <c r="I55" s="10">
        <v>0</v>
      </c>
      <c r="J55" s="10">
        <v>0</v>
      </c>
      <c r="K55" s="10">
        <v>0</v>
      </c>
      <c r="L55" s="10">
        <f t="shared" si="4"/>
        <v>487000</v>
      </c>
      <c r="M55" s="10">
        <f t="shared" si="5"/>
        <v>301550</v>
      </c>
      <c r="N55" s="10">
        <f t="shared" si="6"/>
        <v>301551.58</v>
      </c>
      <c r="O55" s="10">
        <f t="shared" si="7"/>
        <v>100.00052395954238</v>
      </c>
    </row>
    <row r="56" spans="1:15" ht="21" customHeight="1" x14ac:dyDescent="0.15">
      <c r="A56" s="50" t="s">
        <v>97</v>
      </c>
      <c r="B56" s="50"/>
      <c r="C56" s="25" t="s">
        <v>98</v>
      </c>
      <c r="D56" s="10">
        <f>D57</f>
        <v>0</v>
      </c>
      <c r="E56" s="10">
        <f t="shared" ref="E56:J56" si="21">E57</f>
        <v>0</v>
      </c>
      <c r="F56" s="10">
        <f t="shared" si="21"/>
        <v>0</v>
      </c>
      <c r="G56" s="10">
        <v>0</v>
      </c>
      <c r="H56" s="10">
        <f t="shared" si="21"/>
        <v>63000</v>
      </c>
      <c r="I56" s="10">
        <f t="shared" si="21"/>
        <v>30000</v>
      </c>
      <c r="J56" s="10">
        <f t="shared" si="21"/>
        <v>35593.870000000003</v>
      </c>
      <c r="K56" s="10">
        <f t="shared" ref="K56:K61" si="22">J56/I56%</f>
        <v>118.64623333333334</v>
      </c>
      <c r="L56" s="10">
        <f t="shared" si="4"/>
        <v>63000</v>
      </c>
      <c r="M56" s="10">
        <f t="shared" si="5"/>
        <v>30000</v>
      </c>
      <c r="N56" s="10">
        <f t="shared" si="6"/>
        <v>35593.870000000003</v>
      </c>
      <c r="O56" s="10">
        <f t="shared" si="7"/>
        <v>118.64623333333336</v>
      </c>
    </row>
    <row r="57" spans="1:15" ht="18.600000000000001" customHeight="1" x14ac:dyDescent="0.15">
      <c r="A57" s="51" t="s">
        <v>99</v>
      </c>
      <c r="B57" s="51"/>
      <c r="C57" s="26" t="s">
        <v>100</v>
      </c>
      <c r="D57" s="10">
        <f>D58+D59+D60</f>
        <v>0</v>
      </c>
      <c r="E57" s="10">
        <f t="shared" ref="E57:J57" si="23">E58+E59+E60</f>
        <v>0</v>
      </c>
      <c r="F57" s="10">
        <f t="shared" si="23"/>
        <v>0</v>
      </c>
      <c r="G57" s="10">
        <v>0</v>
      </c>
      <c r="H57" s="10">
        <f t="shared" si="23"/>
        <v>63000</v>
      </c>
      <c r="I57" s="10">
        <f t="shared" si="23"/>
        <v>30000</v>
      </c>
      <c r="J57" s="10">
        <f t="shared" si="23"/>
        <v>35593.870000000003</v>
      </c>
      <c r="K57" s="10">
        <f t="shared" si="22"/>
        <v>118.64623333333334</v>
      </c>
      <c r="L57" s="10">
        <f t="shared" si="4"/>
        <v>63000</v>
      </c>
      <c r="M57" s="10">
        <f t="shared" si="5"/>
        <v>30000</v>
      </c>
      <c r="N57" s="10">
        <f t="shared" si="6"/>
        <v>35593.870000000003</v>
      </c>
      <c r="O57" s="10">
        <f t="shared" si="7"/>
        <v>118.64623333333336</v>
      </c>
    </row>
    <row r="58" spans="1:15" ht="83.1" customHeight="1" x14ac:dyDescent="0.15">
      <c r="A58" s="52" t="s">
        <v>101</v>
      </c>
      <c r="B58" s="52"/>
      <c r="C58" s="6" t="s">
        <v>102</v>
      </c>
      <c r="D58" s="10">
        <v>0</v>
      </c>
      <c r="E58" s="10">
        <v>0</v>
      </c>
      <c r="F58" s="10">
        <v>0</v>
      </c>
      <c r="G58" s="10">
        <v>0</v>
      </c>
      <c r="H58" s="10">
        <v>30000</v>
      </c>
      <c r="I58" s="10">
        <v>14000</v>
      </c>
      <c r="J58" s="10">
        <v>16483.5</v>
      </c>
      <c r="K58" s="10">
        <f t="shared" si="22"/>
        <v>117.73928571428571</v>
      </c>
      <c r="L58" s="10">
        <f t="shared" si="4"/>
        <v>30000</v>
      </c>
      <c r="M58" s="10">
        <f t="shared" si="5"/>
        <v>14000</v>
      </c>
      <c r="N58" s="10">
        <f t="shared" si="6"/>
        <v>16483.5</v>
      </c>
      <c r="O58" s="10">
        <f t="shared" si="7"/>
        <v>117.73928571428571</v>
      </c>
    </row>
    <row r="59" spans="1:15" ht="39.6" customHeight="1" x14ac:dyDescent="0.15">
      <c r="A59" s="52" t="s">
        <v>103</v>
      </c>
      <c r="B59" s="52"/>
      <c r="C59" s="6" t="s">
        <v>104</v>
      </c>
      <c r="D59" s="10">
        <v>0</v>
      </c>
      <c r="E59" s="10">
        <v>0</v>
      </c>
      <c r="F59" s="10">
        <v>0</v>
      </c>
      <c r="G59" s="10">
        <v>0</v>
      </c>
      <c r="H59" s="10">
        <v>3000</v>
      </c>
      <c r="I59" s="10">
        <v>2000</v>
      </c>
      <c r="J59" s="10">
        <v>2197.15</v>
      </c>
      <c r="K59" s="10">
        <f t="shared" si="22"/>
        <v>109.8575</v>
      </c>
      <c r="L59" s="10">
        <f t="shared" si="4"/>
        <v>3000</v>
      </c>
      <c r="M59" s="10">
        <f t="shared" si="5"/>
        <v>2000</v>
      </c>
      <c r="N59" s="10">
        <f t="shared" si="6"/>
        <v>2197.15</v>
      </c>
      <c r="O59" s="10">
        <f t="shared" si="7"/>
        <v>109.8575</v>
      </c>
    </row>
    <row r="60" spans="1:15" ht="60.6" customHeight="1" x14ac:dyDescent="0.15">
      <c r="A60" s="52" t="s">
        <v>105</v>
      </c>
      <c r="B60" s="52"/>
      <c r="C60" s="6" t="s">
        <v>106</v>
      </c>
      <c r="D60" s="10">
        <v>0</v>
      </c>
      <c r="E60" s="10">
        <v>0</v>
      </c>
      <c r="F60" s="10">
        <v>0</v>
      </c>
      <c r="G60" s="10">
        <v>0</v>
      </c>
      <c r="H60" s="10">
        <v>30000</v>
      </c>
      <c r="I60" s="10">
        <v>14000</v>
      </c>
      <c r="J60" s="10">
        <v>16913.22</v>
      </c>
      <c r="K60" s="10">
        <f t="shared" si="22"/>
        <v>120.80871428571429</v>
      </c>
      <c r="L60" s="10">
        <f t="shared" si="4"/>
        <v>30000</v>
      </c>
      <c r="M60" s="10">
        <f t="shared" si="5"/>
        <v>14000</v>
      </c>
      <c r="N60" s="10">
        <f t="shared" si="6"/>
        <v>16913.22</v>
      </c>
      <c r="O60" s="10">
        <f t="shared" si="7"/>
        <v>120.80871428571429</v>
      </c>
    </row>
    <row r="61" spans="1:15" ht="20.45" customHeight="1" x14ac:dyDescent="0.15">
      <c r="A61" s="49" t="s">
        <v>107</v>
      </c>
      <c r="B61" s="49"/>
      <c r="C61" s="25" t="s">
        <v>108</v>
      </c>
      <c r="D61" s="10">
        <f>D62+D68+D78+D82</f>
        <v>1776720</v>
      </c>
      <c r="E61" s="10">
        <f t="shared" ref="E61:J61" si="24">E62+E68+E78+E82</f>
        <v>1046920</v>
      </c>
      <c r="F61" s="10">
        <f t="shared" si="24"/>
        <v>1681510.5099999998</v>
      </c>
      <c r="G61" s="10">
        <f t="shared" si="3"/>
        <v>160.61499541512242</v>
      </c>
      <c r="H61" s="10">
        <f t="shared" si="24"/>
        <v>2527300</v>
      </c>
      <c r="I61" s="10">
        <f t="shared" si="24"/>
        <v>2527300</v>
      </c>
      <c r="J61" s="10">
        <f t="shared" si="24"/>
        <v>18096910.289999999</v>
      </c>
      <c r="K61" s="10">
        <f t="shared" si="22"/>
        <v>716.05706841293079</v>
      </c>
      <c r="L61" s="10">
        <f t="shared" si="4"/>
        <v>4304020</v>
      </c>
      <c r="M61" s="10">
        <f t="shared" si="5"/>
        <v>3574220</v>
      </c>
      <c r="N61" s="10">
        <f t="shared" si="6"/>
        <v>19778420.799999997</v>
      </c>
      <c r="O61" s="10">
        <f t="shared" si="7"/>
        <v>553.36327366530304</v>
      </c>
    </row>
    <row r="62" spans="1:15" ht="34.5" customHeight="1" x14ac:dyDescent="0.15">
      <c r="A62" s="50" t="s">
        <v>109</v>
      </c>
      <c r="B62" s="50"/>
      <c r="C62" s="25" t="s">
        <v>110</v>
      </c>
      <c r="D62" s="10">
        <f>D63</f>
        <v>30560</v>
      </c>
      <c r="E62" s="10">
        <f t="shared" ref="E62:J62" si="25">E63</f>
        <v>30560</v>
      </c>
      <c r="F62" s="10">
        <f t="shared" si="25"/>
        <v>40649.199999999997</v>
      </c>
      <c r="G62" s="10">
        <f t="shared" si="3"/>
        <v>133.01439790575915</v>
      </c>
      <c r="H62" s="10">
        <f t="shared" si="25"/>
        <v>0</v>
      </c>
      <c r="I62" s="10">
        <f t="shared" si="25"/>
        <v>0</v>
      </c>
      <c r="J62" s="10">
        <f t="shared" si="25"/>
        <v>0</v>
      </c>
      <c r="K62" s="10">
        <v>0</v>
      </c>
      <c r="L62" s="10">
        <f t="shared" si="4"/>
        <v>30560</v>
      </c>
      <c r="M62" s="10">
        <f t="shared" si="5"/>
        <v>30560</v>
      </c>
      <c r="N62" s="10">
        <f t="shared" si="6"/>
        <v>40649.199999999997</v>
      </c>
      <c r="O62" s="10">
        <f t="shared" si="7"/>
        <v>133.01439790575915</v>
      </c>
    </row>
    <row r="63" spans="1:15" ht="22.5" customHeight="1" x14ac:dyDescent="0.15">
      <c r="A63" s="51" t="s">
        <v>111</v>
      </c>
      <c r="B63" s="51"/>
      <c r="C63" s="26" t="s">
        <v>112</v>
      </c>
      <c r="D63" s="10">
        <f>D64+D65+D66+D67</f>
        <v>30560</v>
      </c>
      <c r="E63" s="10">
        <f t="shared" ref="E63:J63" si="26">E64+E65+E66+E67</f>
        <v>30560</v>
      </c>
      <c r="F63" s="10">
        <f t="shared" si="26"/>
        <v>40649.199999999997</v>
      </c>
      <c r="G63" s="10">
        <f t="shared" si="3"/>
        <v>133.01439790575915</v>
      </c>
      <c r="H63" s="10">
        <f t="shared" si="26"/>
        <v>0</v>
      </c>
      <c r="I63" s="10">
        <f t="shared" si="26"/>
        <v>0</v>
      </c>
      <c r="J63" s="10">
        <f t="shared" si="26"/>
        <v>0</v>
      </c>
      <c r="K63" s="10">
        <v>0</v>
      </c>
      <c r="L63" s="10">
        <f t="shared" si="4"/>
        <v>30560</v>
      </c>
      <c r="M63" s="10">
        <f t="shared" si="5"/>
        <v>30560</v>
      </c>
      <c r="N63" s="10">
        <f t="shared" si="6"/>
        <v>40649.199999999997</v>
      </c>
      <c r="O63" s="10">
        <f t="shared" si="7"/>
        <v>133.01439790575915</v>
      </c>
    </row>
    <row r="64" spans="1:15" ht="26.45" customHeight="1" x14ac:dyDescent="0.15">
      <c r="A64" s="52" t="s">
        <v>113</v>
      </c>
      <c r="B64" s="52"/>
      <c r="C64" s="6" t="s">
        <v>114</v>
      </c>
      <c r="D64" s="10">
        <v>18570</v>
      </c>
      <c r="E64" s="10">
        <v>18570</v>
      </c>
      <c r="F64" s="10">
        <v>26639</v>
      </c>
      <c r="G64" s="10">
        <f t="shared" si="3"/>
        <v>143.45180398492192</v>
      </c>
      <c r="H64" s="10">
        <v>0</v>
      </c>
      <c r="I64" s="10">
        <v>0</v>
      </c>
      <c r="J64" s="10">
        <v>0</v>
      </c>
      <c r="K64" s="10">
        <v>0</v>
      </c>
      <c r="L64" s="10">
        <f t="shared" si="4"/>
        <v>18570</v>
      </c>
      <c r="M64" s="10">
        <f t="shared" si="5"/>
        <v>18570</v>
      </c>
      <c r="N64" s="10">
        <f t="shared" si="6"/>
        <v>26639</v>
      </c>
      <c r="O64" s="10">
        <f t="shared" si="7"/>
        <v>143.45180398492192</v>
      </c>
    </row>
    <row r="65" spans="1:15" ht="92.45" customHeight="1" x14ac:dyDescent="0.15">
      <c r="A65" s="52" t="s">
        <v>115</v>
      </c>
      <c r="B65" s="52"/>
      <c r="C65" s="6" t="s">
        <v>116</v>
      </c>
      <c r="D65" s="10">
        <v>10000</v>
      </c>
      <c r="E65" s="10">
        <v>10000</v>
      </c>
      <c r="F65" s="10">
        <v>10000</v>
      </c>
      <c r="G65" s="10">
        <f t="shared" si="3"/>
        <v>100</v>
      </c>
      <c r="H65" s="10">
        <v>0</v>
      </c>
      <c r="I65" s="10">
        <v>0</v>
      </c>
      <c r="J65" s="10">
        <v>0</v>
      </c>
      <c r="K65" s="10">
        <v>0</v>
      </c>
      <c r="L65" s="10">
        <f t="shared" si="4"/>
        <v>10000</v>
      </c>
      <c r="M65" s="10">
        <f t="shared" si="5"/>
        <v>10000</v>
      </c>
      <c r="N65" s="10">
        <f t="shared" si="6"/>
        <v>10000</v>
      </c>
      <c r="O65" s="10">
        <f t="shared" si="7"/>
        <v>100</v>
      </c>
    </row>
    <row r="66" spans="1:15" ht="65.099999999999994" customHeight="1" x14ac:dyDescent="0.15">
      <c r="A66" s="52" t="s">
        <v>117</v>
      </c>
      <c r="B66" s="52"/>
      <c r="C66" s="6" t="s">
        <v>118</v>
      </c>
      <c r="D66" s="10">
        <v>0</v>
      </c>
      <c r="E66" s="10">
        <v>0</v>
      </c>
      <c r="F66" s="10">
        <v>10.199999999999999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f t="shared" si="4"/>
        <v>0</v>
      </c>
      <c r="M66" s="10">
        <f t="shared" si="5"/>
        <v>0</v>
      </c>
      <c r="N66" s="10">
        <f t="shared" si="6"/>
        <v>10.199999999999999</v>
      </c>
      <c r="O66" s="10">
        <v>0</v>
      </c>
    </row>
    <row r="67" spans="1:15" ht="84.95" customHeight="1" x14ac:dyDescent="0.15">
      <c r="A67" s="52" t="s">
        <v>119</v>
      </c>
      <c r="B67" s="52"/>
      <c r="C67" s="6" t="s">
        <v>120</v>
      </c>
      <c r="D67" s="10">
        <v>1990</v>
      </c>
      <c r="E67" s="10">
        <v>1990</v>
      </c>
      <c r="F67" s="10">
        <v>4000</v>
      </c>
      <c r="G67" s="10">
        <f t="shared" si="3"/>
        <v>201.00502512562815</v>
      </c>
      <c r="H67" s="10">
        <v>0</v>
      </c>
      <c r="I67" s="10">
        <v>0</v>
      </c>
      <c r="J67" s="10">
        <v>0</v>
      </c>
      <c r="K67" s="10">
        <v>0</v>
      </c>
      <c r="L67" s="10">
        <f t="shared" si="4"/>
        <v>1990</v>
      </c>
      <c r="M67" s="10">
        <f t="shared" si="5"/>
        <v>1990</v>
      </c>
      <c r="N67" s="10">
        <f t="shared" si="6"/>
        <v>4000</v>
      </c>
      <c r="O67" s="10">
        <f t="shared" si="7"/>
        <v>201.00502512562812</v>
      </c>
    </row>
    <row r="68" spans="1:15" ht="44.1" customHeight="1" x14ac:dyDescent="0.15">
      <c r="A68" s="50" t="s">
        <v>121</v>
      </c>
      <c r="B68" s="50"/>
      <c r="C68" s="25" t="s">
        <v>122</v>
      </c>
      <c r="D68" s="10">
        <f>D69+D73+D75</f>
        <v>1472160</v>
      </c>
      <c r="E68" s="10">
        <f t="shared" ref="E68:J68" si="27">E69+E73+E75</f>
        <v>809360</v>
      </c>
      <c r="F68" s="10">
        <f t="shared" si="27"/>
        <v>1296644.7699999998</v>
      </c>
      <c r="G68" s="10">
        <f t="shared" si="3"/>
        <v>160.20618389838882</v>
      </c>
      <c r="H68" s="10">
        <f t="shared" si="27"/>
        <v>0</v>
      </c>
      <c r="I68" s="10">
        <f t="shared" si="27"/>
        <v>0</v>
      </c>
      <c r="J68" s="10">
        <f t="shared" si="27"/>
        <v>0</v>
      </c>
      <c r="K68" s="10">
        <v>0</v>
      </c>
      <c r="L68" s="10">
        <f t="shared" si="4"/>
        <v>1472160</v>
      </c>
      <c r="M68" s="10">
        <f t="shared" si="5"/>
        <v>809360</v>
      </c>
      <c r="N68" s="10">
        <f t="shared" si="6"/>
        <v>1296644.7699999998</v>
      </c>
      <c r="O68" s="10">
        <f t="shared" si="7"/>
        <v>160.20618389838884</v>
      </c>
    </row>
    <row r="69" spans="1:15" ht="30" customHeight="1" x14ac:dyDescent="0.15">
      <c r="A69" s="51" t="s">
        <v>123</v>
      </c>
      <c r="B69" s="51"/>
      <c r="C69" s="26" t="s">
        <v>124</v>
      </c>
      <c r="D69" s="10">
        <f>D70+D71+D72</f>
        <v>554700</v>
      </c>
      <c r="E69" s="10">
        <f t="shared" ref="E69:J69" si="28">E70+E71+E72</f>
        <v>353600</v>
      </c>
      <c r="F69" s="10">
        <f t="shared" si="28"/>
        <v>830122.61</v>
      </c>
      <c r="G69" s="10">
        <f t="shared" si="3"/>
        <v>234.76318156108596</v>
      </c>
      <c r="H69" s="10">
        <f t="shared" si="28"/>
        <v>0</v>
      </c>
      <c r="I69" s="10">
        <f t="shared" si="28"/>
        <v>0</v>
      </c>
      <c r="J69" s="10">
        <f t="shared" si="28"/>
        <v>0</v>
      </c>
      <c r="K69" s="10">
        <v>0</v>
      </c>
      <c r="L69" s="10">
        <f t="shared" si="4"/>
        <v>554700</v>
      </c>
      <c r="M69" s="10">
        <f t="shared" si="5"/>
        <v>353600</v>
      </c>
      <c r="N69" s="10">
        <f t="shared" si="6"/>
        <v>830122.61</v>
      </c>
      <c r="O69" s="10">
        <f t="shared" si="7"/>
        <v>234.76318156108596</v>
      </c>
    </row>
    <row r="70" spans="1:15" ht="57.6" customHeight="1" x14ac:dyDescent="0.15">
      <c r="A70" s="52" t="s">
        <v>125</v>
      </c>
      <c r="B70" s="52"/>
      <c r="C70" s="6" t="s">
        <v>126</v>
      </c>
      <c r="D70" s="10">
        <v>40200</v>
      </c>
      <c r="E70" s="10">
        <v>28500</v>
      </c>
      <c r="F70" s="10">
        <v>54790</v>
      </c>
      <c r="G70" s="10">
        <f t="shared" si="3"/>
        <v>192.24561403508773</v>
      </c>
      <c r="H70" s="10">
        <v>0</v>
      </c>
      <c r="I70" s="10">
        <v>0</v>
      </c>
      <c r="J70" s="10">
        <v>0</v>
      </c>
      <c r="K70" s="10">
        <v>0</v>
      </c>
      <c r="L70" s="10">
        <f t="shared" si="4"/>
        <v>40200</v>
      </c>
      <c r="M70" s="10">
        <f t="shared" si="5"/>
        <v>28500</v>
      </c>
      <c r="N70" s="10">
        <f t="shared" si="6"/>
        <v>54790</v>
      </c>
      <c r="O70" s="10">
        <f t="shared" si="7"/>
        <v>192.2456140350877</v>
      </c>
    </row>
    <row r="71" spans="1:15" ht="35.1" customHeight="1" x14ac:dyDescent="0.15">
      <c r="A71" s="52" t="s">
        <v>127</v>
      </c>
      <c r="B71" s="52"/>
      <c r="C71" s="6" t="s">
        <v>128</v>
      </c>
      <c r="D71" s="10">
        <v>318300</v>
      </c>
      <c r="E71" s="10">
        <v>178300</v>
      </c>
      <c r="F71" s="10">
        <v>527050.09</v>
      </c>
      <c r="G71" s="10">
        <f t="shared" si="3"/>
        <v>295.59735838474478</v>
      </c>
      <c r="H71" s="10">
        <v>0</v>
      </c>
      <c r="I71" s="10">
        <v>0</v>
      </c>
      <c r="J71" s="10">
        <v>0</v>
      </c>
      <c r="K71" s="10">
        <v>0</v>
      </c>
      <c r="L71" s="10">
        <f t="shared" si="4"/>
        <v>318300</v>
      </c>
      <c r="M71" s="10">
        <f t="shared" si="5"/>
        <v>178300</v>
      </c>
      <c r="N71" s="10">
        <f t="shared" si="6"/>
        <v>527050.09</v>
      </c>
      <c r="O71" s="10">
        <f t="shared" si="7"/>
        <v>295.59735838474478</v>
      </c>
    </row>
    <row r="72" spans="1:15" ht="39" customHeight="1" x14ac:dyDescent="0.15">
      <c r="A72" s="52" t="s">
        <v>129</v>
      </c>
      <c r="B72" s="52"/>
      <c r="C72" s="6" t="s">
        <v>130</v>
      </c>
      <c r="D72" s="10">
        <v>196200</v>
      </c>
      <c r="E72" s="10">
        <v>146800</v>
      </c>
      <c r="F72" s="10">
        <v>248282.52</v>
      </c>
      <c r="G72" s="10">
        <f t="shared" si="3"/>
        <v>169.12978201634877</v>
      </c>
      <c r="H72" s="10">
        <v>0</v>
      </c>
      <c r="I72" s="10">
        <v>0</v>
      </c>
      <c r="J72" s="10">
        <v>0</v>
      </c>
      <c r="K72" s="10">
        <v>0</v>
      </c>
      <c r="L72" s="10">
        <f t="shared" si="4"/>
        <v>196200</v>
      </c>
      <c r="M72" s="10">
        <f t="shared" si="5"/>
        <v>146800</v>
      </c>
      <c r="N72" s="10">
        <f t="shared" si="6"/>
        <v>248282.52</v>
      </c>
      <c r="O72" s="10">
        <f t="shared" si="7"/>
        <v>169.12978201634877</v>
      </c>
    </row>
    <row r="73" spans="1:15" ht="52.5" customHeight="1" x14ac:dyDescent="0.15">
      <c r="A73" s="51" t="s">
        <v>131</v>
      </c>
      <c r="B73" s="51"/>
      <c r="C73" s="26" t="s">
        <v>132</v>
      </c>
      <c r="D73" s="10">
        <f>D74</f>
        <v>897000</v>
      </c>
      <c r="E73" s="10">
        <f t="shared" ref="E73:F73" si="29">E74</f>
        <v>442500</v>
      </c>
      <c r="F73" s="10">
        <f t="shared" si="29"/>
        <v>445555.5</v>
      </c>
      <c r="G73" s="10">
        <f t="shared" si="3"/>
        <v>100.69050847457628</v>
      </c>
      <c r="H73" s="10">
        <v>0</v>
      </c>
      <c r="I73" s="10">
        <v>0</v>
      </c>
      <c r="J73" s="10">
        <v>0</v>
      </c>
      <c r="K73" s="10">
        <v>0</v>
      </c>
      <c r="L73" s="10">
        <f t="shared" si="4"/>
        <v>897000</v>
      </c>
      <c r="M73" s="10">
        <f t="shared" si="5"/>
        <v>442500</v>
      </c>
      <c r="N73" s="10">
        <f t="shared" si="6"/>
        <v>445555.5</v>
      </c>
      <c r="O73" s="10">
        <f t="shared" si="7"/>
        <v>100.69050847457628</v>
      </c>
    </row>
    <row r="74" spans="1:15" ht="50.1" customHeight="1" x14ac:dyDescent="0.15">
      <c r="A74" s="52" t="s">
        <v>133</v>
      </c>
      <c r="B74" s="52"/>
      <c r="C74" s="6" t="s">
        <v>134</v>
      </c>
      <c r="D74" s="10">
        <v>897000</v>
      </c>
      <c r="E74" s="10">
        <v>442500</v>
      </c>
      <c r="F74" s="10">
        <v>445555.5</v>
      </c>
      <c r="G74" s="10">
        <f t="shared" si="3"/>
        <v>100.69050847457628</v>
      </c>
      <c r="H74" s="10">
        <v>0</v>
      </c>
      <c r="I74" s="10">
        <v>0</v>
      </c>
      <c r="J74" s="10">
        <v>0</v>
      </c>
      <c r="K74" s="10">
        <v>0</v>
      </c>
      <c r="L74" s="10">
        <f t="shared" si="4"/>
        <v>897000</v>
      </c>
      <c r="M74" s="10">
        <f t="shared" si="5"/>
        <v>442500</v>
      </c>
      <c r="N74" s="10">
        <f t="shared" si="6"/>
        <v>445555.5</v>
      </c>
      <c r="O74" s="10">
        <f t="shared" si="7"/>
        <v>100.69050847457628</v>
      </c>
    </row>
    <row r="75" spans="1:15" ht="21.6" customHeight="1" x14ac:dyDescent="0.15">
      <c r="A75" s="51" t="s">
        <v>135</v>
      </c>
      <c r="B75" s="51"/>
      <c r="C75" s="26" t="s">
        <v>136</v>
      </c>
      <c r="D75" s="10">
        <f>D76+D77</f>
        <v>20460</v>
      </c>
      <c r="E75" s="10">
        <f t="shared" ref="E75:J75" si="30">E76+E77</f>
        <v>13260</v>
      </c>
      <c r="F75" s="10">
        <f t="shared" si="30"/>
        <v>20966.66</v>
      </c>
      <c r="G75" s="10">
        <f t="shared" si="3"/>
        <v>158.11960784313726</v>
      </c>
      <c r="H75" s="10">
        <f t="shared" si="30"/>
        <v>0</v>
      </c>
      <c r="I75" s="10">
        <f t="shared" si="30"/>
        <v>0</v>
      </c>
      <c r="J75" s="10">
        <f t="shared" si="30"/>
        <v>0</v>
      </c>
      <c r="K75" s="10">
        <v>0</v>
      </c>
      <c r="L75" s="10">
        <f t="shared" si="4"/>
        <v>20460</v>
      </c>
      <c r="M75" s="10">
        <f t="shared" si="5"/>
        <v>13260</v>
      </c>
      <c r="N75" s="10">
        <f t="shared" si="6"/>
        <v>20966.66</v>
      </c>
      <c r="O75" s="10">
        <f t="shared" si="7"/>
        <v>158.11960784313726</v>
      </c>
    </row>
    <row r="76" spans="1:15" ht="60.6" customHeight="1" x14ac:dyDescent="0.15">
      <c r="A76" s="52" t="s">
        <v>137</v>
      </c>
      <c r="B76" s="52"/>
      <c r="C76" s="6" t="s">
        <v>138</v>
      </c>
      <c r="D76" s="10">
        <v>17360</v>
      </c>
      <c r="E76" s="10">
        <v>11960</v>
      </c>
      <c r="F76" s="10">
        <v>18807.66</v>
      </c>
      <c r="G76" s="10">
        <f t="shared" si="3"/>
        <v>157.2546822742475</v>
      </c>
      <c r="H76" s="10">
        <v>0</v>
      </c>
      <c r="I76" s="10">
        <v>0</v>
      </c>
      <c r="J76" s="10">
        <v>0</v>
      </c>
      <c r="K76" s="10">
        <v>0</v>
      </c>
      <c r="L76" s="10">
        <f t="shared" si="4"/>
        <v>17360</v>
      </c>
      <c r="M76" s="10">
        <f t="shared" si="5"/>
        <v>11960</v>
      </c>
      <c r="N76" s="10">
        <f t="shared" si="6"/>
        <v>18807.66</v>
      </c>
      <c r="O76" s="10">
        <f t="shared" si="7"/>
        <v>157.25468227424747</v>
      </c>
    </row>
    <row r="77" spans="1:15" ht="51.6" customHeight="1" x14ac:dyDescent="0.15">
      <c r="A77" s="52" t="s">
        <v>139</v>
      </c>
      <c r="B77" s="52"/>
      <c r="C77" s="6" t="s">
        <v>140</v>
      </c>
      <c r="D77" s="10">
        <v>3100</v>
      </c>
      <c r="E77" s="10">
        <v>1300</v>
      </c>
      <c r="F77" s="10">
        <v>2159</v>
      </c>
      <c r="G77" s="10">
        <f t="shared" si="3"/>
        <v>166.07692307692307</v>
      </c>
      <c r="H77" s="10">
        <v>0</v>
      </c>
      <c r="I77" s="10">
        <v>0</v>
      </c>
      <c r="J77" s="10">
        <v>0</v>
      </c>
      <c r="K77" s="10">
        <v>0</v>
      </c>
      <c r="L77" s="10">
        <f t="shared" si="4"/>
        <v>3100</v>
      </c>
      <c r="M77" s="10">
        <f t="shared" si="5"/>
        <v>1300</v>
      </c>
      <c r="N77" s="10">
        <f t="shared" si="6"/>
        <v>2159</v>
      </c>
      <c r="O77" s="10">
        <f t="shared" si="7"/>
        <v>166.07692307692307</v>
      </c>
    </row>
    <row r="78" spans="1:15" ht="21" customHeight="1" x14ac:dyDescent="0.15">
      <c r="A78" s="50" t="s">
        <v>141</v>
      </c>
      <c r="B78" s="50"/>
      <c r="C78" s="25" t="s">
        <v>142</v>
      </c>
      <c r="D78" s="10">
        <f>D79</f>
        <v>274000</v>
      </c>
      <c r="E78" s="10">
        <f t="shared" ref="E78:J78" si="31">E79</f>
        <v>207000</v>
      </c>
      <c r="F78" s="10">
        <f t="shared" si="31"/>
        <v>344216.54</v>
      </c>
      <c r="G78" s="10">
        <f t="shared" ref="G78:G105" si="32">F78/E78%</f>
        <v>166.28818357487921</v>
      </c>
      <c r="H78" s="10">
        <f t="shared" si="31"/>
        <v>0</v>
      </c>
      <c r="I78" s="10">
        <f t="shared" si="31"/>
        <v>0</v>
      </c>
      <c r="J78" s="10">
        <f t="shared" si="31"/>
        <v>402033.99</v>
      </c>
      <c r="K78" s="10">
        <v>0</v>
      </c>
      <c r="L78" s="10">
        <f t="shared" ref="L78:L141" si="33">D78+H78</f>
        <v>274000</v>
      </c>
      <c r="M78" s="10">
        <f t="shared" ref="M78:M141" si="34">E78+I78</f>
        <v>207000</v>
      </c>
      <c r="N78" s="10">
        <f t="shared" ref="N78:N141" si="35">F78+J78</f>
        <v>746250.53</v>
      </c>
      <c r="O78" s="10">
        <f t="shared" ref="O78:O141" si="36">N78/M78*100</f>
        <v>360.50750241545899</v>
      </c>
    </row>
    <row r="79" spans="1:15" ht="15.6" customHeight="1" x14ac:dyDescent="0.15">
      <c r="A79" s="51" t="s">
        <v>111</v>
      </c>
      <c r="B79" s="51"/>
      <c r="C79" s="26" t="s">
        <v>143</v>
      </c>
      <c r="D79" s="10">
        <f>D80+D81</f>
        <v>274000</v>
      </c>
      <c r="E79" s="10">
        <f t="shared" ref="E79:J79" si="37">E80+E81</f>
        <v>207000</v>
      </c>
      <c r="F79" s="10">
        <f t="shared" si="37"/>
        <v>344216.54</v>
      </c>
      <c r="G79" s="10">
        <f t="shared" si="32"/>
        <v>166.28818357487921</v>
      </c>
      <c r="H79" s="10">
        <f t="shared" si="37"/>
        <v>0</v>
      </c>
      <c r="I79" s="10">
        <f t="shared" si="37"/>
        <v>0</v>
      </c>
      <c r="J79" s="10">
        <f t="shared" si="37"/>
        <v>402033.99</v>
      </c>
      <c r="K79" s="10">
        <v>0</v>
      </c>
      <c r="L79" s="10">
        <f t="shared" si="33"/>
        <v>274000</v>
      </c>
      <c r="M79" s="10">
        <f t="shared" si="34"/>
        <v>207000</v>
      </c>
      <c r="N79" s="10">
        <f t="shared" si="35"/>
        <v>746250.53</v>
      </c>
      <c r="O79" s="10">
        <f t="shared" si="36"/>
        <v>360.50750241545899</v>
      </c>
    </row>
    <row r="80" spans="1:15" ht="24.95" customHeight="1" x14ac:dyDescent="0.15">
      <c r="A80" s="52" t="s">
        <v>111</v>
      </c>
      <c r="B80" s="52"/>
      <c r="C80" s="6" t="s">
        <v>144</v>
      </c>
      <c r="D80" s="10">
        <v>274000</v>
      </c>
      <c r="E80" s="10">
        <v>207000</v>
      </c>
      <c r="F80" s="10">
        <v>344216.54</v>
      </c>
      <c r="G80" s="10">
        <f t="shared" si="32"/>
        <v>166.28818357487921</v>
      </c>
      <c r="H80" s="10">
        <v>0</v>
      </c>
      <c r="I80" s="10">
        <v>0</v>
      </c>
      <c r="J80" s="10">
        <v>0</v>
      </c>
      <c r="K80" s="10">
        <v>0</v>
      </c>
      <c r="L80" s="10">
        <f t="shared" si="33"/>
        <v>274000</v>
      </c>
      <c r="M80" s="10">
        <f t="shared" si="34"/>
        <v>207000</v>
      </c>
      <c r="N80" s="10">
        <f t="shared" si="35"/>
        <v>344216.54</v>
      </c>
      <c r="O80" s="10">
        <f t="shared" si="36"/>
        <v>166.28818357487921</v>
      </c>
    </row>
    <row r="81" spans="1:15" ht="64.5" customHeight="1" x14ac:dyDescent="0.15">
      <c r="A81" s="52" t="s">
        <v>145</v>
      </c>
      <c r="B81" s="52"/>
      <c r="C81" s="6" t="s">
        <v>146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402033.99</v>
      </c>
      <c r="K81" s="10">
        <v>0</v>
      </c>
      <c r="L81" s="10">
        <f t="shared" si="33"/>
        <v>0</v>
      </c>
      <c r="M81" s="10">
        <f t="shared" si="34"/>
        <v>0</v>
      </c>
      <c r="N81" s="10">
        <f t="shared" si="35"/>
        <v>402033.99</v>
      </c>
      <c r="O81" s="10">
        <v>0</v>
      </c>
    </row>
    <row r="82" spans="1:15" ht="37.5" customHeight="1" x14ac:dyDescent="0.15">
      <c r="A82" s="50" t="s">
        <v>147</v>
      </c>
      <c r="B82" s="50"/>
      <c r="C82" s="25" t="s">
        <v>148</v>
      </c>
      <c r="D82" s="10">
        <f>D83+D84</f>
        <v>0</v>
      </c>
      <c r="E82" s="10">
        <f t="shared" ref="E82:J82" si="38">E83+E84</f>
        <v>0</v>
      </c>
      <c r="F82" s="10">
        <f t="shared" si="38"/>
        <v>0</v>
      </c>
      <c r="G82" s="10">
        <v>0</v>
      </c>
      <c r="H82" s="10">
        <f t="shared" si="38"/>
        <v>2527300</v>
      </c>
      <c r="I82" s="10">
        <f t="shared" si="38"/>
        <v>2527300</v>
      </c>
      <c r="J82" s="10">
        <f t="shared" si="38"/>
        <v>17694876.300000001</v>
      </c>
      <c r="K82" s="10">
        <f t="shared" ref="K82:K145" si="39">J82/I82%</f>
        <v>700.14942032999647</v>
      </c>
      <c r="L82" s="10">
        <f t="shared" si="33"/>
        <v>2527300</v>
      </c>
      <c r="M82" s="10">
        <f t="shared" si="34"/>
        <v>2527300</v>
      </c>
      <c r="N82" s="10">
        <f t="shared" si="35"/>
        <v>17694876.300000001</v>
      </c>
      <c r="O82" s="10">
        <f t="shared" si="36"/>
        <v>700.14942032999647</v>
      </c>
    </row>
    <row r="83" spans="1:15" ht="51" customHeight="1" x14ac:dyDescent="0.15">
      <c r="A83" s="51" t="s">
        <v>149</v>
      </c>
      <c r="B83" s="51"/>
      <c r="C83" s="26" t="s">
        <v>150</v>
      </c>
      <c r="D83" s="10">
        <v>0</v>
      </c>
      <c r="E83" s="10">
        <v>0</v>
      </c>
      <c r="F83" s="10">
        <v>0</v>
      </c>
      <c r="G83" s="10">
        <v>0</v>
      </c>
      <c r="H83" s="10">
        <v>2527300</v>
      </c>
      <c r="I83" s="10">
        <v>2527300</v>
      </c>
      <c r="J83" s="10">
        <v>1395741.82</v>
      </c>
      <c r="K83" s="10">
        <f t="shared" si="39"/>
        <v>55.226598346061017</v>
      </c>
      <c r="L83" s="10">
        <f t="shared" si="33"/>
        <v>2527300</v>
      </c>
      <c r="M83" s="10">
        <f t="shared" si="34"/>
        <v>2527300</v>
      </c>
      <c r="N83" s="10">
        <f t="shared" si="35"/>
        <v>1395741.82</v>
      </c>
      <c r="O83" s="10">
        <f t="shared" si="36"/>
        <v>55.226598346061017</v>
      </c>
    </row>
    <row r="84" spans="1:15" ht="27.95" customHeight="1" x14ac:dyDescent="0.15">
      <c r="A84" s="51" t="s">
        <v>151</v>
      </c>
      <c r="B84" s="51"/>
      <c r="C84" s="26" t="s">
        <v>152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16299134.48</v>
      </c>
      <c r="K84" s="10">
        <v>0</v>
      </c>
      <c r="L84" s="10">
        <f t="shared" si="33"/>
        <v>0</v>
      </c>
      <c r="M84" s="10">
        <f t="shared" si="34"/>
        <v>0</v>
      </c>
      <c r="N84" s="10">
        <f t="shared" si="35"/>
        <v>16299134.48</v>
      </c>
      <c r="O84" s="10">
        <v>0</v>
      </c>
    </row>
    <row r="85" spans="1:15" ht="23.1" customHeight="1" x14ac:dyDescent="0.15">
      <c r="A85" s="49" t="s">
        <v>153</v>
      </c>
      <c r="B85" s="49"/>
      <c r="C85" s="25" t="s">
        <v>154</v>
      </c>
      <c r="D85" s="10">
        <f>D86+D88</f>
        <v>0</v>
      </c>
      <c r="E85" s="10">
        <f t="shared" ref="E85:I85" si="40">E86+E88</f>
        <v>0</v>
      </c>
      <c r="F85" s="10">
        <f t="shared" si="40"/>
        <v>0</v>
      </c>
      <c r="G85" s="10">
        <v>0</v>
      </c>
      <c r="H85" s="10">
        <f t="shared" si="40"/>
        <v>400000</v>
      </c>
      <c r="I85" s="10">
        <f t="shared" si="40"/>
        <v>300000</v>
      </c>
      <c r="J85" s="10">
        <f>J86+J88</f>
        <v>469795.94999999995</v>
      </c>
      <c r="K85" s="10">
        <f t="shared" si="39"/>
        <v>156.59864999999999</v>
      </c>
      <c r="L85" s="10">
        <f t="shared" si="33"/>
        <v>400000</v>
      </c>
      <c r="M85" s="10">
        <f t="shared" si="34"/>
        <v>300000</v>
      </c>
      <c r="N85" s="10">
        <f t="shared" si="35"/>
        <v>469795.94999999995</v>
      </c>
      <c r="O85" s="10">
        <f t="shared" si="36"/>
        <v>156.59864999999999</v>
      </c>
    </row>
    <row r="86" spans="1:15" ht="26.45" customHeight="1" x14ac:dyDescent="0.15">
      <c r="A86" s="50" t="s">
        <v>155</v>
      </c>
      <c r="B86" s="50"/>
      <c r="C86" s="25" t="s">
        <v>156</v>
      </c>
      <c r="D86" s="10">
        <f>D87</f>
        <v>0</v>
      </c>
      <c r="E86" s="10">
        <f t="shared" ref="E86:J86" si="41">E87</f>
        <v>0</v>
      </c>
      <c r="F86" s="10">
        <f t="shared" si="41"/>
        <v>0</v>
      </c>
      <c r="G86" s="10">
        <v>0</v>
      </c>
      <c r="H86" s="10">
        <f t="shared" si="41"/>
        <v>0</v>
      </c>
      <c r="I86" s="10">
        <f t="shared" si="41"/>
        <v>0</v>
      </c>
      <c r="J86" s="10">
        <f t="shared" si="41"/>
        <v>231.35</v>
      </c>
      <c r="K86" s="10">
        <v>0</v>
      </c>
      <c r="L86" s="10">
        <f t="shared" si="33"/>
        <v>0</v>
      </c>
      <c r="M86" s="10">
        <f t="shared" si="34"/>
        <v>0</v>
      </c>
      <c r="N86" s="10">
        <f t="shared" si="35"/>
        <v>231.35</v>
      </c>
      <c r="O86" s="10">
        <v>0</v>
      </c>
    </row>
    <row r="87" spans="1:15" ht="50.1" customHeight="1" x14ac:dyDescent="0.15">
      <c r="A87" s="51" t="s">
        <v>157</v>
      </c>
      <c r="B87" s="51"/>
      <c r="C87" s="26" t="s">
        <v>158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231.35</v>
      </c>
      <c r="K87" s="10">
        <v>0</v>
      </c>
      <c r="L87" s="10">
        <f t="shared" si="33"/>
        <v>0</v>
      </c>
      <c r="M87" s="10">
        <f t="shared" si="34"/>
        <v>0</v>
      </c>
      <c r="N87" s="10">
        <f t="shared" si="35"/>
        <v>231.35</v>
      </c>
      <c r="O87" s="10">
        <v>0</v>
      </c>
    </row>
    <row r="88" spans="1:15" ht="26.45" customHeight="1" x14ac:dyDescent="0.15">
      <c r="A88" s="50" t="s">
        <v>159</v>
      </c>
      <c r="B88" s="50"/>
      <c r="C88" s="25" t="s">
        <v>160</v>
      </c>
      <c r="D88" s="10">
        <f>D89</f>
        <v>0</v>
      </c>
      <c r="E88" s="10">
        <f t="shared" ref="E88:J89" si="42">E89</f>
        <v>0</v>
      </c>
      <c r="F88" s="10">
        <f t="shared" si="42"/>
        <v>0</v>
      </c>
      <c r="G88" s="10">
        <v>0</v>
      </c>
      <c r="H88" s="10">
        <f t="shared" si="42"/>
        <v>400000</v>
      </c>
      <c r="I88" s="10">
        <f t="shared" si="42"/>
        <v>300000</v>
      </c>
      <c r="J88" s="10">
        <f t="shared" si="42"/>
        <v>469564.6</v>
      </c>
      <c r="K88" s="10">
        <f t="shared" si="39"/>
        <v>156.52153333333334</v>
      </c>
      <c r="L88" s="10">
        <f t="shared" si="33"/>
        <v>400000</v>
      </c>
      <c r="M88" s="10">
        <f t="shared" si="34"/>
        <v>300000</v>
      </c>
      <c r="N88" s="10">
        <f t="shared" si="35"/>
        <v>469564.6</v>
      </c>
      <c r="O88" s="10">
        <f t="shared" si="36"/>
        <v>156.52153333333331</v>
      </c>
    </row>
    <row r="89" spans="1:15" ht="18" customHeight="1" x14ac:dyDescent="0.15">
      <c r="A89" s="51" t="s">
        <v>161</v>
      </c>
      <c r="B89" s="51"/>
      <c r="C89" s="26" t="s">
        <v>162</v>
      </c>
      <c r="D89" s="10">
        <f>D90</f>
        <v>0</v>
      </c>
      <c r="E89" s="10">
        <f t="shared" si="42"/>
        <v>0</v>
      </c>
      <c r="F89" s="10">
        <f t="shared" si="42"/>
        <v>0</v>
      </c>
      <c r="G89" s="10">
        <v>0</v>
      </c>
      <c r="H89" s="10">
        <f t="shared" si="42"/>
        <v>400000</v>
      </c>
      <c r="I89" s="10">
        <f t="shared" si="42"/>
        <v>300000</v>
      </c>
      <c r="J89" s="10">
        <f t="shared" si="42"/>
        <v>469564.6</v>
      </c>
      <c r="K89" s="10">
        <f t="shared" si="39"/>
        <v>156.52153333333334</v>
      </c>
      <c r="L89" s="10">
        <f t="shared" si="33"/>
        <v>400000</v>
      </c>
      <c r="M89" s="10">
        <f t="shared" si="34"/>
        <v>300000</v>
      </c>
      <c r="N89" s="10">
        <f t="shared" si="35"/>
        <v>469564.6</v>
      </c>
      <c r="O89" s="10">
        <f t="shared" si="36"/>
        <v>156.52153333333331</v>
      </c>
    </row>
    <row r="90" spans="1:15" ht="84.95" customHeight="1" x14ac:dyDescent="0.15">
      <c r="A90" s="52" t="s">
        <v>163</v>
      </c>
      <c r="B90" s="52"/>
      <c r="C90" s="6" t="s">
        <v>164</v>
      </c>
      <c r="D90" s="10">
        <v>0</v>
      </c>
      <c r="E90" s="10">
        <v>0</v>
      </c>
      <c r="F90" s="10">
        <v>0</v>
      </c>
      <c r="G90" s="10">
        <v>0</v>
      </c>
      <c r="H90" s="10">
        <v>400000</v>
      </c>
      <c r="I90" s="10">
        <v>300000</v>
      </c>
      <c r="J90" s="10">
        <v>469564.6</v>
      </c>
      <c r="K90" s="10">
        <f t="shared" si="39"/>
        <v>156.52153333333334</v>
      </c>
      <c r="L90" s="10">
        <f t="shared" si="33"/>
        <v>400000</v>
      </c>
      <c r="M90" s="10">
        <f t="shared" si="34"/>
        <v>300000</v>
      </c>
      <c r="N90" s="10">
        <f t="shared" si="35"/>
        <v>469564.6</v>
      </c>
      <c r="O90" s="10">
        <f t="shared" si="36"/>
        <v>156.52153333333331</v>
      </c>
    </row>
    <row r="91" spans="1:15" ht="33.6" customHeight="1" x14ac:dyDescent="0.15">
      <c r="A91" s="59" t="s">
        <v>165</v>
      </c>
      <c r="B91" s="59"/>
      <c r="C91" s="7" t="s">
        <v>166</v>
      </c>
      <c r="D91" s="11">
        <f>D61+D13+D85</f>
        <v>137234176</v>
      </c>
      <c r="E91" s="11">
        <f t="shared" ref="E91:F91" si="43">E61+E13+E85</f>
        <v>81768842</v>
      </c>
      <c r="F91" s="11">
        <f t="shared" si="43"/>
        <v>84343028.390000001</v>
      </c>
      <c r="G91" s="11">
        <f t="shared" si="32"/>
        <v>103.14812626305751</v>
      </c>
      <c r="H91" s="11">
        <f>H85+H61+H13</f>
        <v>2990300</v>
      </c>
      <c r="I91" s="11">
        <f t="shared" ref="I91:J91" si="44">I85+I61+I13</f>
        <v>2857300</v>
      </c>
      <c r="J91" s="11">
        <f t="shared" si="44"/>
        <v>18602300.109999999</v>
      </c>
      <c r="K91" s="11">
        <f t="shared" si="39"/>
        <v>651.04469639169838</v>
      </c>
      <c r="L91" s="11">
        <f t="shared" si="33"/>
        <v>140224476</v>
      </c>
      <c r="M91" s="11">
        <f t="shared" si="34"/>
        <v>84626142</v>
      </c>
      <c r="N91" s="11">
        <f t="shared" si="35"/>
        <v>102945328.5</v>
      </c>
      <c r="O91" s="11">
        <f t="shared" si="36"/>
        <v>121.64719561480186</v>
      </c>
    </row>
    <row r="92" spans="1:15" ht="21" customHeight="1" x14ac:dyDescent="0.15">
      <c r="A92" s="49" t="s">
        <v>167</v>
      </c>
      <c r="B92" s="49"/>
      <c r="C92" s="25" t="s">
        <v>168</v>
      </c>
      <c r="D92" s="10">
        <f>D93</f>
        <v>191696900</v>
      </c>
      <c r="E92" s="10">
        <f t="shared" ref="E92:J92" si="45">E93</f>
        <v>111376400</v>
      </c>
      <c r="F92" s="10">
        <f t="shared" si="45"/>
        <v>111376400</v>
      </c>
      <c r="G92" s="10">
        <f t="shared" si="32"/>
        <v>100</v>
      </c>
      <c r="H92" s="10">
        <f t="shared" si="45"/>
        <v>0</v>
      </c>
      <c r="I92" s="10">
        <f t="shared" si="45"/>
        <v>0</v>
      </c>
      <c r="J92" s="10">
        <f t="shared" si="45"/>
        <v>0</v>
      </c>
      <c r="K92" s="10">
        <v>0</v>
      </c>
      <c r="L92" s="10">
        <f t="shared" si="33"/>
        <v>191696900</v>
      </c>
      <c r="M92" s="10">
        <f t="shared" si="34"/>
        <v>111376400</v>
      </c>
      <c r="N92" s="10">
        <f t="shared" si="35"/>
        <v>111376400</v>
      </c>
      <c r="O92" s="10">
        <f t="shared" si="36"/>
        <v>100</v>
      </c>
    </row>
    <row r="93" spans="1:15" ht="20.100000000000001" customHeight="1" x14ac:dyDescent="0.15">
      <c r="A93" s="50" t="s">
        <v>169</v>
      </c>
      <c r="B93" s="50"/>
      <c r="C93" s="25" t="s">
        <v>170</v>
      </c>
      <c r="D93" s="10">
        <f>D94+D96</f>
        <v>191696900</v>
      </c>
      <c r="E93" s="10">
        <f t="shared" ref="E93:J93" si="46">E94+E96</f>
        <v>111376400</v>
      </c>
      <c r="F93" s="10">
        <f t="shared" si="46"/>
        <v>111376400</v>
      </c>
      <c r="G93" s="10">
        <f t="shared" si="32"/>
        <v>100</v>
      </c>
      <c r="H93" s="10">
        <f t="shared" si="46"/>
        <v>0</v>
      </c>
      <c r="I93" s="10">
        <f t="shared" si="46"/>
        <v>0</v>
      </c>
      <c r="J93" s="10">
        <f t="shared" si="46"/>
        <v>0</v>
      </c>
      <c r="K93" s="10">
        <v>0</v>
      </c>
      <c r="L93" s="10">
        <f t="shared" si="33"/>
        <v>191696900</v>
      </c>
      <c r="M93" s="10">
        <f t="shared" si="34"/>
        <v>111376400</v>
      </c>
      <c r="N93" s="10">
        <f t="shared" si="35"/>
        <v>111376400</v>
      </c>
      <c r="O93" s="10">
        <f t="shared" si="36"/>
        <v>100</v>
      </c>
    </row>
    <row r="94" spans="1:15" ht="15.6" customHeight="1" x14ac:dyDescent="0.15">
      <c r="A94" s="51" t="s">
        <v>171</v>
      </c>
      <c r="B94" s="51"/>
      <c r="C94" s="26" t="s">
        <v>172</v>
      </c>
      <c r="D94" s="10">
        <f>D95</f>
        <v>54621400</v>
      </c>
      <c r="E94" s="10">
        <f t="shared" ref="E94:J94" si="47">E95</f>
        <v>27310800</v>
      </c>
      <c r="F94" s="10">
        <f t="shared" si="47"/>
        <v>27310800</v>
      </c>
      <c r="G94" s="10">
        <f t="shared" si="32"/>
        <v>100</v>
      </c>
      <c r="H94" s="10">
        <f t="shared" si="47"/>
        <v>0</v>
      </c>
      <c r="I94" s="10">
        <f t="shared" si="47"/>
        <v>0</v>
      </c>
      <c r="J94" s="10">
        <f t="shared" si="47"/>
        <v>0</v>
      </c>
      <c r="K94" s="10">
        <v>0</v>
      </c>
      <c r="L94" s="10">
        <f t="shared" si="33"/>
        <v>54621400</v>
      </c>
      <c r="M94" s="10">
        <f t="shared" si="34"/>
        <v>27310800</v>
      </c>
      <c r="N94" s="10">
        <f t="shared" si="35"/>
        <v>27310800</v>
      </c>
      <c r="O94" s="10">
        <f t="shared" si="36"/>
        <v>100</v>
      </c>
    </row>
    <row r="95" spans="1:15" ht="20.45" customHeight="1" x14ac:dyDescent="0.15">
      <c r="A95" s="52" t="s">
        <v>173</v>
      </c>
      <c r="B95" s="52"/>
      <c r="C95" s="6" t="s">
        <v>174</v>
      </c>
      <c r="D95" s="10">
        <v>54621400</v>
      </c>
      <c r="E95" s="10">
        <v>27310800</v>
      </c>
      <c r="F95" s="10">
        <v>27310800</v>
      </c>
      <c r="G95" s="10">
        <f t="shared" si="32"/>
        <v>100</v>
      </c>
      <c r="H95" s="10">
        <v>0</v>
      </c>
      <c r="I95" s="10">
        <v>0</v>
      </c>
      <c r="J95" s="10">
        <v>0</v>
      </c>
      <c r="K95" s="10">
        <v>0</v>
      </c>
      <c r="L95" s="10">
        <f t="shared" si="33"/>
        <v>54621400</v>
      </c>
      <c r="M95" s="10">
        <f t="shared" si="34"/>
        <v>27310800</v>
      </c>
      <c r="N95" s="10">
        <f t="shared" si="35"/>
        <v>27310800</v>
      </c>
      <c r="O95" s="10">
        <f t="shared" si="36"/>
        <v>100</v>
      </c>
    </row>
    <row r="96" spans="1:15" ht="16.5" customHeight="1" x14ac:dyDescent="0.15">
      <c r="A96" s="51" t="s">
        <v>175</v>
      </c>
      <c r="B96" s="51"/>
      <c r="C96" s="26" t="s">
        <v>176</v>
      </c>
      <c r="D96" s="10">
        <f>D97</f>
        <v>137075500</v>
      </c>
      <c r="E96" s="10">
        <f t="shared" ref="E96:J96" si="48">E97</f>
        <v>84065600</v>
      </c>
      <c r="F96" s="10">
        <f t="shared" si="48"/>
        <v>84065600</v>
      </c>
      <c r="G96" s="10">
        <f t="shared" si="32"/>
        <v>100</v>
      </c>
      <c r="H96" s="10">
        <f t="shared" si="48"/>
        <v>0</v>
      </c>
      <c r="I96" s="10">
        <f t="shared" si="48"/>
        <v>0</v>
      </c>
      <c r="J96" s="10">
        <f t="shared" si="48"/>
        <v>0</v>
      </c>
      <c r="K96" s="10">
        <v>0</v>
      </c>
      <c r="L96" s="10">
        <f t="shared" si="33"/>
        <v>137075500</v>
      </c>
      <c r="M96" s="10">
        <f t="shared" si="34"/>
        <v>84065600</v>
      </c>
      <c r="N96" s="10">
        <f t="shared" si="35"/>
        <v>84065600</v>
      </c>
      <c r="O96" s="10">
        <f t="shared" si="36"/>
        <v>100</v>
      </c>
    </row>
    <row r="97" spans="1:15" ht="27.95" customHeight="1" x14ac:dyDescent="0.15">
      <c r="A97" s="52" t="s">
        <v>177</v>
      </c>
      <c r="B97" s="52"/>
      <c r="C97" s="6" t="s">
        <v>178</v>
      </c>
      <c r="D97" s="10">
        <v>137075500</v>
      </c>
      <c r="E97" s="10">
        <v>84065600</v>
      </c>
      <c r="F97" s="10">
        <v>84065600</v>
      </c>
      <c r="G97" s="10">
        <f t="shared" si="32"/>
        <v>100</v>
      </c>
      <c r="H97" s="10">
        <v>0</v>
      </c>
      <c r="I97" s="10">
        <v>0</v>
      </c>
      <c r="J97" s="10">
        <v>0</v>
      </c>
      <c r="K97" s="10">
        <v>0</v>
      </c>
      <c r="L97" s="10">
        <f t="shared" si="33"/>
        <v>137075500</v>
      </c>
      <c r="M97" s="10">
        <f t="shared" si="34"/>
        <v>84065600</v>
      </c>
      <c r="N97" s="10">
        <f t="shared" si="35"/>
        <v>84065600</v>
      </c>
      <c r="O97" s="10">
        <f t="shared" si="36"/>
        <v>100</v>
      </c>
    </row>
    <row r="98" spans="1:15" ht="36.6" customHeight="1" x14ac:dyDescent="0.15">
      <c r="A98" s="49" t="s">
        <v>179</v>
      </c>
      <c r="B98" s="49"/>
      <c r="C98" s="25" t="s">
        <v>180</v>
      </c>
      <c r="D98" s="10">
        <f>D92+D91</f>
        <v>328931076</v>
      </c>
      <c r="E98" s="10">
        <f t="shared" ref="E98:I98" si="49">E92+E91</f>
        <v>193145242</v>
      </c>
      <c r="F98" s="10">
        <f t="shared" si="49"/>
        <v>195719428.38999999</v>
      </c>
      <c r="G98" s="10">
        <f t="shared" si="32"/>
        <v>101.33277235480644</v>
      </c>
      <c r="H98" s="10">
        <f t="shared" si="49"/>
        <v>2990300</v>
      </c>
      <c r="I98" s="10">
        <f t="shared" si="49"/>
        <v>2857300</v>
      </c>
      <c r="J98" s="10">
        <f t="shared" ref="J98" si="50">J92+J91</f>
        <v>18602300.109999999</v>
      </c>
      <c r="K98" s="10">
        <f t="shared" si="39"/>
        <v>651.04469639169838</v>
      </c>
      <c r="L98" s="10">
        <f t="shared" si="33"/>
        <v>331921376</v>
      </c>
      <c r="M98" s="10">
        <f t="shared" si="34"/>
        <v>196002542</v>
      </c>
      <c r="N98" s="10">
        <f t="shared" si="35"/>
        <v>214321728.5</v>
      </c>
      <c r="O98" s="10">
        <f t="shared" si="36"/>
        <v>109.34640250737155</v>
      </c>
    </row>
    <row r="99" spans="1:15" ht="34.5" customHeight="1" x14ac:dyDescent="0.15">
      <c r="A99" s="51" t="s">
        <v>181</v>
      </c>
      <c r="B99" s="51"/>
      <c r="C99" s="26" t="s">
        <v>182</v>
      </c>
      <c r="D99" s="10">
        <f>D100+D101+D102+D103+D104</f>
        <v>5402380.0899999999</v>
      </c>
      <c r="E99" s="10">
        <f t="shared" ref="E99:J99" si="51">E100+E101+E102+E103+E104</f>
        <v>3806314.09</v>
      </c>
      <c r="F99" s="10">
        <f t="shared" si="51"/>
        <v>3506314.09</v>
      </c>
      <c r="G99" s="10">
        <f t="shared" si="32"/>
        <v>92.118359312801743</v>
      </c>
      <c r="H99" s="10">
        <f t="shared" si="51"/>
        <v>1046200</v>
      </c>
      <c r="I99" s="10">
        <f t="shared" si="51"/>
        <v>1000000</v>
      </c>
      <c r="J99" s="10">
        <f t="shared" si="51"/>
        <v>1000000</v>
      </c>
      <c r="K99" s="10">
        <f t="shared" si="39"/>
        <v>100</v>
      </c>
      <c r="L99" s="10">
        <f t="shared" si="33"/>
        <v>6448580.0899999999</v>
      </c>
      <c r="M99" s="10">
        <f t="shared" si="34"/>
        <v>4806314.09</v>
      </c>
      <c r="N99" s="10">
        <f t="shared" si="35"/>
        <v>4506314.09</v>
      </c>
      <c r="O99" s="10">
        <f t="shared" si="36"/>
        <v>93.758210670747061</v>
      </c>
    </row>
    <row r="100" spans="1:15" ht="188.1" customHeight="1" x14ac:dyDescent="0.15">
      <c r="A100" s="58" t="s">
        <v>183</v>
      </c>
      <c r="B100" s="58"/>
      <c r="C100" s="6" t="s">
        <v>184</v>
      </c>
      <c r="D100" s="10">
        <v>1402047.09</v>
      </c>
      <c r="E100" s="10">
        <v>1402047.09</v>
      </c>
      <c r="F100" s="10">
        <v>1402047.09</v>
      </c>
      <c r="G100" s="10">
        <f t="shared" si="32"/>
        <v>100</v>
      </c>
      <c r="H100" s="10">
        <v>0</v>
      </c>
      <c r="I100" s="10">
        <v>0</v>
      </c>
      <c r="J100" s="10">
        <v>0</v>
      </c>
      <c r="K100" s="10">
        <v>0</v>
      </c>
      <c r="L100" s="10">
        <f t="shared" si="33"/>
        <v>1402047.09</v>
      </c>
      <c r="M100" s="10">
        <f t="shared" si="34"/>
        <v>1402047.09</v>
      </c>
      <c r="N100" s="10">
        <f t="shared" si="35"/>
        <v>1402047.09</v>
      </c>
      <c r="O100" s="10">
        <f t="shared" si="36"/>
        <v>100</v>
      </c>
    </row>
    <row r="101" spans="1:15" ht="45.6" customHeight="1" x14ac:dyDescent="0.15">
      <c r="A101" s="52" t="s">
        <v>185</v>
      </c>
      <c r="B101" s="52"/>
      <c r="C101" s="6" t="s">
        <v>186</v>
      </c>
      <c r="D101" s="10">
        <v>1116369</v>
      </c>
      <c r="E101" s="10">
        <v>685293</v>
      </c>
      <c r="F101" s="10">
        <v>685293</v>
      </c>
      <c r="G101" s="10">
        <f t="shared" si="32"/>
        <v>100</v>
      </c>
      <c r="H101" s="10">
        <v>0</v>
      </c>
      <c r="I101" s="10">
        <v>0</v>
      </c>
      <c r="J101" s="10">
        <v>0</v>
      </c>
      <c r="K101" s="10">
        <v>0</v>
      </c>
      <c r="L101" s="10">
        <f t="shared" si="33"/>
        <v>1116369</v>
      </c>
      <c r="M101" s="10">
        <f t="shared" si="34"/>
        <v>685293</v>
      </c>
      <c r="N101" s="10">
        <f t="shared" si="35"/>
        <v>685293</v>
      </c>
      <c r="O101" s="10">
        <f t="shared" si="36"/>
        <v>100</v>
      </c>
    </row>
    <row r="102" spans="1:15" ht="61.5" customHeight="1" x14ac:dyDescent="0.15">
      <c r="A102" s="52" t="s">
        <v>187</v>
      </c>
      <c r="B102" s="52"/>
      <c r="C102" s="6" t="s">
        <v>188</v>
      </c>
      <c r="D102" s="10">
        <v>673300</v>
      </c>
      <c r="E102" s="10">
        <v>336641</v>
      </c>
      <c r="F102" s="10">
        <v>336641</v>
      </c>
      <c r="G102" s="10">
        <f t="shared" si="32"/>
        <v>100</v>
      </c>
      <c r="H102" s="10">
        <v>0</v>
      </c>
      <c r="I102" s="10">
        <v>0</v>
      </c>
      <c r="J102" s="10">
        <v>0</v>
      </c>
      <c r="K102" s="10">
        <v>0</v>
      </c>
      <c r="L102" s="10">
        <f t="shared" si="33"/>
        <v>673300</v>
      </c>
      <c r="M102" s="10">
        <f t="shared" si="34"/>
        <v>336641</v>
      </c>
      <c r="N102" s="10">
        <f t="shared" si="35"/>
        <v>336641</v>
      </c>
      <c r="O102" s="10">
        <f t="shared" si="36"/>
        <v>100</v>
      </c>
    </row>
    <row r="103" spans="1:15" ht="69" customHeight="1" x14ac:dyDescent="0.15">
      <c r="A103" s="52" t="s">
        <v>189</v>
      </c>
      <c r="B103" s="52"/>
      <c r="C103" s="6" t="s">
        <v>190</v>
      </c>
      <c r="D103" s="10">
        <v>229175</v>
      </c>
      <c r="E103" s="10">
        <v>229175</v>
      </c>
      <c r="F103" s="10">
        <v>229175</v>
      </c>
      <c r="G103" s="10">
        <f t="shared" si="32"/>
        <v>100</v>
      </c>
      <c r="H103" s="10">
        <v>0</v>
      </c>
      <c r="I103" s="10">
        <v>0</v>
      </c>
      <c r="J103" s="10">
        <v>0</v>
      </c>
      <c r="K103" s="10">
        <v>0</v>
      </c>
      <c r="L103" s="10">
        <f t="shared" si="33"/>
        <v>229175</v>
      </c>
      <c r="M103" s="10">
        <f t="shared" si="34"/>
        <v>229175</v>
      </c>
      <c r="N103" s="10">
        <f t="shared" si="35"/>
        <v>229175</v>
      </c>
      <c r="O103" s="10">
        <f t="shared" si="36"/>
        <v>100</v>
      </c>
    </row>
    <row r="104" spans="1:15" ht="21" customHeight="1" x14ac:dyDescent="0.15">
      <c r="A104" s="52" t="s">
        <v>191</v>
      </c>
      <c r="B104" s="52"/>
      <c r="C104" s="6" t="s">
        <v>192</v>
      </c>
      <c r="D104" s="10">
        <v>1981489</v>
      </c>
      <c r="E104" s="10">
        <v>1153158</v>
      </c>
      <c r="F104" s="10">
        <v>853158</v>
      </c>
      <c r="G104" s="10">
        <f t="shared" si="32"/>
        <v>73.984484346464228</v>
      </c>
      <c r="H104" s="10">
        <v>1046200</v>
      </c>
      <c r="I104" s="10">
        <v>1000000</v>
      </c>
      <c r="J104" s="10">
        <v>1000000</v>
      </c>
      <c r="K104" s="10">
        <f t="shared" si="39"/>
        <v>100</v>
      </c>
      <c r="L104" s="10">
        <f t="shared" si="33"/>
        <v>3027689</v>
      </c>
      <c r="M104" s="10">
        <f t="shared" si="34"/>
        <v>2153158</v>
      </c>
      <c r="N104" s="10">
        <f t="shared" si="35"/>
        <v>1853158</v>
      </c>
      <c r="O104" s="10">
        <f t="shared" si="36"/>
        <v>86.066976970570664</v>
      </c>
    </row>
    <row r="105" spans="1:15" ht="28.5" customHeight="1" x14ac:dyDescent="0.15">
      <c r="A105" s="60" t="s">
        <v>193</v>
      </c>
      <c r="B105" s="60"/>
      <c r="C105" s="8" t="s">
        <v>194</v>
      </c>
      <c r="D105" s="12">
        <f>D98+D99</f>
        <v>334333456.08999997</v>
      </c>
      <c r="E105" s="12">
        <f t="shared" ref="E105:I105" si="52">E98+E99</f>
        <v>196951556.09</v>
      </c>
      <c r="F105" s="12">
        <f t="shared" si="52"/>
        <v>199225742.47999999</v>
      </c>
      <c r="G105" s="12">
        <f t="shared" si="32"/>
        <v>101.15469328354064</v>
      </c>
      <c r="H105" s="12">
        <f t="shared" si="52"/>
        <v>4036500</v>
      </c>
      <c r="I105" s="12">
        <f t="shared" si="52"/>
        <v>3857300</v>
      </c>
      <c r="J105" s="12">
        <f t="shared" ref="J105" si="53">J98+J99</f>
        <v>19602300.109999999</v>
      </c>
      <c r="K105" s="12">
        <f t="shared" si="39"/>
        <v>508.18707671168949</v>
      </c>
      <c r="L105" s="12">
        <f>D105+H105</f>
        <v>338369956.08999997</v>
      </c>
      <c r="M105" s="12">
        <f>E105+I105</f>
        <v>200808856.09</v>
      </c>
      <c r="N105" s="12">
        <f t="shared" si="35"/>
        <v>218828042.58999997</v>
      </c>
      <c r="O105" s="12">
        <f t="shared" si="36"/>
        <v>108.97330269732923</v>
      </c>
    </row>
    <row r="106" spans="1:15" ht="21.6" customHeight="1" x14ac:dyDescent="0.15">
      <c r="A106" s="48" t="s">
        <v>195</v>
      </c>
      <c r="B106" s="48"/>
      <c r="C106" s="5" t="s">
        <v>0</v>
      </c>
      <c r="D106" s="13" t="s">
        <v>0</v>
      </c>
      <c r="E106" s="13"/>
      <c r="F106" s="14" t="s">
        <v>0</v>
      </c>
      <c r="G106" s="15"/>
      <c r="H106" s="14"/>
      <c r="I106" s="14"/>
      <c r="J106" s="14"/>
      <c r="K106" s="14"/>
      <c r="L106" s="16"/>
      <c r="M106" s="16"/>
      <c r="N106" s="17"/>
      <c r="O106" s="17"/>
    </row>
    <row r="107" spans="1:15" ht="21.95" customHeight="1" x14ac:dyDescent="0.15">
      <c r="A107" s="61" t="s">
        <v>196</v>
      </c>
      <c r="B107" s="61"/>
      <c r="C107" s="27" t="s">
        <v>0</v>
      </c>
      <c r="D107" s="18">
        <v>31145830</v>
      </c>
      <c r="E107" s="18">
        <v>16697872</v>
      </c>
      <c r="F107" s="18">
        <v>14893089.93</v>
      </c>
      <c r="G107" s="18">
        <f t="shared" ref="G107:G141" si="54">F107/E107%</f>
        <v>89.191544467462677</v>
      </c>
      <c r="H107" s="18">
        <v>199000</v>
      </c>
      <c r="I107" s="18">
        <v>199000</v>
      </c>
      <c r="J107" s="18">
        <v>2669277.06</v>
      </c>
      <c r="K107" s="18">
        <f t="shared" si="39"/>
        <v>1341.345256281407</v>
      </c>
      <c r="L107" s="18">
        <f t="shared" si="33"/>
        <v>31344830</v>
      </c>
      <c r="M107" s="18">
        <f t="shared" si="34"/>
        <v>16896872</v>
      </c>
      <c r="N107" s="18">
        <f t="shared" si="35"/>
        <v>17562366.989999998</v>
      </c>
      <c r="O107" s="18">
        <f t="shared" si="36"/>
        <v>103.93856916238697</v>
      </c>
    </row>
    <row r="108" spans="1:15" ht="66.599999999999994" customHeight="1" x14ac:dyDescent="0.15">
      <c r="A108" s="62" t="s">
        <v>197</v>
      </c>
      <c r="B108" s="62"/>
      <c r="C108" s="27" t="s">
        <v>198</v>
      </c>
      <c r="D108" s="18">
        <v>24838500</v>
      </c>
      <c r="E108" s="18">
        <v>13286800</v>
      </c>
      <c r="F108" s="18">
        <v>12101071.17</v>
      </c>
      <c r="G108" s="18">
        <f t="shared" si="54"/>
        <v>91.075888626305812</v>
      </c>
      <c r="H108" s="18">
        <v>129000</v>
      </c>
      <c r="I108" s="18">
        <v>129000</v>
      </c>
      <c r="J108" s="18">
        <v>122866.36</v>
      </c>
      <c r="K108" s="18">
        <f t="shared" si="39"/>
        <v>95.24524031007752</v>
      </c>
      <c r="L108" s="18">
        <f t="shared" si="33"/>
        <v>24967500</v>
      </c>
      <c r="M108" s="18">
        <f t="shared" si="34"/>
        <v>13415800</v>
      </c>
      <c r="N108" s="18">
        <f t="shared" si="35"/>
        <v>12223937.529999999</v>
      </c>
      <c r="O108" s="18">
        <f t="shared" si="36"/>
        <v>91.11597914399438</v>
      </c>
    </row>
    <row r="109" spans="1:15" ht="50.45" customHeight="1" x14ac:dyDescent="0.15">
      <c r="A109" s="62" t="s">
        <v>199</v>
      </c>
      <c r="B109" s="62"/>
      <c r="C109" s="27" t="s">
        <v>200</v>
      </c>
      <c r="D109" s="18">
        <v>2258480</v>
      </c>
      <c r="E109" s="18">
        <v>1246800</v>
      </c>
      <c r="F109" s="18">
        <v>1064287.08</v>
      </c>
      <c r="G109" s="18">
        <f t="shared" si="54"/>
        <v>85.361491819056795</v>
      </c>
      <c r="H109" s="18">
        <v>0</v>
      </c>
      <c r="I109" s="18">
        <v>0</v>
      </c>
      <c r="J109" s="18">
        <v>0</v>
      </c>
      <c r="K109" s="18">
        <v>0</v>
      </c>
      <c r="L109" s="18">
        <f t="shared" si="33"/>
        <v>2258480</v>
      </c>
      <c r="M109" s="18">
        <f t="shared" si="34"/>
        <v>1246800</v>
      </c>
      <c r="N109" s="18">
        <f t="shared" si="35"/>
        <v>1064287.08</v>
      </c>
      <c r="O109" s="18">
        <f t="shared" si="36"/>
        <v>85.361491819056795</v>
      </c>
    </row>
    <row r="110" spans="1:15" ht="54.6" customHeight="1" x14ac:dyDescent="0.15">
      <c r="A110" s="62" t="s">
        <v>199</v>
      </c>
      <c r="B110" s="62"/>
      <c r="C110" s="27" t="s">
        <v>201</v>
      </c>
      <c r="D110" s="18">
        <v>1030000</v>
      </c>
      <c r="E110" s="18">
        <v>520350</v>
      </c>
      <c r="F110" s="18">
        <v>444628.8</v>
      </c>
      <c r="G110" s="18">
        <f t="shared" si="54"/>
        <v>85.448025367541078</v>
      </c>
      <c r="H110" s="18">
        <v>0</v>
      </c>
      <c r="I110" s="18">
        <v>0</v>
      </c>
      <c r="J110" s="18">
        <v>0</v>
      </c>
      <c r="K110" s="18">
        <v>0</v>
      </c>
      <c r="L110" s="18">
        <f t="shared" si="33"/>
        <v>1030000</v>
      </c>
      <c r="M110" s="18">
        <f t="shared" si="34"/>
        <v>520350</v>
      </c>
      <c r="N110" s="18">
        <f t="shared" si="35"/>
        <v>444628.8</v>
      </c>
      <c r="O110" s="18">
        <f t="shared" si="36"/>
        <v>85.448025367541078</v>
      </c>
    </row>
    <row r="111" spans="1:15" ht="55.5" customHeight="1" x14ac:dyDescent="0.15">
      <c r="A111" s="62" t="s">
        <v>199</v>
      </c>
      <c r="B111" s="62"/>
      <c r="C111" s="27" t="s">
        <v>202</v>
      </c>
      <c r="D111" s="18">
        <v>667300</v>
      </c>
      <c r="E111" s="18">
        <v>335916</v>
      </c>
      <c r="F111" s="18">
        <v>309402.83</v>
      </c>
      <c r="G111" s="18">
        <f t="shared" si="54"/>
        <v>92.107202395837064</v>
      </c>
      <c r="H111" s="18">
        <v>0</v>
      </c>
      <c r="I111" s="18">
        <v>0</v>
      </c>
      <c r="J111" s="18">
        <v>0</v>
      </c>
      <c r="K111" s="18">
        <v>0</v>
      </c>
      <c r="L111" s="18">
        <f t="shared" si="33"/>
        <v>667300</v>
      </c>
      <c r="M111" s="18">
        <f t="shared" si="34"/>
        <v>335916</v>
      </c>
      <c r="N111" s="18">
        <f t="shared" si="35"/>
        <v>309402.83</v>
      </c>
      <c r="O111" s="18">
        <f t="shared" si="36"/>
        <v>92.107202395837064</v>
      </c>
    </row>
    <row r="112" spans="1:15" ht="54.95" customHeight="1" x14ac:dyDescent="0.15">
      <c r="A112" s="62" t="s">
        <v>199</v>
      </c>
      <c r="B112" s="62"/>
      <c r="C112" s="27" t="s">
        <v>203</v>
      </c>
      <c r="D112" s="18">
        <v>2014750</v>
      </c>
      <c r="E112" s="18">
        <v>1074956</v>
      </c>
      <c r="F112" s="18">
        <v>752982.06</v>
      </c>
      <c r="G112" s="18">
        <f t="shared" si="54"/>
        <v>70.047709859752402</v>
      </c>
      <c r="H112" s="18">
        <v>0</v>
      </c>
      <c r="I112" s="18">
        <v>0</v>
      </c>
      <c r="J112" s="18">
        <v>0</v>
      </c>
      <c r="K112" s="18">
        <v>0</v>
      </c>
      <c r="L112" s="18">
        <f t="shared" si="33"/>
        <v>2014750</v>
      </c>
      <c r="M112" s="18">
        <f t="shared" si="34"/>
        <v>1074956</v>
      </c>
      <c r="N112" s="18">
        <f t="shared" si="35"/>
        <v>752982.06</v>
      </c>
      <c r="O112" s="18">
        <f t="shared" si="36"/>
        <v>70.047709859752402</v>
      </c>
    </row>
    <row r="113" spans="1:15" ht="27.95" customHeight="1" x14ac:dyDescent="0.15">
      <c r="A113" s="62" t="s">
        <v>204</v>
      </c>
      <c r="B113" s="62"/>
      <c r="C113" s="27" t="s">
        <v>205</v>
      </c>
      <c r="D113" s="18">
        <v>336800</v>
      </c>
      <c r="E113" s="18">
        <v>233050</v>
      </c>
      <c r="F113" s="18">
        <v>220717.99</v>
      </c>
      <c r="G113" s="18">
        <f t="shared" si="54"/>
        <v>94.70842737609955</v>
      </c>
      <c r="H113" s="18">
        <v>70000</v>
      </c>
      <c r="I113" s="18">
        <v>70000</v>
      </c>
      <c r="J113" s="18">
        <v>2546410.7000000002</v>
      </c>
      <c r="K113" s="18">
        <f t="shared" si="39"/>
        <v>3637.7295714285715</v>
      </c>
      <c r="L113" s="18">
        <f t="shared" si="33"/>
        <v>406800</v>
      </c>
      <c r="M113" s="18">
        <f t="shared" si="34"/>
        <v>303050</v>
      </c>
      <c r="N113" s="18">
        <f t="shared" si="35"/>
        <v>2767128.6900000004</v>
      </c>
      <c r="O113" s="18">
        <f t="shared" si="36"/>
        <v>913.09311664741801</v>
      </c>
    </row>
    <row r="114" spans="1:15" ht="18.95" customHeight="1" x14ac:dyDescent="0.15">
      <c r="A114" s="61" t="s">
        <v>206</v>
      </c>
      <c r="B114" s="61"/>
      <c r="C114" s="27" t="s">
        <v>0</v>
      </c>
      <c r="D114" s="18">
        <v>242234255</v>
      </c>
      <c r="E114" s="18">
        <v>139793055</v>
      </c>
      <c r="F114" s="18">
        <v>131476011.93000001</v>
      </c>
      <c r="G114" s="18">
        <f t="shared" si="54"/>
        <v>94.050460468154157</v>
      </c>
      <c r="H114" s="18">
        <v>6158893</v>
      </c>
      <c r="I114" s="18">
        <v>6158893</v>
      </c>
      <c r="J114" s="18">
        <v>9075536</v>
      </c>
      <c r="K114" s="18">
        <f t="shared" si="39"/>
        <v>147.35661100136014</v>
      </c>
      <c r="L114" s="18">
        <f t="shared" si="33"/>
        <v>248393148</v>
      </c>
      <c r="M114" s="18">
        <f t="shared" si="34"/>
        <v>145951948</v>
      </c>
      <c r="N114" s="18">
        <f t="shared" si="35"/>
        <v>140551547.93000001</v>
      </c>
      <c r="O114" s="18">
        <f t="shared" si="36"/>
        <v>96.299878046163528</v>
      </c>
    </row>
    <row r="115" spans="1:15" ht="17.45" customHeight="1" x14ac:dyDescent="0.15">
      <c r="A115" s="62" t="s">
        <v>207</v>
      </c>
      <c r="B115" s="62"/>
      <c r="C115" s="27" t="s">
        <v>208</v>
      </c>
      <c r="D115" s="18">
        <v>55277824</v>
      </c>
      <c r="E115" s="18">
        <v>27725024</v>
      </c>
      <c r="F115" s="18">
        <v>24248604.969999999</v>
      </c>
      <c r="G115" s="18">
        <f t="shared" si="54"/>
        <v>87.461078374539909</v>
      </c>
      <c r="H115" s="18">
        <v>2500000</v>
      </c>
      <c r="I115" s="18">
        <v>2500000</v>
      </c>
      <c r="J115" s="18">
        <v>1377856.08</v>
      </c>
      <c r="K115" s="18">
        <f t="shared" si="39"/>
        <v>55.114243200000004</v>
      </c>
      <c r="L115" s="18">
        <f t="shared" si="33"/>
        <v>57777824</v>
      </c>
      <c r="M115" s="18">
        <f t="shared" si="34"/>
        <v>30225024</v>
      </c>
      <c r="N115" s="18">
        <f t="shared" si="35"/>
        <v>25626461.049999997</v>
      </c>
      <c r="O115" s="18">
        <f t="shared" si="36"/>
        <v>84.785577176051191</v>
      </c>
    </row>
    <row r="116" spans="1:15" ht="34.5" customHeight="1" x14ac:dyDescent="0.15">
      <c r="A116" s="61" t="s">
        <v>209</v>
      </c>
      <c r="B116" s="61"/>
      <c r="C116" s="27" t="s">
        <v>0</v>
      </c>
      <c r="D116" s="18">
        <v>39424048</v>
      </c>
      <c r="E116" s="18">
        <f>E117+E118</f>
        <v>21245349</v>
      </c>
      <c r="F116" s="18">
        <v>19174453.93</v>
      </c>
      <c r="G116" s="18">
        <f t="shared" si="54"/>
        <v>90.252477989417827</v>
      </c>
      <c r="H116" s="18">
        <v>3619893</v>
      </c>
      <c r="I116" s="18">
        <v>3619893</v>
      </c>
      <c r="J116" s="18">
        <v>7676126.5899999999</v>
      </c>
      <c r="K116" s="18">
        <f t="shared" si="39"/>
        <v>212.05396374975723</v>
      </c>
      <c r="L116" s="18">
        <f t="shared" si="33"/>
        <v>43043941</v>
      </c>
      <c r="M116" s="18">
        <f t="shared" si="34"/>
        <v>24865242</v>
      </c>
      <c r="N116" s="18">
        <f t="shared" si="35"/>
        <v>26850580.52</v>
      </c>
      <c r="O116" s="18">
        <f t="shared" si="36"/>
        <v>107.98439251063795</v>
      </c>
    </row>
    <row r="117" spans="1:15" ht="48" customHeight="1" x14ac:dyDescent="0.15">
      <c r="A117" s="63" t="s">
        <v>210</v>
      </c>
      <c r="B117" s="63"/>
      <c r="C117" s="28" t="s">
        <v>211</v>
      </c>
      <c r="D117" s="18">
        <v>38336078</v>
      </c>
      <c r="E117" s="18">
        <v>20493284</v>
      </c>
      <c r="F117" s="18">
        <v>18545637.969999999</v>
      </c>
      <c r="G117" s="18">
        <f t="shared" si="54"/>
        <v>90.496174112455563</v>
      </c>
      <c r="H117" s="18">
        <v>3619893</v>
      </c>
      <c r="I117" s="18">
        <v>3619893</v>
      </c>
      <c r="J117" s="18">
        <v>7618942.1799999997</v>
      </c>
      <c r="K117" s="18">
        <f t="shared" si="39"/>
        <v>210.47423722192892</v>
      </c>
      <c r="L117" s="18">
        <f t="shared" si="33"/>
        <v>41955971</v>
      </c>
      <c r="M117" s="18">
        <f t="shared" si="34"/>
        <v>24113177</v>
      </c>
      <c r="N117" s="18">
        <f t="shared" si="35"/>
        <v>26164580.149999999</v>
      </c>
      <c r="O117" s="18">
        <f t="shared" si="36"/>
        <v>108.50739473276374</v>
      </c>
    </row>
    <row r="118" spans="1:15" ht="45.6" customHeight="1" x14ac:dyDescent="0.15">
      <c r="A118" s="63" t="s">
        <v>212</v>
      </c>
      <c r="B118" s="63"/>
      <c r="C118" s="28" t="s">
        <v>213</v>
      </c>
      <c r="D118" s="18">
        <v>1087970</v>
      </c>
      <c r="E118" s="18">
        <v>752065</v>
      </c>
      <c r="F118" s="18">
        <v>628815.96</v>
      </c>
      <c r="G118" s="18">
        <f t="shared" si="54"/>
        <v>83.611916523172866</v>
      </c>
      <c r="H118" s="18">
        <v>0</v>
      </c>
      <c r="I118" s="18">
        <v>0</v>
      </c>
      <c r="J118" s="18">
        <v>57184.41</v>
      </c>
      <c r="K118" s="18">
        <v>0</v>
      </c>
      <c r="L118" s="18">
        <f t="shared" si="33"/>
        <v>1087970</v>
      </c>
      <c r="M118" s="18">
        <f t="shared" si="34"/>
        <v>752065</v>
      </c>
      <c r="N118" s="18">
        <f t="shared" si="35"/>
        <v>686000.37</v>
      </c>
      <c r="O118" s="18">
        <f t="shared" si="36"/>
        <v>91.21556913298717</v>
      </c>
    </row>
    <row r="119" spans="1:15" ht="28.5" customHeight="1" x14ac:dyDescent="0.15">
      <c r="A119" s="61" t="s">
        <v>214</v>
      </c>
      <c r="B119" s="61"/>
      <c r="C119" s="27" t="s">
        <v>0</v>
      </c>
      <c r="D119" s="18">
        <v>137075500</v>
      </c>
      <c r="E119" s="18">
        <f>E120</f>
        <v>84065600</v>
      </c>
      <c r="F119" s="18">
        <v>82310110.439999998</v>
      </c>
      <c r="G119" s="18">
        <f t="shared" si="54"/>
        <v>97.911762290401782</v>
      </c>
      <c r="H119" s="18">
        <v>0</v>
      </c>
      <c r="I119" s="18">
        <v>0</v>
      </c>
      <c r="J119" s="18">
        <v>0</v>
      </c>
      <c r="K119" s="18">
        <v>0</v>
      </c>
      <c r="L119" s="18">
        <f t="shared" si="33"/>
        <v>137075500</v>
      </c>
      <c r="M119" s="18">
        <f t="shared" si="34"/>
        <v>84065600</v>
      </c>
      <c r="N119" s="18">
        <f t="shared" si="35"/>
        <v>82310110.439999998</v>
      </c>
      <c r="O119" s="18">
        <f t="shared" si="36"/>
        <v>97.911762290401782</v>
      </c>
    </row>
    <row r="120" spans="1:15" ht="43.5" customHeight="1" x14ac:dyDescent="0.15">
      <c r="A120" s="63" t="s">
        <v>215</v>
      </c>
      <c r="B120" s="63"/>
      <c r="C120" s="28" t="s">
        <v>216</v>
      </c>
      <c r="D120" s="18">
        <v>137075500</v>
      </c>
      <c r="E120" s="18">
        <v>84065600</v>
      </c>
      <c r="F120" s="18">
        <v>82310110.439999998</v>
      </c>
      <c r="G120" s="18">
        <f t="shared" si="54"/>
        <v>97.911762290401782</v>
      </c>
      <c r="H120" s="18">
        <v>0</v>
      </c>
      <c r="I120" s="18">
        <v>0</v>
      </c>
      <c r="J120" s="18">
        <v>0</v>
      </c>
      <c r="K120" s="18">
        <v>0</v>
      </c>
      <c r="L120" s="18">
        <f t="shared" si="33"/>
        <v>137075500</v>
      </c>
      <c r="M120" s="18">
        <f t="shared" si="34"/>
        <v>84065600</v>
      </c>
      <c r="N120" s="18">
        <f t="shared" si="35"/>
        <v>82310110.439999998</v>
      </c>
      <c r="O120" s="18">
        <f t="shared" si="36"/>
        <v>97.911762290401782</v>
      </c>
    </row>
    <row r="121" spans="1:15" ht="50.45" customHeight="1" x14ac:dyDescent="0.15">
      <c r="A121" s="62" t="s">
        <v>217</v>
      </c>
      <c r="B121" s="62"/>
      <c r="C121" s="27" t="s">
        <v>218</v>
      </c>
      <c r="D121" s="18">
        <v>2030434</v>
      </c>
      <c r="E121" s="18">
        <v>1309259</v>
      </c>
      <c r="F121" s="18">
        <v>1096197.6200000001</v>
      </c>
      <c r="G121" s="18">
        <f t="shared" si="54"/>
        <v>83.726567470607421</v>
      </c>
      <c r="H121" s="18">
        <v>3000</v>
      </c>
      <c r="I121" s="18">
        <v>3000</v>
      </c>
      <c r="J121" s="18">
        <v>0</v>
      </c>
      <c r="K121" s="18">
        <f t="shared" si="39"/>
        <v>0</v>
      </c>
      <c r="L121" s="18">
        <f t="shared" si="33"/>
        <v>2033434</v>
      </c>
      <c r="M121" s="18">
        <f t="shared" si="34"/>
        <v>1312259</v>
      </c>
      <c r="N121" s="18">
        <f t="shared" si="35"/>
        <v>1096197.6200000001</v>
      </c>
      <c r="O121" s="18">
        <f t="shared" si="36"/>
        <v>83.535157312695134</v>
      </c>
    </row>
    <row r="122" spans="1:15" ht="32.450000000000003" customHeight="1" x14ac:dyDescent="0.15">
      <c r="A122" s="62" t="s">
        <v>219</v>
      </c>
      <c r="B122" s="62"/>
      <c r="C122" s="27" t="s">
        <v>220</v>
      </c>
      <c r="D122" s="18">
        <v>3315409</v>
      </c>
      <c r="E122" s="18">
        <v>2395319</v>
      </c>
      <c r="F122" s="18">
        <v>2111281.7999999998</v>
      </c>
      <c r="G122" s="18">
        <f t="shared" si="54"/>
        <v>88.141988603605611</v>
      </c>
      <c r="H122" s="18">
        <v>36000</v>
      </c>
      <c r="I122" s="18">
        <v>36000</v>
      </c>
      <c r="J122" s="18">
        <v>5165.26</v>
      </c>
      <c r="K122" s="18">
        <f t="shared" si="39"/>
        <v>14.347944444444446</v>
      </c>
      <c r="L122" s="18">
        <f t="shared" si="33"/>
        <v>3351409</v>
      </c>
      <c r="M122" s="18">
        <f t="shared" si="34"/>
        <v>2431319</v>
      </c>
      <c r="N122" s="18">
        <f t="shared" si="35"/>
        <v>2116447.0599999996</v>
      </c>
      <c r="O122" s="18">
        <f t="shared" si="36"/>
        <v>87.049336594663203</v>
      </c>
    </row>
    <row r="123" spans="1:15" ht="33.6" customHeight="1" x14ac:dyDescent="0.15">
      <c r="A123" s="61" t="s">
        <v>221</v>
      </c>
      <c r="B123" s="61"/>
      <c r="C123" s="27" t="s">
        <v>0</v>
      </c>
      <c r="D123" s="18">
        <v>2896245</v>
      </c>
      <c r="E123" s="18">
        <f>E124+E125</f>
        <v>1711625</v>
      </c>
      <c r="F123" s="18">
        <v>1439587</v>
      </c>
      <c r="G123" s="18">
        <f t="shared" si="54"/>
        <v>84.106448550354202</v>
      </c>
      <c r="H123" s="18">
        <v>0</v>
      </c>
      <c r="I123" s="18">
        <v>0</v>
      </c>
      <c r="J123" s="18">
        <v>0</v>
      </c>
      <c r="K123" s="18">
        <v>0</v>
      </c>
      <c r="L123" s="18">
        <f t="shared" si="33"/>
        <v>2896245</v>
      </c>
      <c r="M123" s="18">
        <f t="shared" si="34"/>
        <v>1711625</v>
      </c>
      <c r="N123" s="18">
        <f t="shared" si="35"/>
        <v>1439587</v>
      </c>
      <c r="O123" s="18">
        <f t="shared" si="36"/>
        <v>84.106448550354202</v>
      </c>
    </row>
    <row r="124" spans="1:15" ht="29.1" customHeight="1" x14ac:dyDescent="0.15">
      <c r="A124" s="63" t="s">
        <v>222</v>
      </c>
      <c r="B124" s="63"/>
      <c r="C124" s="28" t="s">
        <v>223</v>
      </c>
      <c r="D124" s="18">
        <v>2866770</v>
      </c>
      <c r="E124" s="18">
        <v>1689390</v>
      </c>
      <c r="F124" s="18">
        <v>1425107</v>
      </c>
      <c r="G124" s="18">
        <f t="shared" si="54"/>
        <v>84.356306122328164</v>
      </c>
      <c r="H124" s="18">
        <v>0</v>
      </c>
      <c r="I124" s="18">
        <v>0</v>
      </c>
      <c r="J124" s="18">
        <v>0</v>
      </c>
      <c r="K124" s="18">
        <v>0</v>
      </c>
      <c r="L124" s="18">
        <f t="shared" si="33"/>
        <v>2866770</v>
      </c>
      <c r="M124" s="18">
        <f t="shared" si="34"/>
        <v>1689390</v>
      </c>
      <c r="N124" s="18">
        <f t="shared" si="35"/>
        <v>1425107</v>
      </c>
      <c r="O124" s="18">
        <f t="shared" si="36"/>
        <v>84.356306122328178</v>
      </c>
    </row>
    <row r="125" spans="1:15" ht="27" customHeight="1" x14ac:dyDescent="0.15">
      <c r="A125" s="63" t="s">
        <v>224</v>
      </c>
      <c r="B125" s="63"/>
      <c r="C125" s="28" t="s">
        <v>225</v>
      </c>
      <c r="D125" s="18">
        <v>29475</v>
      </c>
      <c r="E125" s="18">
        <v>22235</v>
      </c>
      <c r="F125" s="18">
        <v>14480</v>
      </c>
      <c r="G125" s="18">
        <f t="shared" si="54"/>
        <v>65.122554531144587</v>
      </c>
      <c r="H125" s="18">
        <v>0</v>
      </c>
      <c r="I125" s="18">
        <v>0</v>
      </c>
      <c r="J125" s="18">
        <v>0</v>
      </c>
      <c r="K125" s="18">
        <v>0</v>
      </c>
      <c r="L125" s="18">
        <f t="shared" si="33"/>
        <v>29475</v>
      </c>
      <c r="M125" s="18">
        <f t="shared" si="34"/>
        <v>22235</v>
      </c>
      <c r="N125" s="18">
        <f t="shared" si="35"/>
        <v>14480</v>
      </c>
      <c r="O125" s="18">
        <f t="shared" si="36"/>
        <v>65.122554531144601</v>
      </c>
    </row>
    <row r="126" spans="1:15" ht="33.6" customHeight="1" x14ac:dyDescent="0.15">
      <c r="A126" s="61" t="s">
        <v>226</v>
      </c>
      <c r="B126" s="61"/>
      <c r="C126" s="27" t="s">
        <v>0</v>
      </c>
      <c r="D126" s="18">
        <v>1312320</v>
      </c>
      <c r="E126" s="18">
        <f>E127+E128</f>
        <v>775063</v>
      </c>
      <c r="F126" s="18">
        <v>755694.64</v>
      </c>
      <c r="G126" s="18">
        <f t="shared" si="54"/>
        <v>97.501059913839256</v>
      </c>
      <c r="H126" s="18">
        <v>0</v>
      </c>
      <c r="I126" s="18">
        <v>0</v>
      </c>
      <c r="J126" s="18">
        <v>16388.07</v>
      </c>
      <c r="K126" s="18">
        <v>0</v>
      </c>
      <c r="L126" s="18">
        <f t="shared" si="33"/>
        <v>1312320</v>
      </c>
      <c r="M126" s="18">
        <f t="shared" si="34"/>
        <v>775063</v>
      </c>
      <c r="N126" s="18">
        <f t="shared" si="35"/>
        <v>772082.71</v>
      </c>
      <c r="O126" s="18">
        <f t="shared" si="36"/>
        <v>99.615477709553929</v>
      </c>
    </row>
    <row r="127" spans="1:15" ht="41.1" customHeight="1" x14ac:dyDescent="0.15">
      <c r="A127" s="63" t="s">
        <v>227</v>
      </c>
      <c r="B127" s="63"/>
      <c r="C127" s="28" t="s">
        <v>228</v>
      </c>
      <c r="D127" s="18">
        <v>195951</v>
      </c>
      <c r="E127" s="18">
        <v>89770</v>
      </c>
      <c r="F127" s="18">
        <v>77023.59</v>
      </c>
      <c r="G127" s="18">
        <f t="shared" si="54"/>
        <v>85.801035980839913</v>
      </c>
      <c r="H127" s="18">
        <v>0</v>
      </c>
      <c r="I127" s="18">
        <v>0</v>
      </c>
      <c r="J127" s="18">
        <v>16388.07</v>
      </c>
      <c r="K127" s="18">
        <v>0</v>
      </c>
      <c r="L127" s="18">
        <f t="shared" si="33"/>
        <v>195951</v>
      </c>
      <c r="M127" s="18">
        <f t="shared" si="34"/>
        <v>89770</v>
      </c>
      <c r="N127" s="18">
        <f t="shared" si="35"/>
        <v>93411.66</v>
      </c>
      <c r="O127" s="18">
        <f t="shared" si="36"/>
        <v>104.05665589840704</v>
      </c>
    </row>
    <row r="128" spans="1:15" ht="39.6" customHeight="1" x14ac:dyDescent="0.15">
      <c r="A128" s="63" t="s">
        <v>229</v>
      </c>
      <c r="B128" s="63"/>
      <c r="C128" s="28" t="s">
        <v>230</v>
      </c>
      <c r="D128" s="18">
        <v>1116369</v>
      </c>
      <c r="E128" s="18">
        <v>685293</v>
      </c>
      <c r="F128" s="18">
        <v>678671.05</v>
      </c>
      <c r="G128" s="18">
        <f t="shared" si="54"/>
        <v>99.033705291021505</v>
      </c>
      <c r="H128" s="18">
        <v>0</v>
      </c>
      <c r="I128" s="18">
        <v>0</v>
      </c>
      <c r="J128" s="18">
        <v>0</v>
      </c>
      <c r="K128" s="18">
        <v>0</v>
      </c>
      <c r="L128" s="18">
        <f t="shared" si="33"/>
        <v>1116369</v>
      </c>
      <c r="M128" s="18">
        <f t="shared" si="34"/>
        <v>685293</v>
      </c>
      <c r="N128" s="18">
        <f t="shared" si="35"/>
        <v>678671.05</v>
      </c>
      <c r="O128" s="18">
        <f t="shared" si="36"/>
        <v>99.033705291021505</v>
      </c>
    </row>
    <row r="129" spans="1:15" ht="63.95" customHeight="1" x14ac:dyDescent="0.15">
      <c r="A129" s="62" t="s">
        <v>231</v>
      </c>
      <c r="B129" s="62"/>
      <c r="C129" s="27" t="s">
        <v>232</v>
      </c>
      <c r="D129" s="18">
        <v>673300</v>
      </c>
      <c r="E129" s="18">
        <v>336641</v>
      </c>
      <c r="F129" s="18">
        <v>294822.53999999998</v>
      </c>
      <c r="G129" s="18">
        <f t="shared" si="54"/>
        <v>87.577728203041218</v>
      </c>
      <c r="H129" s="18">
        <v>0</v>
      </c>
      <c r="I129" s="18">
        <v>0</v>
      </c>
      <c r="J129" s="18">
        <v>0</v>
      </c>
      <c r="K129" s="18">
        <v>0</v>
      </c>
      <c r="L129" s="18">
        <f t="shared" si="33"/>
        <v>673300</v>
      </c>
      <c r="M129" s="18">
        <f t="shared" si="34"/>
        <v>336641</v>
      </c>
      <c r="N129" s="18">
        <f t="shared" si="35"/>
        <v>294822.53999999998</v>
      </c>
      <c r="O129" s="18">
        <f t="shared" si="36"/>
        <v>87.577728203041218</v>
      </c>
    </row>
    <row r="130" spans="1:15" ht="66.599999999999994" customHeight="1" x14ac:dyDescent="0.15">
      <c r="A130" s="62" t="s">
        <v>233</v>
      </c>
      <c r="B130" s="62"/>
      <c r="C130" s="27" t="s">
        <v>234</v>
      </c>
      <c r="D130" s="18">
        <v>229175</v>
      </c>
      <c r="E130" s="18">
        <v>229175</v>
      </c>
      <c r="F130" s="18">
        <v>45258.99</v>
      </c>
      <c r="G130" s="18">
        <f t="shared" si="54"/>
        <v>19.748659321479217</v>
      </c>
      <c r="H130" s="18">
        <v>0</v>
      </c>
      <c r="I130" s="18">
        <v>0</v>
      </c>
      <c r="J130" s="18">
        <v>0</v>
      </c>
      <c r="K130" s="18">
        <v>0</v>
      </c>
      <c r="L130" s="18">
        <f t="shared" si="33"/>
        <v>229175</v>
      </c>
      <c r="M130" s="18">
        <f t="shared" si="34"/>
        <v>229175</v>
      </c>
      <c r="N130" s="18">
        <f t="shared" si="35"/>
        <v>45258.99</v>
      </c>
      <c r="O130" s="18">
        <f t="shared" si="36"/>
        <v>19.748659321479217</v>
      </c>
    </row>
    <row r="131" spans="1:15" ht="21.6" customHeight="1" x14ac:dyDescent="0.15">
      <c r="A131" s="61" t="s">
        <v>235</v>
      </c>
      <c r="B131" s="61"/>
      <c r="C131" s="27" t="s">
        <v>0</v>
      </c>
      <c r="D131" s="18">
        <v>10433592</v>
      </c>
      <c r="E131" s="18">
        <v>6522802</v>
      </c>
      <c r="F131" s="18">
        <v>3965998.46</v>
      </c>
      <c r="G131" s="18">
        <f t="shared" si="54"/>
        <v>60.802067271089939</v>
      </c>
      <c r="H131" s="18">
        <v>1500000</v>
      </c>
      <c r="I131" s="18">
        <v>1500000</v>
      </c>
      <c r="J131" s="18">
        <v>1499826</v>
      </c>
      <c r="K131" s="18">
        <f t="shared" si="39"/>
        <v>99.988399999999999</v>
      </c>
      <c r="L131" s="18">
        <f t="shared" si="33"/>
        <v>11933592</v>
      </c>
      <c r="M131" s="18">
        <f t="shared" si="34"/>
        <v>8022802</v>
      </c>
      <c r="N131" s="18">
        <f t="shared" si="35"/>
        <v>5465824.46</v>
      </c>
      <c r="O131" s="18">
        <f t="shared" si="36"/>
        <v>68.128622144731978</v>
      </c>
    </row>
    <row r="132" spans="1:15" ht="34.5" customHeight="1" x14ac:dyDescent="0.15">
      <c r="A132" s="62" t="s">
        <v>236</v>
      </c>
      <c r="B132" s="62"/>
      <c r="C132" s="27" t="s">
        <v>237</v>
      </c>
      <c r="D132" s="18">
        <v>5604142</v>
      </c>
      <c r="E132" s="18">
        <v>3823642</v>
      </c>
      <c r="F132" s="18">
        <v>2068948.96</v>
      </c>
      <c r="G132" s="18">
        <f t="shared" si="54"/>
        <v>54.109379486887107</v>
      </c>
      <c r="H132" s="18">
        <v>1500000</v>
      </c>
      <c r="I132" s="18">
        <v>1500000</v>
      </c>
      <c r="J132" s="18">
        <v>1499826</v>
      </c>
      <c r="K132" s="18">
        <f t="shared" si="39"/>
        <v>99.988399999999999</v>
      </c>
      <c r="L132" s="18">
        <f t="shared" si="33"/>
        <v>7104142</v>
      </c>
      <c r="M132" s="18">
        <f t="shared" si="34"/>
        <v>5323642</v>
      </c>
      <c r="N132" s="18">
        <f t="shared" si="35"/>
        <v>3568774.96</v>
      </c>
      <c r="O132" s="18">
        <f t="shared" si="36"/>
        <v>67.036343916439151</v>
      </c>
    </row>
    <row r="133" spans="1:15" ht="25.5" customHeight="1" x14ac:dyDescent="0.15">
      <c r="A133" s="61" t="s">
        <v>238</v>
      </c>
      <c r="B133" s="61"/>
      <c r="C133" s="27" t="s">
        <v>0</v>
      </c>
      <c r="D133" s="18">
        <v>3282400</v>
      </c>
      <c r="E133" s="18">
        <v>1762110</v>
      </c>
      <c r="F133" s="18">
        <v>1416096.36</v>
      </c>
      <c r="G133" s="18">
        <f t="shared" si="54"/>
        <v>80.363675366464079</v>
      </c>
      <c r="H133" s="18">
        <v>0</v>
      </c>
      <c r="I133" s="18">
        <v>0</v>
      </c>
      <c r="J133" s="18">
        <v>0</v>
      </c>
      <c r="K133" s="18">
        <v>0</v>
      </c>
      <c r="L133" s="18">
        <f t="shared" si="33"/>
        <v>3282400</v>
      </c>
      <c r="M133" s="18">
        <f t="shared" si="34"/>
        <v>1762110</v>
      </c>
      <c r="N133" s="18">
        <f t="shared" si="35"/>
        <v>1416096.36</v>
      </c>
      <c r="O133" s="18">
        <f t="shared" si="36"/>
        <v>80.363675366464065</v>
      </c>
    </row>
    <row r="134" spans="1:15" ht="48.6" customHeight="1" x14ac:dyDescent="0.15">
      <c r="A134" s="63" t="s">
        <v>239</v>
      </c>
      <c r="B134" s="63"/>
      <c r="C134" s="28" t="s">
        <v>240</v>
      </c>
      <c r="D134" s="18">
        <v>3282400</v>
      </c>
      <c r="E134" s="18">
        <v>1762110</v>
      </c>
      <c r="F134" s="18">
        <v>1416096.36</v>
      </c>
      <c r="G134" s="18">
        <f t="shared" si="54"/>
        <v>80.363675366464079</v>
      </c>
      <c r="H134" s="18">
        <v>0</v>
      </c>
      <c r="I134" s="18">
        <v>0</v>
      </c>
      <c r="J134" s="18">
        <v>0</v>
      </c>
      <c r="K134" s="18">
        <v>0</v>
      </c>
      <c r="L134" s="18">
        <f t="shared" si="33"/>
        <v>3282400</v>
      </c>
      <c r="M134" s="18">
        <f t="shared" si="34"/>
        <v>1762110</v>
      </c>
      <c r="N134" s="18">
        <f t="shared" si="35"/>
        <v>1416096.36</v>
      </c>
      <c r="O134" s="18">
        <f t="shared" si="36"/>
        <v>80.363675366464065</v>
      </c>
    </row>
    <row r="135" spans="1:15" ht="31.5" customHeight="1" x14ac:dyDescent="0.15">
      <c r="A135" s="61" t="s">
        <v>241</v>
      </c>
      <c r="B135" s="61"/>
      <c r="C135" s="27" t="s">
        <v>0</v>
      </c>
      <c r="D135" s="18">
        <v>151050</v>
      </c>
      <c r="E135" s="18">
        <v>151050</v>
      </c>
      <c r="F135" s="18">
        <v>0</v>
      </c>
      <c r="G135" s="18">
        <f t="shared" si="54"/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f t="shared" si="33"/>
        <v>151050</v>
      </c>
      <c r="M135" s="18">
        <f t="shared" si="34"/>
        <v>151050</v>
      </c>
      <c r="N135" s="18">
        <f t="shared" si="35"/>
        <v>0</v>
      </c>
      <c r="O135" s="18">
        <f t="shared" si="36"/>
        <v>0</v>
      </c>
    </row>
    <row r="136" spans="1:15" ht="27" customHeight="1" x14ac:dyDescent="0.15">
      <c r="A136" s="63" t="s">
        <v>242</v>
      </c>
      <c r="B136" s="63"/>
      <c r="C136" s="28" t="s">
        <v>243</v>
      </c>
      <c r="D136" s="18">
        <v>151050</v>
      </c>
      <c r="E136" s="18">
        <v>151050</v>
      </c>
      <c r="F136" s="18">
        <v>0</v>
      </c>
      <c r="G136" s="18">
        <f t="shared" si="54"/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f t="shared" si="33"/>
        <v>151050</v>
      </c>
      <c r="M136" s="18">
        <f t="shared" si="34"/>
        <v>151050</v>
      </c>
      <c r="N136" s="18">
        <f t="shared" si="35"/>
        <v>0</v>
      </c>
      <c r="O136" s="18">
        <f t="shared" si="36"/>
        <v>0</v>
      </c>
    </row>
    <row r="137" spans="1:15" ht="30.6" customHeight="1" x14ac:dyDescent="0.15">
      <c r="A137" s="61" t="s">
        <v>244</v>
      </c>
      <c r="B137" s="61"/>
      <c r="C137" s="27" t="s">
        <v>0</v>
      </c>
      <c r="D137" s="18">
        <v>1396000</v>
      </c>
      <c r="E137" s="18">
        <v>786000</v>
      </c>
      <c r="F137" s="18">
        <v>480953.14</v>
      </c>
      <c r="G137" s="18">
        <f t="shared" si="54"/>
        <v>61.189966921119591</v>
      </c>
      <c r="H137" s="18">
        <v>0</v>
      </c>
      <c r="I137" s="18">
        <v>0</v>
      </c>
      <c r="J137" s="18">
        <v>0</v>
      </c>
      <c r="K137" s="18">
        <v>0</v>
      </c>
      <c r="L137" s="18">
        <f t="shared" si="33"/>
        <v>1396000</v>
      </c>
      <c r="M137" s="18">
        <f t="shared" si="34"/>
        <v>786000</v>
      </c>
      <c r="N137" s="18">
        <f t="shared" si="35"/>
        <v>480953.14</v>
      </c>
      <c r="O137" s="18">
        <f t="shared" si="36"/>
        <v>61.189966921119598</v>
      </c>
    </row>
    <row r="138" spans="1:15" ht="23.45" customHeight="1" x14ac:dyDescent="0.15">
      <c r="A138" s="63" t="s">
        <v>245</v>
      </c>
      <c r="B138" s="63"/>
      <c r="C138" s="28" t="s">
        <v>246</v>
      </c>
      <c r="D138" s="18">
        <v>1396000</v>
      </c>
      <c r="E138" s="18">
        <v>786000</v>
      </c>
      <c r="F138" s="18">
        <v>480953.14</v>
      </c>
      <c r="G138" s="18">
        <f t="shared" si="54"/>
        <v>61.189966921119591</v>
      </c>
      <c r="H138" s="18">
        <v>0</v>
      </c>
      <c r="I138" s="18">
        <v>0</v>
      </c>
      <c r="J138" s="18">
        <v>0</v>
      </c>
      <c r="K138" s="18">
        <v>0</v>
      </c>
      <c r="L138" s="18">
        <f t="shared" si="33"/>
        <v>1396000</v>
      </c>
      <c r="M138" s="18">
        <f t="shared" si="34"/>
        <v>786000</v>
      </c>
      <c r="N138" s="18">
        <f t="shared" si="35"/>
        <v>480953.14</v>
      </c>
      <c r="O138" s="18">
        <f t="shared" si="36"/>
        <v>61.189966921119598</v>
      </c>
    </row>
    <row r="139" spans="1:15" ht="24.95" customHeight="1" x14ac:dyDescent="0.15">
      <c r="A139" s="61" t="s">
        <v>247</v>
      </c>
      <c r="B139" s="61"/>
      <c r="C139" s="27" t="s">
        <v>0</v>
      </c>
      <c r="D139" s="18">
        <v>17647497</v>
      </c>
      <c r="E139" s="18">
        <v>10775223</v>
      </c>
      <c r="F139" s="18">
        <v>8393094.8100000005</v>
      </c>
      <c r="G139" s="18">
        <f t="shared" si="54"/>
        <v>77.892539300578747</v>
      </c>
      <c r="H139" s="18">
        <v>2207047.09</v>
      </c>
      <c r="I139" s="18">
        <v>2207047.09</v>
      </c>
      <c r="J139" s="18">
        <v>7129954.0499999998</v>
      </c>
      <c r="K139" s="18">
        <f t="shared" si="39"/>
        <v>323.05400651872816</v>
      </c>
      <c r="L139" s="18">
        <f t="shared" si="33"/>
        <v>19854544.09</v>
      </c>
      <c r="M139" s="18">
        <f t="shared" si="34"/>
        <v>12982270.09</v>
      </c>
      <c r="N139" s="18">
        <f t="shared" si="35"/>
        <v>15523048.859999999</v>
      </c>
      <c r="O139" s="18">
        <f t="shared" si="36"/>
        <v>119.57114397086157</v>
      </c>
    </row>
    <row r="140" spans="1:15" ht="59.45" customHeight="1" x14ac:dyDescent="0.15">
      <c r="A140" s="61" t="s">
        <v>248</v>
      </c>
      <c r="B140" s="61"/>
      <c r="C140" s="27" t="s">
        <v>0</v>
      </c>
      <c r="D140" s="18">
        <v>900000</v>
      </c>
      <c r="E140" s="18">
        <f>E141+E142</f>
        <v>550000</v>
      </c>
      <c r="F140" s="18">
        <v>437153.58</v>
      </c>
      <c r="G140" s="18">
        <f t="shared" si="54"/>
        <v>79.482469090909092</v>
      </c>
      <c r="H140" s="18">
        <v>0</v>
      </c>
      <c r="I140" s="18">
        <v>0</v>
      </c>
      <c r="J140" s="18">
        <v>0</v>
      </c>
      <c r="K140" s="18">
        <v>0</v>
      </c>
      <c r="L140" s="18">
        <f t="shared" si="33"/>
        <v>900000</v>
      </c>
      <c r="M140" s="18">
        <f t="shared" si="34"/>
        <v>550000</v>
      </c>
      <c r="N140" s="18">
        <f t="shared" si="35"/>
        <v>437153.58</v>
      </c>
      <c r="O140" s="18">
        <f t="shared" si="36"/>
        <v>79.482469090909092</v>
      </c>
    </row>
    <row r="141" spans="1:15" ht="42" customHeight="1" x14ac:dyDescent="0.15">
      <c r="A141" s="63" t="s">
        <v>249</v>
      </c>
      <c r="B141" s="63"/>
      <c r="C141" s="28" t="s">
        <v>250</v>
      </c>
      <c r="D141" s="18">
        <v>810000</v>
      </c>
      <c r="E141" s="18">
        <v>460000</v>
      </c>
      <c r="F141" s="18">
        <v>372478.04</v>
      </c>
      <c r="G141" s="18">
        <f t="shared" si="54"/>
        <v>80.973486956521739</v>
      </c>
      <c r="H141" s="18">
        <v>0</v>
      </c>
      <c r="I141" s="18">
        <v>0</v>
      </c>
      <c r="J141" s="18">
        <v>0</v>
      </c>
      <c r="K141" s="18">
        <v>0</v>
      </c>
      <c r="L141" s="18">
        <f t="shared" si="33"/>
        <v>810000</v>
      </c>
      <c r="M141" s="18">
        <f t="shared" si="34"/>
        <v>460000</v>
      </c>
      <c r="N141" s="18">
        <f t="shared" si="35"/>
        <v>372478.04</v>
      </c>
      <c r="O141" s="18">
        <f t="shared" si="36"/>
        <v>80.973486956521739</v>
      </c>
    </row>
    <row r="142" spans="1:15" ht="39.6" customHeight="1" x14ac:dyDescent="0.15">
      <c r="A142" s="63" t="s">
        <v>251</v>
      </c>
      <c r="B142" s="63"/>
      <c r="C142" s="28" t="s">
        <v>252</v>
      </c>
      <c r="D142" s="18">
        <v>90000</v>
      </c>
      <c r="E142" s="18">
        <v>90000</v>
      </c>
      <c r="F142" s="18">
        <v>64675.54</v>
      </c>
      <c r="G142" s="18">
        <f t="shared" ref="G142:G205" si="55">F142/E142%</f>
        <v>71.861711111111106</v>
      </c>
      <c r="H142" s="18">
        <v>0</v>
      </c>
      <c r="I142" s="18">
        <v>0</v>
      </c>
      <c r="J142" s="18">
        <v>0</v>
      </c>
      <c r="K142" s="18">
        <v>0</v>
      </c>
      <c r="L142" s="18">
        <f t="shared" ref="L142:L205" si="56">D142+H142</f>
        <v>90000</v>
      </c>
      <c r="M142" s="18">
        <f t="shared" ref="M142:M205" si="57">E142+I142</f>
        <v>90000</v>
      </c>
      <c r="N142" s="18">
        <f t="shared" ref="N142:N205" si="58">F142+J142</f>
        <v>64675.54</v>
      </c>
      <c r="O142" s="18">
        <f t="shared" ref="O142:O205" si="59">N142/M142*100</f>
        <v>71.86171111111112</v>
      </c>
    </row>
    <row r="143" spans="1:15" ht="45" customHeight="1" x14ac:dyDescent="0.15">
      <c r="A143" s="62" t="s">
        <v>253</v>
      </c>
      <c r="B143" s="62"/>
      <c r="C143" s="27" t="s">
        <v>254</v>
      </c>
      <c r="D143" s="18">
        <v>590400</v>
      </c>
      <c r="E143" s="18">
        <v>290290</v>
      </c>
      <c r="F143" s="18">
        <v>288668.46000000002</v>
      </c>
      <c r="G143" s="18">
        <f t="shared" si="55"/>
        <v>99.441406868993084</v>
      </c>
      <c r="H143" s="18">
        <v>0</v>
      </c>
      <c r="I143" s="18">
        <v>0</v>
      </c>
      <c r="J143" s="18">
        <v>0</v>
      </c>
      <c r="K143" s="18">
        <v>0</v>
      </c>
      <c r="L143" s="18">
        <f t="shared" si="56"/>
        <v>590400</v>
      </c>
      <c r="M143" s="18">
        <f t="shared" si="57"/>
        <v>290290</v>
      </c>
      <c r="N143" s="18">
        <f t="shared" si="58"/>
        <v>288668.46000000002</v>
      </c>
      <c r="O143" s="18">
        <f t="shared" si="59"/>
        <v>99.441406868993084</v>
      </c>
    </row>
    <row r="144" spans="1:15" ht="36" customHeight="1" x14ac:dyDescent="0.15">
      <c r="A144" s="62" t="s">
        <v>255</v>
      </c>
      <c r="B144" s="62"/>
      <c r="C144" s="27" t="s">
        <v>256</v>
      </c>
      <c r="D144" s="18">
        <v>300000</v>
      </c>
      <c r="E144" s="18">
        <v>300000</v>
      </c>
      <c r="F144" s="18">
        <v>84148</v>
      </c>
      <c r="G144" s="18">
        <f t="shared" si="55"/>
        <v>28.049333333333333</v>
      </c>
      <c r="H144" s="18">
        <v>0</v>
      </c>
      <c r="I144" s="18">
        <v>0</v>
      </c>
      <c r="J144" s="18">
        <v>0</v>
      </c>
      <c r="K144" s="18">
        <v>0</v>
      </c>
      <c r="L144" s="18">
        <f t="shared" si="56"/>
        <v>300000</v>
      </c>
      <c r="M144" s="18">
        <f t="shared" si="57"/>
        <v>300000</v>
      </c>
      <c r="N144" s="18">
        <f t="shared" si="58"/>
        <v>84148</v>
      </c>
      <c r="O144" s="18">
        <f t="shared" si="59"/>
        <v>28.049333333333333</v>
      </c>
    </row>
    <row r="145" spans="1:15" ht="60.95" customHeight="1" x14ac:dyDescent="0.15">
      <c r="A145" s="61" t="s">
        <v>257</v>
      </c>
      <c r="B145" s="61"/>
      <c r="C145" s="27" t="s">
        <v>0</v>
      </c>
      <c r="D145" s="18">
        <v>7770850</v>
      </c>
      <c r="E145" s="18">
        <f>E146+E147</f>
        <v>3984791</v>
      </c>
      <c r="F145" s="18">
        <v>3740473.17</v>
      </c>
      <c r="G145" s="18">
        <f t="shared" si="55"/>
        <v>93.86874167302625</v>
      </c>
      <c r="H145" s="18">
        <v>805000</v>
      </c>
      <c r="I145" s="18">
        <v>805000</v>
      </c>
      <c r="J145" s="18">
        <v>927320.33</v>
      </c>
      <c r="K145" s="18">
        <f t="shared" si="39"/>
        <v>115.19507204968943</v>
      </c>
      <c r="L145" s="18">
        <f t="shared" si="56"/>
        <v>8575850</v>
      </c>
      <c r="M145" s="18">
        <f t="shared" si="57"/>
        <v>4789791</v>
      </c>
      <c r="N145" s="18">
        <f t="shared" si="58"/>
        <v>4667793.5</v>
      </c>
      <c r="O145" s="18">
        <f t="shared" si="59"/>
        <v>97.452968198403639</v>
      </c>
    </row>
    <row r="146" spans="1:15" ht="54.95" customHeight="1" x14ac:dyDescent="0.15">
      <c r="A146" s="63" t="s">
        <v>258</v>
      </c>
      <c r="B146" s="63"/>
      <c r="C146" s="28" t="s">
        <v>259</v>
      </c>
      <c r="D146" s="18">
        <v>6650850</v>
      </c>
      <c r="E146" s="18">
        <v>3445061</v>
      </c>
      <c r="F146" s="18">
        <v>3247789.49</v>
      </c>
      <c r="G146" s="18">
        <f t="shared" si="55"/>
        <v>94.273787604921949</v>
      </c>
      <c r="H146" s="18">
        <v>805000</v>
      </c>
      <c r="I146" s="18">
        <v>805000</v>
      </c>
      <c r="J146" s="18">
        <v>921635.65</v>
      </c>
      <c r="K146" s="18">
        <f t="shared" ref="K146:K209" si="60">J146/I146%</f>
        <v>114.48890062111802</v>
      </c>
      <c r="L146" s="18">
        <f t="shared" si="56"/>
        <v>7455850</v>
      </c>
      <c r="M146" s="18">
        <f t="shared" si="57"/>
        <v>4250061</v>
      </c>
      <c r="N146" s="18">
        <f t="shared" si="58"/>
        <v>4169425.14</v>
      </c>
      <c r="O146" s="18">
        <f t="shared" si="59"/>
        <v>98.102712878709269</v>
      </c>
    </row>
    <row r="147" spans="1:15" ht="38.1" customHeight="1" x14ac:dyDescent="0.15">
      <c r="A147" s="63" t="s">
        <v>260</v>
      </c>
      <c r="B147" s="63"/>
      <c r="C147" s="28" t="s">
        <v>261</v>
      </c>
      <c r="D147" s="18">
        <v>1120000</v>
      </c>
      <c r="E147" s="18">
        <v>539730</v>
      </c>
      <c r="F147" s="18">
        <v>492683.68</v>
      </c>
      <c r="G147" s="18">
        <f t="shared" si="55"/>
        <v>91.283360198617828</v>
      </c>
      <c r="H147" s="18">
        <v>0</v>
      </c>
      <c r="I147" s="18">
        <v>0</v>
      </c>
      <c r="J147" s="18">
        <v>5684.68</v>
      </c>
      <c r="K147" s="18">
        <v>0</v>
      </c>
      <c r="L147" s="18">
        <f t="shared" si="56"/>
        <v>1120000</v>
      </c>
      <c r="M147" s="18">
        <f t="shared" si="57"/>
        <v>539730</v>
      </c>
      <c r="N147" s="18">
        <f t="shared" si="58"/>
        <v>498368.36</v>
      </c>
      <c r="O147" s="18">
        <f t="shared" si="59"/>
        <v>92.336605339706892</v>
      </c>
    </row>
    <row r="148" spans="1:15" ht="33.950000000000003" customHeight="1" x14ac:dyDescent="0.15">
      <c r="A148" s="61" t="s">
        <v>262</v>
      </c>
      <c r="B148" s="61"/>
      <c r="C148" s="27" t="s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11611.07</v>
      </c>
      <c r="K148" s="18">
        <v>0</v>
      </c>
      <c r="L148" s="18">
        <f t="shared" si="56"/>
        <v>0</v>
      </c>
      <c r="M148" s="18">
        <f t="shared" si="57"/>
        <v>0</v>
      </c>
      <c r="N148" s="18">
        <f t="shared" si="58"/>
        <v>11611.07</v>
      </c>
      <c r="O148" s="18">
        <v>0</v>
      </c>
    </row>
    <row r="149" spans="1:15" ht="74.45" customHeight="1" x14ac:dyDescent="0.15">
      <c r="A149" s="63" t="s">
        <v>263</v>
      </c>
      <c r="B149" s="63"/>
      <c r="C149" s="28" t="s">
        <v>264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11611.07</v>
      </c>
      <c r="K149" s="18">
        <v>0</v>
      </c>
      <c r="L149" s="18">
        <f t="shared" si="56"/>
        <v>0</v>
      </c>
      <c r="M149" s="18">
        <f t="shared" si="57"/>
        <v>0</v>
      </c>
      <c r="N149" s="18">
        <f t="shared" si="58"/>
        <v>11611.07</v>
      </c>
      <c r="O149" s="18">
        <v>0</v>
      </c>
    </row>
    <row r="150" spans="1:15" ht="30.6" customHeight="1" x14ac:dyDescent="0.15">
      <c r="A150" s="61" t="s">
        <v>265</v>
      </c>
      <c r="B150" s="61"/>
      <c r="C150" s="27" t="s">
        <v>0</v>
      </c>
      <c r="D150" s="18">
        <v>1086247</v>
      </c>
      <c r="E150" s="18">
        <f>E151+E152</f>
        <v>626142</v>
      </c>
      <c r="F150" s="18">
        <v>477234.19</v>
      </c>
      <c r="G150" s="18">
        <f t="shared" si="55"/>
        <v>76.218204496743553</v>
      </c>
      <c r="H150" s="18">
        <v>0</v>
      </c>
      <c r="I150" s="18">
        <v>0</v>
      </c>
      <c r="J150" s="18">
        <v>352186.12</v>
      </c>
      <c r="K150" s="18">
        <v>0</v>
      </c>
      <c r="L150" s="18">
        <f t="shared" si="56"/>
        <v>1086247</v>
      </c>
      <c r="M150" s="18">
        <f t="shared" si="57"/>
        <v>626142</v>
      </c>
      <c r="N150" s="18">
        <f t="shared" si="58"/>
        <v>829420.31</v>
      </c>
      <c r="O150" s="18">
        <f t="shared" si="59"/>
        <v>132.46520916980492</v>
      </c>
    </row>
    <row r="151" spans="1:15" ht="38.1" customHeight="1" x14ac:dyDescent="0.15">
      <c r="A151" s="63" t="s">
        <v>266</v>
      </c>
      <c r="B151" s="63"/>
      <c r="C151" s="28" t="s">
        <v>267</v>
      </c>
      <c r="D151" s="18">
        <v>717011</v>
      </c>
      <c r="E151" s="18">
        <v>396750</v>
      </c>
      <c r="F151" s="18">
        <v>367893.16</v>
      </c>
      <c r="G151" s="18">
        <f t="shared" si="55"/>
        <v>92.726694391934458</v>
      </c>
      <c r="H151" s="18">
        <v>0</v>
      </c>
      <c r="I151" s="18">
        <v>0</v>
      </c>
      <c r="J151" s="18">
        <v>352186.12</v>
      </c>
      <c r="K151" s="18">
        <v>0</v>
      </c>
      <c r="L151" s="18">
        <f t="shared" si="56"/>
        <v>717011</v>
      </c>
      <c r="M151" s="18">
        <f t="shared" si="57"/>
        <v>396750</v>
      </c>
      <c r="N151" s="18">
        <f t="shared" si="58"/>
        <v>720079.28</v>
      </c>
      <c r="O151" s="18">
        <f t="shared" si="59"/>
        <v>181.49446250787651</v>
      </c>
    </row>
    <row r="152" spans="1:15" ht="58.5" customHeight="1" x14ac:dyDescent="0.15">
      <c r="A152" s="63" t="s">
        <v>268</v>
      </c>
      <c r="B152" s="63"/>
      <c r="C152" s="28" t="s">
        <v>269</v>
      </c>
      <c r="D152" s="18">
        <v>369236</v>
      </c>
      <c r="E152" s="18">
        <v>229392</v>
      </c>
      <c r="F152" s="18">
        <v>109341.03</v>
      </c>
      <c r="G152" s="18">
        <f t="shared" si="55"/>
        <v>47.665581188533167</v>
      </c>
      <c r="H152" s="18">
        <v>0</v>
      </c>
      <c r="I152" s="18">
        <v>0</v>
      </c>
      <c r="J152" s="18">
        <v>0</v>
      </c>
      <c r="K152" s="18">
        <v>0</v>
      </c>
      <c r="L152" s="18">
        <f t="shared" si="56"/>
        <v>369236</v>
      </c>
      <c r="M152" s="18">
        <f t="shared" si="57"/>
        <v>229392</v>
      </c>
      <c r="N152" s="18">
        <f t="shared" si="58"/>
        <v>109341.03</v>
      </c>
      <c r="O152" s="18">
        <f t="shared" si="59"/>
        <v>47.665581188533167</v>
      </c>
    </row>
    <row r="153" spans="1:15" ht="84.95" customHeight="1" x14ac:dyDescent="0.15">
      <c r="A153" s="62" t="s">
        <v>270</v>
      </c>
      <c r="B153" s="62"/>
      <c r="C153" s="27" t="s">
        <v>271</v>
      </c>
      <c r="D153" s="18">
        <v>4500000</v>
      </c>
      <c r="E153" s="18">
        <v>3024000</v>
      </c>
      <c r="F153" s="18">
        <v>1751417.41</v>
      </c>
      <c r="G153" s="18">
        <f t="shared" si="55"/>
        <v>57.917242394179894</v>
      </c>
      <c r="H153" s="18">
        <v>0</v>
      </c>
      <c r="I153" s="18">
        <v>0</v>
      </c>
      <c r="J153" s="18">
        <v>0</v>
      </c>
      <c r="K153" s="18">
        <v>0</v>
      </c>
      <c r="L153" s="18">
        <f t="shared" si="56"/>
        <v>4500000</v>
      </c>
      <c r="M153" s="18">
        <f t="shared" si="57"/>
        <v>3024000</v>
      </c>
      <c r="N153" s="18">
        <f t="shared" si="58"/>
        <v>1751417.41</v>
      </c>
      <c r="O153" s="18">
        <f t="shared" si="59"/>
        <v>57.917242394179894</v>
      </c>
    </row>
    <row r="154" spans="1:15" ht="49.5" customHeight="1" x14ac:dyDescent="0.15">
      <c r="A154" s="61" t="s">
        <v>272</v>
      </c>
      <c r="B154" s="61"/>
      <c r="C154" s="27" t="s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1402047.09</v>
      </c>
      <c r="I154" s="18">
        <v>1402047.09</v>
      </c>
      <c r="J154" s="18">
        <v>1402047.09</v>
      </c>
      <c r="K154" s="18">
        <f t="shared" si="60"/>
        <v>100</v>
      </c>
      <c r="L154" s="18">
        <f t="shared" si="56"/>
        <v>1402047.09</v>
      </c>
      <c r="M154" s="18">
        <f t="shared" si="57"/>
        <v>1402047.09</v>
      </c>
      <c r="N154" s="18">
        <f t="shared" si="58"/>
        <v>1402047.09</v>
      </c>
      <c r="O154" s="18">
        <f t="shared" si="59"/>
        <v>100</v>
      </c>
    </row>
    <row r="155" spans="1:15" ht="169.5" customHeight="1" x14ac:dyDescent="0.15">
      <c r="A155" s="64" t="s">
        <v>273</v>
      </c>
      <c r="B155" s="64"/>
      <c r="C155" s="28" t="s">
        <v>274</v>
      </c>
      <c r="D155" s="18">
        <v>0</v>
      </c>
      <c r="E155" s="18">
        <v>0</v>
      </c>
      <c r="F155" s="18">
        <v>0</v>
      </c>
      <c r="G155" s="18">
        <v>0</v>
      </c>
      <c r="H155" s="18">
        <v>1402047.09</v>
      </c>
      <c r="I155" s="18">
        <v>1402047.09</v>
      </c>
      <c r="J155" s="18">
        <v>1402047.09</v>
      </c>
      <c r="K155" s="18">
        <f t="shared" si="60"/>
        <v>100</v>
      </c>
      <c r="L155" s="18">
        <f t="shared" si="56"/>
        <v>1402047.09</v>
      </c>
      <c r="M155" s="18">
        <f t="shared" si="57"/>
        <v>1402047.09</v>
      </c>
      <c r="N155" s="18">
        <f t="shared" si="58"/>
        <v>1402047.09</v>
      </c>
      <c r="O155" s="18">
        <f t="shared" si="59"/>
        <v>100</v>
      </c>
    </row>
    <row r="156" spans="1:15" ht="51.95" customHeight="1" x14ac:dyDescent="0.15">
      <c r="A156" s="62" t="s">
        <v>275</v>
      </c>
      <c r="B156" s="62"/>
      <c r="C156" s="27" t="s">
        <v>276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203458.35</v>
      </c>
      <c r="K156" s="18">
        <v>0</v>
      </c>
      <c r="L156" s="18">
        <f t="shared" si="56"/>
        <v>0</v>
      </c>
      <c r="M156" s="18">
        <f t="shared" si="57"/>
        <v>0</v>
      </c>
      <c r="N156" s="18">
        <f t="shared" si="58"/>
        <v>203458.35</v>
      </c>
      <c r="O156" s="18">
        <v>0</v>
      </c>
    </row>
    <row r="157" spans="1:15" ht="15.95" customHeight="1" x14ac:dyDescent="0.15">
      <c r="A157" s="61" t="s">
        <v>277</v>
      </c>
      <c r="B157" s="61"/>
      <c r="C157" s="27" t="s">
        <v>0</v>
      </c>
      <c r="D157" s="18">
        <v>2500000</v>
      </c>
      <c r="E157" s="18">
        <v>2000000</v>
      </c>
      <c r="F157" s="18">
        <v>1614000</v>
      </c>
      <c r="G157" s="18">
        <f t="shared" si="55"/>
        <v>80.7</v>
      </c>
      <c r="H157" s="18">
        <v>0</v>
      </c>
      <c r="I157" s="18">
        <v>0</v>
      </c>
      <c r="J157" s="18">
        <v>4233331.09</v>
      </c>
      <c r="K157" s="18">
        <v>0</v>
      </c>
      <c r="L157" s="18">
        <f t="shared" si="56"/>
        <v>2500000</v>
      </c>
      <c r="M157" s="18">
        <f t="shared" si="57"/>
        <v>2000000</v>
      </c>
      <c r="N157" s="18">
        <f t="shared" si="58"/>
        <v>5847331.0899999999</v>
      </c>
      <c r="O157" s="18">
        <f t="shared" si="59"/>
        <v>292.36655450000001</v>
      </c>
    </row>
    <row r="158" spans="1:15" ht="31.5" customHeight="1" x14ac:dyDescent="0.15">
      <c r="A158" s="63" t="s">
        <v>278</v>
      </c>
      <c r="B158" s="63"/>
      <c r="C158" s="28" t="s">
        <v>279</v>
      </c>
      <c r="D158" s="18">
        <v>2500000</v>
      </c>
      <c r="E158" s="18">
        <v>2000000</v>
      </c>
      <c r="F158" s="18">
        <v>1614000</v>
      </c>
      <c r="G158" s="18">
        <f t="shared" si="55"/>
        <v>80.7</v>
      </c>
      <c r="H158" s="18">
        <v>0</v>
      </c>
      <c r="I158" s="18">
        <v>0</v>
      </c>
      <c r="J158" s="18">
        <v>4204498.09</v>
      </c>
      <c r="K158" s="18">
        <v>0</v>
      </c>
      <c r="L158" s="18">
        <f t="shared" si="56"/>
        <v>2500000</v>
      </c>
      <c r="M158" s="18">
        <f t="shared" si="57"/>
        <v>2000000</v>
      </c>
      <c r="N158" s="18">
        <f t="shared" si="58"/>
        <v>5818498.0899999999</v>
      </c>
      <c r="O158" s="18">
        <f t="shared" si="59"/>
        <v>290.92490450000003</v>
      </c>
    </row>
    <row r="159" spans="1:15" ht="26.45" customHeight="1" x14ac:dyDescent="0.15">
      <c r="A159" s="63" t="s">
        <v>278</v>
      </c>
      <c r="B159" s="63"/>
      <c r="C159" s="28" t="s">
        <v>280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28833</v>
      </c>
      <c r="K159" s="18">
        <v>0</v>
      </c>
      <c r="L159" s="18">
        <f t="shared" si="56"/>
        <v>0</v>
      </c>
      <c r="M159" s="18">
        <f t="shared" si="57"/>
        <v>0</v>
      </c>
      <c r="N159" s="18">
        <f t="shared" si="58"/>
        <v>28833</v>
      </c>
      <c r="O159" s="18">
        <v>0</v>
      </c>
    </row>
    <row r="160" spans="1:15" ht="14.1" customHeight="1" x14ac:dyDescent="0.15">
      <c r="A160" s="61" t="s">
        <v>281</v>
      </c>
      <c r="B160" s="61"/>
      <c r="C160" s="27" t="s">
        <v>0</v>
      </c>
      <c r="D160" s="18">
        <v>9302230</v>
      </c>
      <c r="E160" s="18">
        <v>5086412</v>
      </c>
      <c r="F160" s="18">
        <v>4153992.31</v>
      </c>
      <c r="G160" s="18">
        <f t="shared" si="55"/>
        <v>81.668419899921588</v>
      </c>
      <c r="H160" s="18">
        <v>46200</v>
      </c>
      <c r="I160" s="18">
        <v>46200</v>
      </c>
      <c r="J160" s="18">
        <v>157590</v>
      </c>
      <c r="K160" s="18">
        <f t="shared" si="60"/>
        <v>341.10389610389609</v>
      </c>
      <c r="L160" s="18">
        <f t="shared" si="56"/>
        <v>9348430</v>
      </c>
      <c r="M160" s="18">
        <f t="shared" si="57"/>
        <v>5132612</v>
      </c>
      <c r="N160" s="18">
        <f t="shared" si="58"/>
        <v>4311582.3100000005</v>
      </c>
      <c r="O160" s="18">
        <f t="shared" si="59"/>
        <v>84.003667333513633</v>
      </c>
    </row>
    <row r="161" spans="1:15" ht="21.6" customHeight="1" x14ac:dyDescent="0.15">
      <c r="A161" s="62" t="s">
        <v>282</v>
      </c>
      <c r="B161" s="62"/>
      <c r="C161" s="27" t="s">
        <v>283</v>
      </c>
      <c r="D161" s="18">
        <v>2636700</v>
      </c>
      <c r="E161" s="18">
        <v>1318960</v>
      </c>
      <c r="F161" s="18">
        <v>1262024.94</v>
      </c>
      <c r="G161" s="18">
        <f t="shared" si="55"/>
        <v>95.683336871474495</v>
      </c>
      <c r="H161" s="18">
        <v>1200</v>
      </c>
      <c r="I161" s="18">
        <v>1200</v>
      </c>
      <c r="J161" s="18">
        <v>12590</v>
      </c>
      <c r="K161" s="18">
        <f t="shared" si="60"/>
        <v>1049.1666666666667</v>
      </c>
      <c r="L161" s="18">
        <f t="shared" si="56"/>
        <v>2637900</v>
      </c>
      <c r="M161" s="18">
        <f t="shared" si="57"/>
        <v>1320160</v>
      </c>
      <c r="N161" s="18">
        <f t="shared" si="58"/>
        <v>1274614.94</v>
      </c>
      <c r="O161" s="18">
        <f t="shared" si="59"/>
        <v>96.550034844261305</v>
      </c>
    </row>
    <row r="162" spans="1:15" ht="21.95" customHeight="1" x14ac:dyDescent="0.15">
      <c r="A162" s="62" t="s">
        <v>284</v>
      </c>
      <c r="B162" s="62"/>
      <c r="C162" s="27" t="s">
        <v>285</v>
      </c>
      <c r="D162" s="18">
        <v>404000</v>
      </c>
      <c r="E162" s="18">
        <v>207970</v>
      </c>
      <c r="F162" s="18">
        <v>146938.35999999999</v>
      </c>
      <c r="G162" s="18">
        <f t="shared" si="55"/>
        <v>70.653632735490689</v>
      </c>
      <c r="H162" s="18">
        <v>1000</v>
      </c>
      <c r="I162" s="18">
        <v>1000</v>
      </c>
      <c r="J162" s="18"/>
      <c r="K162" s="18">
        <f t="shared" si="60"/>
        <v>0</v>
      </c>
      <c r="L162" s="18">
        <f t="shared" si="56"/>
        <v>405000</v>
      </c>
      <c r="M162" s="18">
        <f t="shared" si="57"/>
        <v>208970</v>
      </c>
      <c r="N162" s="18">
        <f t="shared" si="58"/>
        <v>146938.35999999999</v>
      </c>
      <c r="O162" s="18">
        <f t="shared" si="59"/>
        <v>70.315528544767176</v>
      </c>
    </row>
    <row r="163" spans="1:15" ht="42.95" customHeight="1" x14ac:dyDescent="0.15">
      <c r="A163" s="62" t="s">
        <v>286</v>
      </c>
      <c r="B163" s="62"/>
      <c r="C163" s="27" t="s">
        <v>287</v>
      </c>
      <c r="D163" s="18">
        <v>5284630</v>
      </c>
      <c r="E163" s="18">
        <v>3054650</v>
      </c>
      <c r="F163" s="18">
        <v>2343469.27</v>
      </c>
      <c r="G163" s="18">
        <f t="shared" si="55"/>
        <v>76.718094380698275</v>
      </c>
      <c r="H163" s="18">
        <v>44000</v>
      </c>
      <c r="I163" s="18">
        <v>44000</v>
      </c>
      <c r="J163" s="18">
        <v>65000</v>
      </c>
      <c r="K163" s="18">
        <f t="shared" si="60"/>
        <v>147.72727272727272</v>
      </c>
      <c r="L163" s="18">
        <f t="shared" si="56"/>
        <v>5328630</v>
      </c>
      <c r="M163" s="18">
        <f t="shared" si="57"/>
        <v>3098650</v>
      </c>
      <c r="N163" s="18">
        <f t="shared" si="58"/>
        <v>2408469.27</v>
      </c>
      <c r="O163" s="18">
        <f t="shared" si="59"/>
        <v>77.726405692801706</v>
      </c>
    </row>
    <row r="164" spans="1:15" ht="32.1" customHeight="1" x14ac:dyDescent="0.15">
      <c r="A164" s="61" t="s">
        <v>288</v>
      </c>
      <c r="B164" s="61"/>
      <c r="C164" s="27" t="s">
        <v>0</v>
      </c>
      <c r="D164" s="18">
        <v>976900</v>
      </c>
      <c r="E164" s="18">
        <f>E165+E166+E167</f>
        <v>504832</v>
      </c>
      <c r="F164" s="18">
        <v>401559.74</v>
      </c>
      <c r="G164" s="18">
        <f t="shared" si="55"/>
        <v>79.543242108265716</v>
      </c>
      <c r="H164" s="18">
        <v>0</v>
      </c>
      <c r="I164" s="18">
        <v>0</v>
      </c>
      <c r="J164" s="18">
        <v>80000</v>
      </c>
      <c r="K164" s="18">
        <v>0</v>
      </c>
      <c r="L164" s="18">
        <f t="shared" si="56"/>
        <v>976900</v>
      </c>
      <c r="M164" s="18">
        <f t="shared" si="57"/>
        <v>504832</v>
      </c>
      <c r="N164" s="18">
        <f t="shared" si="58"/>
        <v>481559.74</v>
      </c>
      <c r="O164" s="18">
        <f t="shared" si="59"/>
        <v>95.390098092038528</v>
      </c>
    </row>
    <row r="165" spans="1:15" ht="36" customHeight="1" x14ac:dyDescent="0.15">
      <c r="A165" s="63" t="s">
        <v>289</v>
      </c>
      <c r="B165" s="63"/>
      <c r="C165" s="28" t="s">
        <v>290</v>
      </c>
      <c r="D165" s="18">
        <v>656900</v>
      </c>
      <c r="E165" s="18">
        <v>341832</v>
      </c>
      <c r="F165" s="18">
        <v>308069.74</v>
      </c>
      <c r="G165" s="18">
        <f t="shared" si="55"/>
        <v>90.123142362330029</v>
      </c>
      <c r="H165" s="18">
        <v>0</v>
      </c>
      <c r="I165" s="18">
        <v>0</v>
      </c>
      <c r="J165" s="18">
        <v>0</v>
      </c>
      <c r="K165" s="18">
        <v>0</v>
      </c>
      <c r="L165" s="18">
        <f t="shared" si="56"/>
        <v>656900</v>
      </c>
      <c r="M165" s="18">
        <f t="shared" si="57"/>
        <v>341832</v>
      </c>
      <c r="N165" s="18">
        <f t="shared" si="58"/>
        <v>308069.74</v>
      </c>
      <c r="O165" s="18">
        <f t="shared" si="59"/>
        <v>90.123142362330029</v>
      </c>
    </row>
    <row r="166" spans="1:15" ht="25.5" customHeight="1" x14ac:dyDescent="0.15">
      <c r="A166" s="63" t="s">
        <v>291</v>
      </c>
      <c r="B166" s="63"/>
      <c r="C166" s="28" t="s">
        <v>292</v>
      </c>
      <c r="D166" s="18">
        <v>300000</v>
      </c>
      <c r="E166" s="18">
        <v>143000</v>
      </c>
      <c r="F166" s="18">
        <v>93490</v>
      </c>
      <c r="G166" s="18">
        <f t="shared" si="55"/>
        <v>65.377622377622373</v>
      </c>
      <c r="H166" s="18">
        <v>0</v>
      </c>
      <c r="I166" s="18">
        <v>0</v>
      </c>
      <c r="J166" s="18">
        <v>80000</v>
      </c>
      <c r="K166" s="18">
        <v>0</v>
      </c>
      <c r="L166" s="18">
        <f t="shared" si="56"/>
        <v>300000</v>
      </c>
      <c r="M166" s="18">
        <f t="shared" si="57"/>
        <v>143000</v>
      </c>
      <c r="N166" s="18">
        <f t="shared" si="58"/>
        <v>173490</v>
      </c>
      <c r="O166" s="18">
        <f t="shared" si="59"/>
        <v>121.32167832167833</v>
      </c>
    </row>
    <row r="167" spans="1:15" ht="25.5" customHeight="1" x14ac:dyDescent="0.15">
      <c r="A167" s="63" t="s">
        <v>291</v>
      </c>
      <c r="B167" s="63"/>
      <c r="C167" s="28" t="s">
        <v>293</v>
      </c>
      <c r="D167" s="18">
        <v>20000</v>
      </c>
      <c r="E167" s="18">
        <v>20000</v>
      </c>
      <c r="F167" s="18">
        <v>0</v>
      </c>
      <c r="G167" s="18">
        <f t="shared" si="55"/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f t="shared" si="56"/>
        <v>20000</v>
      </c>
      <c r="M167" s="18">
        <f t="shared" si="57"/>
        <v>20000</v>
      </c>
      <c r="N167" s="18">
        <f t="shared" si="58"/>
        <v>0</v>
      </c>
      <c r="O167" s="18">
        <f t="shared" si="59"/>
        <v>0</v>
      </c>
    </row>
    <row r="168" spans="1:15" ht="19.5" customHeight="1" x14ac:dyDescent="0.15">
      <c r="A168" s="61" t="s">
        <v>294</v>
      </c>
      <c r="B168" s="61"/>
      <c r="C168" s="27" t="s">
        <v>0</v>
      </c>
      <c r="D168" s="18">
        <v>3132800</v>
      </c>
      <c r="E168" s="18">
        <v>2176150</v>
      </c>
      <c r="F168" s="18">
        <v>1203618.3999999999</v>
      </c>
      <c r="G168" s="18">
        <f t="shared" si="55"/>
        <v>55.309532890655511</v>
      </c>
      <c r="H168" s="18">
        <v>0</v>
      </c>
      <c r="I168" s="18">
        <v>0</v>
      </c>
      <c r="J168" s="18">
        <v>0</v>
      </c>
      <c r="K168" s="18">
        <v>0</v>
      </c>
      <c r="L168" s="18">
        <f t="shared" si="56"/>
        <v>3132800</v>
      </c>
      <c r="M168" s="18">
        <f t="shared" si="57"/>
        <v>2176150</v>
      </c>
      <c r="N168" s="18">
        <f t="shared" si="58"/>
        <v>1203618.3999999999</v>
      </c>
      <c r="O168" s="18">
        <f t="shared" si="59"/>
        <v>55.309532890655511</v>
      </c>
    </row>
    <row r="169" spans="1:15" ht="23.1" customHeight="1" x14ac:dyDescent="0.15">
      <c r="A169" s="61" t="s">
        <v>295</v>
      </c>
      <c r="B169" s="61"/>
      <c r="C169" s="27" t="s">
        <v>0</v>
      </c>
      <c r="D169" s="18">
        <v>130000</v>
      </c>
      <c r="E169" s="18">
        <v>120000</v>
      </c>
      <c r="F169" s="18">
        <v>49866.52</v>
      </c>
      <c r="G169" s="18">
        <f t="shared" si="55"/>
        <v>41.555433333333333</v>
      </c>
      <c r="H169" s="18">
        <v>0</v>
      </c>
      <c r="I169" s="18">
        <v>0</v>
      </c>
      <c r="J169" s="18">
        <v>0</v>
      </c>
      <c r="K169" s="18">
        <v>0</v>
      </c>
      <c r="L169" s="18">
        <f t="shared" si="56"/>
        <v>130000</v>
      </c>
      <c r="M169" s="18">
        <f t="shared" si="57"/>
        <v>120000</v>
      </c>
      <c r="N169" s="18">
        <f t="shared" si="58"/>
        <v>49866.52</v>
      </c>
      <c r="O169" s="18">
        <f t="shared" si="59"/>
        <v>41.555433333333333</v>
      </c>
    </row>
    <row r="170" spans="1:15" ht="38.1" customHeight="1" x14ac:dyDescent="0.15">
      <c r="A170" s="63" t="s">
        <v>296</v>
      </c>
      <c r="B170" s="63"/>
      <c r="C170" s="28" t="s">
        <v>297</v>
      </c>
      <c r="D170" s="18">
        <v>130000</v>
      </c>
      <c r="E170" s="18">
        <v>120000</v>
      </c>
      <c r="F170" s="18">
        <v>49866.52</v>
      </c>
      <c r="G170" s="18">
        <f t="shared" si="55"/>
        <v>41.555433333333333</v>
      </c>
      <c r="H170" s="18">
        <v>0</v>
      </c>
      <c r="I170" s="18">
        <v>0</v>
      </c>
      <c r="J170" s="18">
        <v>0</v>
      </c>
      <c r="K170" s="18">
        <v>0</v>
      </c>
      <c r="L170" s="18">
        <f t="shared" si="56"/>
        <v>130000</v>
      </c>
      <c r="M170" s="18">
        <f t="shared" si="57"/>
        <v>120000</v>
      </c>
      <c r="N170" s="18">
        <f t="shared" si="58"/>
        <v>49866.52</v>
      </c>
      <c r="O170" s="18">
        <f t="shared" si="59"/>
        <v>41.555433333333333</v>
      </c>
    </row>
    <row r="171" spans="1:15" ht="36.6" customHeight="1" x14ac:dyDescent="0.15">
      <c r="A171" s="61" t="s">
        <v>298</v>
      </c>
      <c r="B171" s="61"/>
      <c r="C171" s="27" t="s">
        <v>0</v>
      </c>
      <c r="D171" s="18">
        <v>2810200</v>
      </c>
      <c r="E171" s="18">
        <v>1925300</v>
      </c>
      <c r="F171" s="18">
        <v>1083244.47</v>
      </c>
      <c r="G171" s="18">
        <f t="shared" si="55"/>
        <v>56.263671635589255</v>
      </c>
      <c r="H171" s="18">
        <v>0</v>
      </c>
      <c r="I171" s="18">
        <v>0</v>
      </c>
      <c r="J171" s="18">
        <v>0</v>
      </c>
      <c r="K171" s="18">
        <v>0</v>
      </c>
      <c r="L171" s="18">
        <f t="shared" si="56"/>
        <v>2810200</v>
      </c>
      <c r="M171" s="18">
        <f t="shared" si="57"/>
        <v>1925300</v>
      </c>
      <c r="N171" s="18">
        <f t="shared" si="58"/>
        <v>1083244.47</v>
      </c>
      <c r="O171" s="18">
        <f t="shared" si="59"/>
        <v>56.263671635589255</v>
      </c>
    </row>
    <row r="172" spans="1:15" ht="39.6" customHeight="1" x14ac:dyDescent="0.15">
      <c r="A172" s="63" t="s">
        <v>299</v>
      </c>
      <c r="B172" s="63"/>
      <c r="C172" s="28" t="s">
        <v>300</v>
      </c>
      <c r="D172" s="18">
        <v>2810200</v>
      </c>
      <c r="E172" s="18">
        <v>1925300</v>
      </c>
      <c r="F172" s="18">
        <v>1083244.47</v>
      </c>
      <c r="G172" s="18">
        <f t="shared" si="55"/>
        <v>56.263671635589255</v>
      </c>
      <c r="H172" s="18">
        <v>0</v>
      </c>
      <c r="I172" s="18">
        <v>0</v>
      </c>
      <c r="J172" s="18">
        <v>0</v>
      </c>
      <c r="K172" s="18">
        <v>0</v>
      </c>
      <c r="L172" s="18">
        <f t="shared" si="56"/>
        <v>2810200</v>
      </c>
      <c r="M172" s="18">
        <f t="shared" si="57"/>
        <v>1925300</v>
      </c>
      <c r="N172" s="18">
        <f t="shared" si="58"/>
        <v>1083244.47</v>
      </c>
      <c r="O172" s="18">
        <f t="shared" si="59"/>
        <v>56.263671635589255</v>
      </c>
    </row>
    <row r="173" spans="1:15" ht="24.95" customHeight="1" x14ac:dyDescent="0.15">
      <c r="A173" s="61" t="s">
        <v>301</v>
      </c>
      <c r="B173" s="61"/>
      <c r="C173" s="27" t="s">
        <v>0</v>
      </c>
      <c r="D173" s="18">
        <v>152600</v>
      </c>
      <c r="E173" s="18">
        <v>90850</v>
      </c>
      <c r="F173" s="18">
        <v>70507.41</v>
      </c>
      <c r="G173" s="18">
        <f t="shared" si="55"/>
        <v>77.60859658778206</v>
      </c>
      <c r="H173" s="18">
        <v>0</v>
      </c>
      <c r="I173" s="18">
        <v>0</v>
      </c>
      <c r="J173" s="18">
        <v>0</v>
      </c>
      <c r="K173" s="18">
        <v>0</v>
      </c>
      <c r="L173" s="18">
        <f t="shared" si="56"/>
        <v>152600</v>
      </c>
      <c r="M173" s="18">
        <f t="shared" si="57"/>
        <v>90850</v>
      </c>
      <c r="N173" s="18">
        <f t="shared" si="58"/>
        <v>70507.41</v>
      </c>
      <c r="O173" s="18">
        <f t="shared" si="59"/>
        <v>77.60859658778206</v>
      </c>
    </row>
    <row r="174" spans="1:15" ht="57" customHeight="1" x14ac:dyDescent="0.15">
      <c r="A174" s="63" t="s">
        <v>302</v>
      </c>
      <c r="B174" s="63"/>
      <c r="C174" s="28" t="s">
        <v>303</v>
      </c>
      <c r="D174" s="18">
        <v>152600</v>
      </c>
      <c r="E174" s="18">
        <v>90850</v>
      </c>
      <c r="F174" s="18">
        <v>70507.41</v>
      </c>
      <c r="G174" s="18">
        <f t="shared" si="55"/>
        <v>77.60859658778206</v>
      </c>
      <c r="H174" s="18">
        <v>0</v>
      </c>
      <c r="I174" s="18">
        <v>0</v>
      </c>
      <c r="J174" s="18">
        <v>0</v>
      </c>
      <c r="K174" s="18">
        <v>0</v>
      </c>
      <c r="L174" s="18">
        <f t="shared" si="56"/>
        <v>152600</v>
      </c>
      <c r="M174" s="18">
        <f t="shared" si="57"/>
        <v>90850</v>
      </c>
      <c r="N174" s="18">
        <f t="shared" si="58"/>
        <v>70507.41</v>
      </c>
      <c r="O174" s="18">
        <f t="shared" si="59"/>
        <v>77.60859658778206</v>
      </c>
    </row>
    <row r="175" spans="1:15" ht="29.1" customHeight="1" x14ac:dyDescent="0.15">
      <c r="A175" s="61" t="s">
        <v>304</v>
      </c>
      <c r="B175" s="61"/>
      <c r="C175" s="27" t="s">
        <v>0</v>
      </c>
      <c r="D175" s="18">
        <v>40000</v>
      </c>
      <c r="E175" s="18">
        <v>40000</v>
      </c>
      <c r="F175" s="18">
        <v>0</v>
      </c>
      <c r="G175" s="18">
        <f t="shared" si="55"/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f t="shared" si="56"/>
        <v>40000</v>
      </c>
      <c r="M175" s="18">
        <f t="shared" si="57"/>
        <v>40000</v>
      </c>
      <c r="N175" s="18">
        <f t="shared" si="58"/>
        <v>0</v>
      </c>
      <c r="O175" s="18">
        <f t="shared" si="59"/>
        <v>0</v>
      </c>
    </row>
    <row r="176" spans="1:15" ht="47.45" customHeight="1" x14ac:dyDescent="0.15">
      <c r="A176" s="63" t="s">
        <v>305</v>
      </c>
      <c r="B176" s="63"/>
      <c r="C176" s="28" t="s">
        <v>306</v>
      </c>
      <c r="D176" s="18">
        <v>40000</v>
      </c>
      <c r="E176" s="18">
        <v>40000</v>
      </c>
      <c r="F176" s="18">
        <v>0</v>
      </c>
      <c r="G176" s="18">
        <f t="shared" si="55"/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f t="shared" si="56"/>
        <v>40000</v>
      </c>
      <c r="M176" s="18">
        <f t="shared" si="57"/>
        <v>40000</v>
      </c>
      <c r="N176" s="18">
        <f t="shared" si="58"/>
        <v>0</v>
      </c>
      <c r="O176" s="18">
        <f t="shared" si="59"/>
        <v>0</v>
      </c>
    </row>
    <row r="177" spans="1:15" ht="22.5" customHeight="1" x14ac:dyDescent="0.15">
      <c r="A177" s="61" t="s">
        <v>307</v>
      </c>
      <c r="B177" s="61"/>
      <c r="C177" s="27" t="s">
        <v>0</v>
      </c>
      <c r="D177" s="18">
        <v>9114307</v>
      </c>
      <c r="E177" s="18">
        <v>5761948</v>
      </c>
      <c r="F177" s="18">
        <v>4442204.74</v>
      </c>
      <c r="G177" s="18">
        <f t="shared" si="55"/>
        <v>77.095536787211543</v>
      </c>
      <c r="H177" s="18">
        <v>9857000</v>
      </c>
      <c r="I177" s="18">
        <f>I178+I180</f>
        <v>9357000</v>
      </c>
      <c r="J177" s="18">
        <v>4425624.25</v>
      </c>
      <c r="K177" s="18">
        <f t="shared" si="60"/>
        <v>47.297469808699368</v>
      </c>
      <c r="L177" s="18">
        <f t="shared" si="56"/>
        <v>18971307</v>
      </c>
      <c r="M177" s="18">
        <f t="shared" si="57"/>
        <v>15118948</v>
      </c>
      <c r="N177" s="18">
        <f t="shared" si="58"/>
        <v>8867828.9900000002</v>
      </c>
      <c r="O177" s="18">
        <f t="shared" si="59"/>
        <v>58.65374356734344</v>
      </c>
    </row>
    <row r="178" spans="1:15" ht="43.5" customHeight="1" x14ac:dyDescent="0.15">
      <c r="A178" s="61" t="s">
        <v>308</v>
      </c>
      <c r="B178" s="61"/>
      <c r="C178" s="27" t="s">
        <v>0</v>
      </c>
      <c r="D178" s="18">
        <v>375307</v>
      </c>
      <c r="E178" s="18">
        <v>375307</v>
      </c>
      <c r="F178" s="18">
        <v>356444.15999999997</v>
      </c>
      <c r="G178" s="18">
        <f t="shared" si="55"/>
        <v>94.97402393240732</v>
      </c>
      <c r="H178" s="18">
        <v>30000</v>
      </c>
      <c r="I178" s="18">
        <v>30000</v>
      </c>
      <c r="J178" s="18">
        <v>0</v>
      </c>
      <c r="K178" s="18">
        <f t="shared" si="60"/>
        <v>0</v>
      </c>
      <c r="L178" s="18">
        <f t="shared" si="56"/>
        <v>405307</v>
      </c>
      <c r="M178" s="18">
        <f t="shared" si="57"/>
        <v>405307</v>
      </c>
      <c r="N178" s="18">
        <f t="shared" si="58"/>
        <v>356444.15999999997</v>
      </c>
      <c r="O178" s="18">
        <f t="shared" si="59"/>
        <v>87.944239798473745</v>
      </c>
    </row>
    <row r="179" spans="1:15" ht="36" customHeight="1" x14ac:dyDescent="0.15">
      <c r="A179" s="63" t="s">
        <v>309</v>
      </c>
      <c r="B179" s="63"/>
      <c r="C179" s="28" t="s">
        <v>310</v>
      </c>
      <c r="D179" s="18">
        <v>375307</v>
      </c>
      <c r="E179" s="18">
        <v>375307</v>
      </c>
      <c r="F179" s="18">
        <v>356444.15999999997</v>
      </c>
      <c r="G179" s="18">
        <f t="shared" si="55"/>
        <v>94.97402393240732</v>
      </c>
      <c r="H179" s="18">
        <v>30000</v>
      </c>
      <c r="I179" s="18">
        <v>30000</v>
      </c>
      <c r="J179" s="18">
        <v>0</v>
      </c>
      <c r="K179" s="18">
        <f t="shared" si="60"/>
        <v>0</v>
      </c>
      <c r="L179" s="18">
        <f t="shared" si="56"/>
        <v>405307</v>
      </c>
      <c r="M179" s="18">
        <f t="shared" si="57"/>
        <v>405307</v>
      </c>
      <c r="N179" s="18">
        <f t="shared" si="58"/>
        <v>356444.15999999997</v>
      </c>
      <c r="O179" s="18">
        <f t="shared" si="59"/>
        <v>87.944239798473745</v>
      </c>
    </row>
    <row r="180" spans="1:15" ht="27" customHeight="1" x14ac:dyDescent="0.15">
      <c r="A180" s="62" t="s">
        <v>311</v>
      </c>
      <c r="B180" s="62"/>
      <c r="C180" s="27" t="s">
        <v>312</v>
      </c>
      <c r="D180" s="18">
        <v>8739000</v>
      </c>
      <c r="E180" s="18">
        <v>5386641</v>
      </c>
      <c r="F180" s="18">
        <v>4085760.58</v>
      </c>
      <c r="G180" s="18">
        <f t="shared" si="55"/>
        <v>75.849877131221476</v>
      </c>
      <c r="H180" s="18">
        <v>9327000</v>
      </c>
      <c r="I180" s="18">
        <v>9327000</v>
      </c>
      <c r="J180" s="18">
        <v>4425624.25</v>
      </c>
      <c r="K180" s="18">
        <f t="shared" si="60"/>
        <v>47.449600621850543</v>
      </c>
      <c r="L180" s="18">
        <f t="shared" si="56"/>
        <v>18066000</v>
      </c>
      <c r="M180" s="18">
        <f t="shared" si="57"/>
        <v>14713641</v>
      </c>
      <c r="N180" s="18">
        <f t="shared" si="58"/>
        <v>8511384.8300000001</v>
      </c>
      <c r="O180" s="18">
        <f t="shared" si="59"/>
        <v>57.846897515033838</v>
      </c>
    </row>
    <row r="181" spans="1:15" ht="29.1" customHeight="1" x14ac:dyDescent="0.15">
      <c r="A181" s="61" t="s">
        <v>313</v>
      </c>
      <c r="B181" s="61"/>
      <c r="C181" s="27" t="s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500000</v>
      </c>
      <c r="I181" s="18">
        <v>0</v>
      </c>
      <c r="J181" s="18">
        <v>0</v>
      </c>
      <c r="K181" s="18">
        <v>0</v>
      </c>
      <c r="L181" s="18">
        <f t="shared" si="56"/>
        <v>500000</v>
      </c>
      <c r="M181" s="18">
        <f t="shared" si="57"/>
        <v>0</v>
      </c>
      <c r="N181" s="18">
        <f t="shared" si="58"/>
        <v>0</v>
      </c>
      <c r="O181" s="18">
        <v>0</v>
      </c>
    </row>
    <row r="182" spans="1:15" ht="91.5" customHeight="1" x14ac:dyDescent="0.15">
      <c r="A182" s="63" t="s">
        <v>314</v>
      </c>
      <c r="B182" s="63"/>
      <c r="C182" s="28" t="s">
        <v>315</v>
      </c>
      <c r="D182" s="18">
        <v>0</v>
      </c>
      <c r="E182" s="18">
        <v>0</v>
      </c>
      <c r="F182" s="18">
        <v>0</v>
      </c>
      <c r="G182" s="18">
        <v>0</v>
      </c>
      <c r="H182" s="18">
        <v>500000</v>
      </c>
      <c r="I182" s="18">
        <v>0</v>
      </c>
      <c r="J182" s="18">
        <v>0</v>
      </c>
      <c r="K182" s="18">
        <v>0</v>
      </c>
      <c r="L182" s="18">
        <f t="shared" si="56"/>
        <v>500000</v>
      </c>
      <c r="M182" s="18">
        <f t="shared" si="57"/>
        <v>0</v>
      </c>
      <c r="N182" s="18">
        <f t="shared" si="58"/>
        <v>0</v>
      </c>
      <c r="O182" s="18">
        <v>0</v>
      </c>
    </row>
    <row r="183" spans="1:15" ht="24" customHeight="1" x14ac:dyDescent="0.15">
      <c r="A183" s="61" t="s">
        <v>316</v>
      </c>
      <c r="B183" s="61"/>
      <c r="C183" s="27" t="s">
        <v>0</v>
      </c>
      <c r="D183" s="18">
        <v>1759955</v>
      </c>
      <c r="E183" s="18">
        <v>1674955</v>
      </c>
      <c r="F183" s="18">
        <v>1350048.84</v>
      </c>
      <c r="G183" s="18">
        <f t="shared" si="55"/>
        <v>80.60209617571816</v>
      </c>
      <c r="H183" s="18">
        <v>13057667</v>
      </c>
      <c r="I183" s="18">
        <f>I184+I186+I191+I194</f>
        <v>12911467</v>
      </c>
      <c r="J183" s="18">
        <v>115932.43</v>
      </c>
      <c r="K183" s="18">
        <f t="shared" si="60"/>
        <v>0.89790284868481629</v>
      </c>
      <c r="L183" s="18">
        <f t="shared" si="56"/>
        <v>14817622</v>
      </c>
      <c r="M183" s="18">
        <f t="shared" si="57"/>
        <v>14586422</v>
      </c>
      <c r="N183" s="18">
        <f t="shared" si="58"/>
        <v>1465981.27</v>
      </c>
      <c r="O183" s="18">
        <f t="shared" si="59"/>
        <v>10.050314395127193</v>
      </c>
    </row>
    <row r="184" spans="1:15" ht="24.95" customHeight="1" x14ac:dyDescent="0.15">
      <c r="A184" s="61" t="s">
        <v>317</v>
      </c>
      <c r="B184" s="61"/>
      <c r="C184" s="27" t="s">
        <v>0</v>
      </c>
      <c r="D184" s="18">
        <v>50000</v>
      </c>
      <c r="E184" s="18">
        <v>50000</v>
      </c>
      <c r="F184" s="18">
        <v>27000</v>
      </c>
      <c r="G184" s="18">
        <f t="shared" si="55"/>
        <v>54</v>
      </c>
      <c r="H184" s="18">
        <v>206041</v>
      </c>
      <c r="I184" s="18">
        <v>159841</v>
      </c>
      <c r="J184" s="18">
        <v>42129</v>
      </c>
      <c r="K184" s="18">
        <f t="shared" si="60"/>
        <v>26.356817086980186</v>
      </c>
      <c r="L184" s="18">
        <f t="shared" si="56"/>
        <v>256041</v>
      </c>
      <c r="M184" s="18">
        <f t="shared" si="57"/>
        <v>209841</v>
      </c>
      <c r="N184" s="18">
        <f t="shared" si="58"/>
        <v>69129</v>
      </c>
      <c r="O184" s="18">
        <f t="shared" si="59"/>
        <v>32.943514375169769</v>
      </c>
    </row>
    <row r="185" spans="1:15" ht="18.600000000000001" customHeight="1" x14ac:dyDescent="0.15">
      <c r="A185" s="62" t="s">
        <v>318</v>
      </c>
      <c r="B185" s="62"/>
      <c r="C185" s="27" t="s">
        <v>319</v>
      </c>
      <c r="D185" s="18">
        <v>50000</v>
      </c>
      <c r="E185" s="18">
        <v>50000</v>
      </c>
      <c r="F185" s="18">
        <v>27000</v>
      </c>
      <c r="G185" s="18">
        <f t="shared" si="55"/>
        <v>54</v>
      </c>
      <c r="H185" s="18">
        <v>206041</v>
      </c>
      <c r="I185" s="18">
        <v>159841</v>
      </c>
      <c r="J185" s="18">
        <v>42129</v>
      </c>
      <c r="K185" s="18">
        <f t="shared" si="60"/>
        <v>26.356817086980186</v>
      </c>
      <c r="L185" s="18">
        <f t="shared" si="56"/>
        <v>256041</v>
      </c>
      <c r="M185" s="18">
        <f t="shared" si="57"/>
        <v>209841</v>
      </c>
      <c r="N185" s="18">
        <f t="shared" si="58"/>
        <v>69129</v>
      </c>
      <c r="O185" s="18">
        <f t="shared" si="59"/>
        <v>32.943514375169769</v>
      </c>
    </row>
    <row r="186" spans="1:15" ht="39.6" customHeight="1" x14ac:dyDescent="0.15">
      <c r="A186" s="61" t="s">
        <v>320</v>
      </c>
      <c r="B186" s="61"/>
      <c r="C186" s="27" t="s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6103867</v>
      </c>
      <c r="I186" s="18">
        <f>I187+I188+I190</f>
        <v>6003867</v>
      </c>
      <c r="J186" s="18">
        <v>73803.429999999993</v>
      </c>
      <c r="K186" s="18">
        <f t="shared" si="60"/>
        <v>1.2292649054351137</v>
      </c>
      <c r="L186" s="18">
        <f t="shared" si="56"/>
        <v>6103867</v>
      </c>
      <c r="M186" s="18">
        <f t="shared" si="57"/>
        <v>6003867</v>
      </c>
      <c r="N186" s="18">
        <f t="shared" si="58"/>
        <v>73803.429999999993</v>
      </c>
      <c r="O186" s="18">
        <f t="shared" si="59"/>
        <v>1.2292649054351135</v>
      </c>
    </row>
    <row r="187" spans="1:15" ht="39.6" customHeight="1" x14ac:dyDescent="0.15">
      <c r="A187" s="62" t="s">
        <v>321</v>
      </c>
      <c r="B187" s="62"/>
      <c r="C187" s="27" t="s">
        <v>322</v>
      </c>
      <c r="D187" s="18">
        <v>0</v>
      </c>
      <c r="E187" s="18">
        <v>0</v>
      </c>
      <c r="F187" s="18">
        <v>0</v>
      </c>
      <c r="G187" s="18">
        <v>0</v>
      </c>
      <c r="H187" s="18">
        <v>400000</v>
      </c>
      <c r="I187" s="18">
        <v>300000</v>
      </c>
      <c r="J187" s="18">
        <v>0</v>
      </c>
      <c r="K187" s="18">
        <f t="shared" si="60"/>
        <v>0</v>
      </c>
      <c r="L187" s="18">
        <f t="shared" si="56"/>
        <v>400000</v>
      </c>
      <c r="M187" s="18">
        <f t="shared" si="57"/>
        <v>300000</v>
      </c>
      <c r="N187" s="18">
        <f t="shared" si="58"/>
        <v>0</v>
      </c>
      <c r="O187" s="18">
        <f t="shared" si="59"/>
        <v>0</v>
      </c>
    </row>
    <row r="188" spans="1:15" ht="27.95" customHeight="1" x14ac:dyDescent="0.15">
      <c r="A188" s="61" t="s">
        <v>323</v>
      </c>
      <c r="B188" s="61"/>
      <c r="C188" s="27" t="s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81767</v>
      </c>
      <c r="I188" s="18">
        <v>81767</v>
      </c>
      <c r="J188" s="18">
        <v>73803.429999999993</v>
      </c>
      <c r="K188" s="18">
        <f t="shared" si="60"/>
        <v>90.260655276578561</v>
      </c>
      <c r="L188" s="18">
        <f t="shared" si="56"/>
        <v>81767</v>
      </c>
      <c r="M188" s="18">
        <f t="shared" si="57"/>
        <v>81767</v>
      </c>
      <c r="N188" s="18">
        <f t="shared" si="58"/>
        <v>73803.429999999993</v>
      </c>
      <c r="O188" s="18">
        <f t="shared" si="59"/>
        <v>90.260655276578561</v>
      </c>
    </row>
    <row r="189" spans="1:15" ht="26.45" customHeight="1" x14ac:dyDescent="0.15">
      <c r="A189" s="63" t="s">
        <v>324</v>
      </c>
      <c r="B189" s="63"/>
      <c r="C189" s="28" t="s">
        <v>325</v>
      </c>
      <c r="D189" s="18">
        <v>0</v>
      </c>
      <c r="E189" s="18">
        <v>0</v>
      </c>
      <c r="F189" s="18">
        <v>0</v>
      </c>
      <c r="G189" s="18">
        <v>0</v>
      </c>
      <c r="H189" s="18">
        <v>81767</v>
      </c>
      <c r="I189" s="18">
        <v>81767</v>
      </c>
      <c r="J189" s="18">
        <v>73803.429999999993</v>
      </c>
      <c r="K189" s="18">
        <f t="shared" si="60"/>
        <v>90.260655276578561</v>
      </c>
      <c r="L189" s="18">
        <f t="shared" si="56"/>
        <v>81767</v>
      </c>
      <c r="M189" s="18">
        <f t="shared" si="57"/>
        <v>81767</v>
      </c>
      <c r="N189" s="18">
        <f t="shared" si="58"/>
        <v>73803.429999999993</v>
      </c>
      <c r="O189" s="18">
        <f t="shared" si="59"/>
        <v>90.260655276578561</v>
      </c>
    </row>
    <row r="190" spans="1:15" ht="30.6" customHeight="1" x14ac:dyDescent="0.15">
      <c r="A190" s="62" t="s">
        <v>326</v>
      </c>
      <c r="B190" s="62"/>
      <c r="C190" s="27" t="s">
        <v>327</v>
      </c>
      <c r="D190" s="18">
        <v>0</v>
      </c>
      <c r="E190" s="18">
        <v>0</v>
      </c>
      <c r="F190" s="18">
        <v>0</v>
      </c>
      <c r="G190" s="18">
        <v>0</v>
      </c>
      <c r="H190" s="18">
        <v>5622100</v>
      </c>
      <c r="I190" s="18">
        <v>5622100</v>
      </c>
      <c r="J190" s="18">
        <v>0</v>
      </c>
      <c r="K190" s="18">
        <f t="shared" si="60"/>
        <v>0</v>
      </c>
      <c r="L190" s="18">
        <f t="shared" si="56"/>
        <v>5622100</v>
      </c>
      <c r="M190" s="18">
        <f t="shared" si="57"/>
        <v>5622100</v>
      </c>
      <c r="N190" s="18">
        <f t="shared" si="58"/>
        <v>0</v>
      </c>
      <c r="O190" s="18">
        <f t="shared" si="59"/>
        <v>0</v>
      </c>
    </row>
    <row r="191" spans="1:15" ht="36.950000000000003" customHeight="1" x14ac:dyDescent="0.15">
      <c r="A191" s="61" t="s">
        <v>328</v>
      </c>
      <c r="B191" s="61"/>
      <c r="C191" s="27" t="s">
        <v>0</v>
      </c>
      <c r="D191" s="18">
        <v>1416200</v>
      </c>
      <c r="E191" s="18">
        <v>1416200</v>
      </c>
      <c r="F191" s="18">
        <v>1114860</v>
      </c>
      <c r="G191" s="18">
        <f t="shared" si="55"/>
        <v>78.721931930518295</v>
      </c>
      <c r="H191" s="18">
        <v>6500000</v>
      </c>
      <c r="I191" s="18">
        <v>6500000</v>
      </c>
      <c r="J191" s="18">
        <v>0</v>
      </c>
      <c r="K191" s="18">
        <f t="shared" si="60"/>
        <v>0</v>
      </c>
      <c r="L191" s="18">
        <f t="shared" si="56"/>
        <v>7916200</v>
      </c>
      <c r="M191" s="18">
        <f t="shared" si="57"/>
        <v>7916200</v>
      </c>
      <c r="N191" s="18">
        <f t="shared" si="58"/>
        <v>1114860</v>
      </c>
      <c r="O191" s="18">
        <f t="shared" si="59"/>
        <v>14.083272277102651</v>
      </c>
    </row>
    <row r="192" spans="1:15" ht="38.1" customHeight="1" x14ac:dyDescent="0.15">
      <c r="A192" s="61" t="s">
        <v>329</v>
      </c>
      <c r="B192" s="61"/>
      <c r="C192" s="27" t="s">
        <v>0</v>
      </c>
      <c r="D192" s="18">
        <v>1416200</v>
      </c>
      <c r="E192" s="18">
        <v>1416200</v>
      </c>
      <c r="F192" s="18">
        <v>1114860</v>
      </c>
      <c r="G192" s="18">
        <f t="shared" si="55"/>
        <v>78.721931930518295</v>
      </c>
      <c r="H192" s="18">
        <v>6500000</v>
      </c>
      <c r="I192" s="18">
        <v>6500000</v>
      </c>
      <c r="J192" s="18">
        <v>0</v>
      </c>
      <c r="K192" s="18">
        <f t="shared" si="60"/>
        <v>0</v>
      </c>
      <c r="L192" s="18">
        <f t="shared" si="56"/>
        <v>7916200</v>
      </c>
      <c r="M192" s="18">
        <f t="shared" si="57"/>
        <v>7916200</v>
      </c>
      <c r="N192" s="18">
        <f t="shared" si="58"/>
        <v>1114860</v>
      </c>
      <c r="O192" s="18">
        <f t="shared" si="59"/>
        <v>14.083272277102651</v>
      </c>
    </row>
    <row r="193" spans="1:15" ht="54.6" customHeight="1" x14ac:dyDescent="0.15">
      <c r="A193" s="63" t="s">
        <v>330</v>
      </c>
      <c r="B193" s="63"/>
      <c r="C193" s="28" t="s">
        <v>331</v>
      </c>
      <c r="D193" s="18">
        <v>1416200</v>
      </c>
      <c r="E193" s="18">
        <v>1416200</v>
      </c>
      <c r="F193" s="18">
        <v>1114860</v>
      </c>
      <c r="G193" s="18">
        <f t="shared" si="55"/>
        <v>78.721931930518295</v>
      </c>
      <c r="H193" s="18">
        <v>6500000</v>
      </c>
      <c r="I193" s="18">
        <v>6500000</v>
      </c>
      <c r="J193" s="18">
        <v>0</v>
      </c>
      <c r="K193" s="18">
        <f t="shared" si="60"/>
        <v>0</v>
      </c>
      <c r="L193" s="18">
        <f t="shared" si="56"/>
        <v>7916200</v>
      </c>
      <c r="M193" s="18">
        <f t="shared" si="57"/>
        <v>7916200</v>
      </c>
      <c r="N193" s="18">
        <f t="shared" si="58"/>
        <v>1114860</v>
      </c>
      <c r="O193" s="18">
        <f t="shared" si="59"/>
        <v>14.083272277102651</v>
      </c>
    </row>
    <row r="194" spans="1:15" ht="33" customHeight="1" x14ac:dyDescent="0.15">
      <c r="A194" s="61" t="s">
        <v>332</v>
      </c>
      <c r="B194" s="61"/>
      <c r="C194" s="27" t="s">
        <v>0</v>
      </c>
      <c r="D194" s="18">
        <v>293755</v>
      </c>
      <c r="E194" s="18">
        <v>208755</v>
      </c>
      <c r="F194" s="18">
        <v>208188.84</v>
      </c>
      <c r="G194" s="18">
        <f t="shared" si="55"/>
        <v>99.728792124739513</v>
      </c>
      <c r="H194" s="18">
        <v>247759</v>
      </c>
      <c r="I194" s="18">
        <v>247759</v>
      </c>
      <c r="J194" s="18">
        <v>0</v>
      </c>
      <c r="K194" s="18">
        <f t="shared" si="60"/>
        <v>0</v>
      </c>
      <c r="L194" s="18">
        <f t="shared" si="56"/>
        <v>541514</v>
      </c>
      <c r="M194" s="18">
        <f t="shared" si="57"/>
        <v>456514</v>
      </c>
      <c r="N194" s="18">
        <f t="shared" si="58"/>
        <v>208188.84</v>
      </c>
      <c r="O194" s="18">
        <f t="shared" si="59"/>
        <v>45.604042811392418</v>
      </c>
    </row>
    <row r="195" spans="1:15" ht="36" customHeight="1" x14ac:dyDescent="0.15">
      <c r="A195" s="62" t="s">
        <v>333</v>
      </c>
      <c r="B195" s="62"/>
      <c r="C195" s="27" t="s">
        <v>334</v>
      </c>
      <c r="D195" s="18">
        <v>0</v>
      </c>
      <c r="E195" s="18">
        <v>0</v>
      </c>
      <c r="F195" s="18">
        <v>0</v>
      </c>
      <c r="G195" s="18">
        <v>0</v>
      </c>
      <c r="H195" s="18">
        <v>247759</v>
      </c>
      <c r="I195" s="18">
        <v>247759</v>
      </c>
      <c r="J195" s="18">
        <v>0</v>
      </c>
      <c r="K195" s="18">
        <f t="shared" si="60"/>
        <v>0</v>
      </c>
      <c r="L195" s="18">
        <f t="shared" si="56"/>
        <v>247759</v>
      </c>
      <c r="M195" s="18">
        <f t="shared" si="57"/>
        <v>247759</v>
      </c>
      <c r="N195" s="18">
        <f t="shared" si="58"/>
        <v>0</v>
      </c>
      <c r="O195" s="18">
        <f t="shared" si="59"/>
        <v>0</v>
      </c>
    </row>
    <row r="196" spans="1:15" ht="30.95" customHeight="1" x14ac:dyDescent="0.15">
      <c r="A196" s="62" t="s">
        <v>335</v>
      </c>
      <c r="B196" s="62"/>
      <c r="C196" s="27" t="s">
        <v>336</v>
      </c>
      <c r="D196" s="18">
        <v>85000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f t="shared" si="56"/>
        <v>85000</v>
      </c>
      <c r="M196" s="18">
        <f t="shared" si="57"/>
        <v>0</v>
      </c>
      <c r="N196" s="18">
        <f t="shared" si="58"/>
        <v>0</v>
      </c>
      <c r="O196" s="18">
        <v>1</v>
      </c>
    </row>
    <row r="197" spans="1:15" ht="16.5" customHeight="1" x14ac:dyDescent="0.15">
      <c r="A197" s="61" t="s">
        <v>337</v>
      </c>
      <c r="B197" s="61"/>
      <c r="C197" s="27" t="s">
        <v>0</v>
      </c>
      <c r="D197" s="18">
        <v>208755</v>
      </c>
      <c r="E197" s="18">
        <v>208755</v>
      </c>
      <c r="F197" s="18">
        <v>208188.84</v>
      </c>
      <c r="G197" s="18">
        <f t="shared" si="55"/>
        <v>99.728792124739513</v>
      </c>
      <c r="H197" s="18">
        <v>0</v>
      </c>
      <c r="I197" s="18">
        <v>0</v>
      </c>
      <c r="J197" s="18">
        <v>0</v>
      </c>
      <c r="K197" s="18">
        <v>0</v>
      </c>
      <c r="L197" s="18">
        <f t="shared" si="56"/>
        <v>208755</v>
      </c>
      <c r="M197" s="18">
        <f t="shared" si="57"/>
        <v>208755</v>
      </c>
      <c r="N197" s="18">
        <f t="shared" si="58"/>
        <v>208188.84</v>
      </c>
      <c r="O197" s="18">
        <f t="shared" si="59"/>
        <v>99.728792124739527</v>
      </c>
    </row>
    <row r="198" spans="1:15" ht="18.95" customHeight="1" x14ac:dyDescent="0.15">
      <c r="A198" s="63" t="s">
        <v>338</v>
      </c>
      <c r="B198" s="63"/>
      <c r="C198" s="28" t="s">
        <v>339</v>
      </c>
      <c r="D198" s="18">
        <v>208755</v>
      </c>
      <c r="E198" s="18">
        <v>208755</v>
      </c>
      <c r="F198" s="18">
        <v>208188.84</v>
      </c>
      <c r="G198" s="18">
        <f t="shared" si="55"/>
        <v>99.728792124739513</v>
      </c>
      <c r="H198" s="18">
        <v>0</v>
      </c>
      <c r="I198" s="18">
        <v>0</v>
      </c>
      <c r="J198" s="18">
        <v>0</v>
      </c>
      <c r="K198" s="18">
        <v>0</v>
      </c>
      <c r="L198" s="18">
        <f t="shared" si="56"/>
        <v>208755</v>
      </c>
      <c r="M198" s="18">
        <f t="shared" si="57"/>
        <v>208755</v>
      </c>
      <c r="N198" s="18">
        <f t="shared" si="58"/>
        <v>208188.84</v>
      </c>
      <c r="O198" s="18">
        <f t="shared" si="59"/>
        <v>99.728792124739527</v>
      </c>
    </row>
    <row r="199" spans="1:15" ht="18.95" customHeight="1" x14ac:dyDescent="0.15">
      <c r="A199" s="61" t="s">
        <v>340</v>
      </c>
      <c r="B199" s="61"/>
      <c r="C199" s="27" t="s">
        <v>0</v>
      </c>
      <c r="D199" s="18">
        <v>3213571.74</v>
      </c>
      <c r="E199" s="18">
        <v>3036586.74</v>
      </c>
      <c r="F199" s="18">
        <v>1107208.8700000001</v>
      </c>
      <c r="G199" s="18">
        <f t="shared" si="55"/>
        <v>36.46228363626458</v>
      </c>
      <c r="H199" s="18">
        <v>462000</v>
      </c>
      <c r="I199" s="18">
        <f>I207</f>
        <v>429000</v>
      </c>
      <c r="J199" s="18">
        <v>19885.75</v>
      </c>
      <c r="K199" s="18">
        <f t="shared" si="60"/>
        <v>4.6353729603729601</v>
      </c>
      <c r="L199" s="18">
        <f t="shared" si="56"/>
        <v>3675571.74</v>
      </c>
      <c r="M199" s="18">
        <f t="shared" si="57"/>
        <v>3465586.74</v>
      </c>
      <c r="N199" s="18">
        <f t="shared" si="58"/>
        <v>1127094.6200000001</v>
      </c>
      <c r="O199" s="18">
        <f t="shared" si="59"/>
        <v>32.522476121893291</v>
      </c>
    </row>
    <row r="200" spans="1:15" ht="31.5" customHeight="1" x14ac:dyDescent="0.15">
      <c r="A200" s="61" t="s">
        <v>341</v>
      </c>
      <c r="B200" s="61"/>
      <c r="C200" s="27" t="s">
        <v>0</v>
      </c>
      <c r="D200" s="18">
        <v>485300</v>
      </c>
      <c r="E200" s="18">
        <f>E201+E202</f>
        <v>322332</v>
      </c>
      <c r="F200" s="18">
        <v>149368.65</v>
      </c>
      <c r="G200" s="18">
        <f t="shared" si="55"/>
        <v>46.340000372286951</v>
      </c>
      <c r="H200" s="18">
        <v>0</v>
      </c>
      <c r="I200" s="18">
        <v>0</v>
      </c>
      <c r="J200" s="18">
        <v>0</v>
      </c>
      <c r="K200" s="18">
        <v>0</v>
      </c>
      <c r="L200" s="18">
        <f t="shared" si="56"/>
        <v>485300</v>
      </c>
      <c r="M200" s="18">
        <f t="shared" si="57"/>
        <v>322332</v>
      </c>
      <c r="N200" s="18">
        <f t="shared" si="58"/>
        <v>149368.65</v>
      </c>
      <c r="O200" s="18">
        <f t="shared" si="59"/>
        <v>46.340000372286951</v>
      </c>
    </row>
    <row r="201" spans="1:15" ht="38.1" customHeight="1" x14ac:dyDescent="0.15">
      <c r="A201" s="62" t="s">
        <v>342</v>
      </c>
      <c r="B201" s="62"/>
      <c r="C201" s="27" t="s">
        <v>343</v>
      </c>
      <c r="D201" s="18">
        <v>160000</v>
      </c>
      <c r="E201" s="18">
        <v>160000</v>
      </c>
      <c r="F201" s="18">
        <v>0</v>
      </c>
      <c r="G201" s="18">
        <f t="shared" si="55"/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f t="shared" si="56"/>
        <v>160000</v>
      </c>
      <c r="M201" s="18">
        <f t="shared" si="57"/>
        <v>160000</v>
      </c>
      <c r="N201" s="18">
        <f t="shared" si="58"/>
        <v>0</v>
      </c>
      <c r="O201" s="18">
        <f t="shared" si="59"/>
        <v>0</v>
      </c>
    </row>
    <row r="202" spans="1:15" ht="33" customHeight="1" x14ac:dyDescent="0.15">
      <c r="A202" s="62" t="s">
        <v>344</v>
      </c>
      <c r="B202" s="62"/>
      <c r="C202" s="27" t="s">
        <v>345</v>
      </c>
      <c r="D202" s="18">
        <v>325300</v>
      </c>
      <c r="E202" s="18">
        <v>162332</v>
      </c>
      <c r="F202" s="18">
        <v>149368.65</v>
      </c>
      <c r="G202" s="18">
        <f t="shared" si="55"/>
        <v>92.014297858709313</v>
      </c>
      <c r="H202" s="18">
        <v>0</v>
      </c>
      <c r="I202" s="18">
        <v>0</v>
      </c>
      <c r="J202" s="18">
        <v>0</v>
      </c>
      <c r="K202" s="18">
        <v>0</v>
      </c>
      <c r="L202" s="18">
        <f t="shared" si="56"/>
        <v>325300</v>
      </c>
      <c r="M202" s="18">
        <f t="shared" si="57"/>
        <v>162332</v>
      </c>
      <c r="N202" s="18">
        <f t="shared" si="58"/>
        <v>149368.65</v>
      </c>
      <c r="O202" s="18">
        <f t="shared" si="59"/>
        <v>92.014297858709298</v>
      </c>
    </row>
    <row r="203" spans="1:15" ht="23.45" customHeight="1" x14ac:dyDescent="0.15">
      <c r="A203" s="61" t="s">
        <v>346</v>
      </c>
      <c r="B203" s="61"/>
      <c r="C203" s="27" t="s">
        <v>0</v>
      </c>
      <c r="D203" s="18">
        <v>1620000</v>
      </c>
      <c r="E203" s="18">
        <f>E204+E205+E206</f>
        <v>1620000</v>
      </c>
      <c r="F203" s="18">
        <v>923763.5</v>
      </c>
      <c r="G203" s="18">
        <f t="shared" si="55"/>
        <v>57.02243827160494</v>
      </c>
      <c r="H203" s="18">
        <v>0</v>
      </c>
      <c r="I203" s="18">
        <v>0</v>
      </c>
      <c r="J203" s="18">
        <v>0</v>
      </c>
      <c r="K203" s="18">
        <v>0</v>
      </c>
      <c r="L203" s="18">
        <f t="shared" si="56"/>
        <v>1620000</v>
      </c>
      <c r="M203" s="18">
        <f t="shared" si="57"/>
        <v>1620000</v>
      </c>
      <c r="N203" s="18">
        <f t="shared" si="58"/>
        <v>923763.5</v>
      </c>
      <c r="O203" s="18">
        <f t="shared" si="59"/>
        <v>57.022438271604933</v>
      </c>
    </row>
    <row r="204" spans="1:15" ht="30" customHeight="1" x14ac:dyDescent="0.15">
      <c r="A204" s="62" t="s">
        <v>347</v>
      </c>
      <c r="B204" s="62"/>
      <c r="C204" s="27" t="s">
        <v>348</v>
      </c>
      <c r="D204" s="18">
        <v>900000</v>
      </c>
      <c r="E204" s="18">
        <v>900000</v>
      </c>
      <c r="F204" s="18">
        <v>558096</v>
      </c>
      <c r="G204" s="18">
        <f t="shared" si="55"/>
        <v>62.010666666666665</v>
      </c>
      <c r="H204" s="18">
        <v>0</v>
      </c>
      <c r="I204" s="18">
        <v>0</v>
      </c>
      <c r="J204" s="18">
        <v>0</v>
      </c>
      <c r="K204" s="18">
        <v>0</v>
      </c>
      <c r="L204" s="18">
        <f t="shared" si="56"/>
        <v>900000</v>
      </c>
      <c r="M204" s="18">
        <f t="shared" si="57"/>
        <v>900000</v>
      </c>
      <c r="N204" s="18">
        <f t="shared" si="58"/>
        <v>558096</v>
      </c>
      <c r="O204" s="18">
        <f t="shared" si="59"/>
        <v>62.010666666666673</v>
      </c>
    </row>
    <row r="205" spans="1:15" ht="24.6" customHeight="1" x14ac:dyDescent="0.15">
      <c r="A205" s="62" t="s">
        <v>349</v>
      </c>
      <c r="B205" s="62"/>
      <c r="C205" s="27" t="s">
        <v>350</v>
      </c>
      <c r="D205" s="18">
        <v>200000</v>
      </c>
      <c r="E205" s="18">
        <v>200000</v>
      </c>
      <c r="F205" s="18"/>
      <c r="G205" s="18">
        <f t="shared" si="55"/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f t="shared" si="56"/>
        <v>200000</v>
      </c>
      <c r="M205" s="18">
        <f t="shared" si="57"/>
        <v>200000</v>
      </c>
      <c r="N205" s="18">
        <f t="shared" si="58"/>
        <v>0</v>
      </c>
      <c r="O205" s="18">
        <f t="shared" si="59"/>
        <v>0</v>
      </c>
    </row>
    <row r="206" spans="1:15" ht="24.95" customHeight="1" x14ac:dyDescent="0.15">
      <c r="A206" s="62" t="s">
        <v>351</v>
      </c>
      <c r="B206" s="62"/>
      <c r="C206" s="27" t="s">
        <v>352</v>
      </c>
      <c r="D206" s="18">
        <v>520000</v>
      </c>
      <c r="E206" s="18">
        <v>520000</v>
      </c>
      <c r="F206" s="18">
        <v>365667.5</v>
      </c>
      <c r="G206" s="18">
        <f t="shared" ref="G206:G220" si="61">F206/E206%</f>
        <v>70.320673076923072</v>
      </c>
      <c r="H206" s="18">
        <v>0</v>
      </c>
      <c r="I206" s="18">
        <v>0</v>
      </c>
      <c r="J206" s="18">
        <v>0</v>
      </c>
      <c r="K206" s="18">
        <v>0</v>
      </c>
      <c r="L206" s="18">
        <f t="shared" ref="L206:L220" si="62">D206+H206</f>
        <v>520000</v>
      </c>
      <c r="M206" s="18">
        <f t="shared" ref="M206:M220" si="63">E206+I206</f>
        <v>520000</v>
      </c>
      <c r="N206" s="18">
        <f t="shared" ref="N206:N220" si="64">F206+J206</f>
        <v>365667.5</v>
      </c>
      <c r="O206" s="18">
        <f t="shared" ref="O206:O220" si="65">N206/M206*100</f>
        <v>70.320673076923086</v>
      </c>
    </row>
    <row r="207" spans="1:15" ht="22.5" customHeight="1" x14ac:dyDescent="0.15">
      <c r="A207" s="61" t="s">
        <v>353</v>
      </c>
      <c r="B207" s="61"/>
      <c r="C207" s="27" t="s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462000</v>
      </c>
      <c r="I207" s="18">
        <v>429000</v>
      </c>
      <c r="J207" s="18">
        <v>19885.75</v>
      </c>
      <c r="K207" s="18">
        <f t="shared" si="60"/>
        <v>4.6353729603729601</v>
      </c>
      <c r="L207" s="18">
        <f t="shared" si="62"/>
        <v>462000</v>
      </c>
      <c r="M207" s="18">
        <f t="shared" si="63"/>
        <v>429000</v>
      </c>
      <c r="N207" s="18">
        <f t="shared" si="64"/>
        <v>19885.75</v>
      </c>
      <c r="O207" s="18">
        <f t="shared" si="65"/>
        <v>4.6353729603729601</v>
      </c>
    </row>
    <row r="208" spans="1:15" ht="38.450000000000003" customHeight="1" x14ac:dyDescent="0.15">
      <c r="A208" s="61" t="s">
        <v>354</v>
      </c>
      <c r="B208" s="61"/>
      <c r="C208" s="27" t="s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412000</v>
      </c>
      <c r="I208" s="18">
        <f>I209+I210</f>
        <v>379000</v>
      </c>
      <c r="J208" s="18">
        <v>19885.75</v>
      </c>
      <c r="K208" s="18">
        <f t="shared" si="60"/>
        <v>5.246899736147757</v>
      </c>
      <c r="L208" s="18">
        <f t="shared" si="62"/>
        <v>412000</v>
      </c>
      <c r="M208" s="18">
        <f t="shared" si="63"/>
        <v>379000</v>
      </c>
      <c r="N208" s="18">
        <f t="shared" si="64"/>
        <v>19885.75</v>
      </c>
      <c r="O208" s="18">
        <f t="shared" si="65"/>
        <v>5.246899736147757</v>
      </c>
    </row>
    <row r="209" spans="1:15" ht="23.45" customHeight="1" x14ac:dyDescent="0.15">
      <c r="A209" s="63" t="s">
        <v>355</v>
      </c>
      <c r="B209" s="63"/>
      <c r="C209" s="28" t="s">
        <v>356</v>
      </c>
      <c r="D209" s="18">
        <v>0</v>
      </c>
      <c r="E209" s="18">
        <v>0</v>
      </c>
      <c r="F209" s="18">
        <v>0</v>
      </c>
      <c r="G209" s="18">
        <v>0</v>
      </c>
      <c r="H209" s="18">
        <v>99000</v>
      </c>
      <c r="I209" s="18">
        <v>99000</v>
      </c>
      <c r="J209" s="18">
        <v>19885.75</v>
      </c>
      <c r="K209" s="18">
        <f t="shared" si="60"/>
        <v>20.086616161616163</v>
      </c>
      <c r="L209" s="18">
        <f t="shared" si="62"/>
        <v>99000</v>
      </c>
      <c r="M209" s="18">
        <f t="shared" si="63"/>
        <v>99000</v>
      </c>
      <c r="N209" s="18">
        <f t="shared" si="64"/>
        <v>19885.75</v>
      </c>
      <c r="O209" s="18">
        <f t="shared" si="65"/>
        <v>20.08661616161616</v>
      </c>
    </row>
    <row r="210" spans="1:15" ht="39.950000000000003" customHeight="1" x14ac:dyDescent="0.15">
      <c r="A210" s="63" t="s">
        <v>357</v>
      </c>
      <c r="B210" s="63"/>
      <c r="C210" s="28" t="s">
        <v>358</v>
      </c>
      <c r="D210" s="18">
        <v>0</v>
      </c>
      <c r="E210" s="18">
        <v>0</v>
      </c>
      <c r="F210" s="18">
        <v>0</v>
      </c>
      <c r="G210" s="18">
        <v>0</v>
      </c>
      <c r="H210" s="18">
        <v>313000</v>
      </c>
      <c r="I210" s="18">
        <v>280000</v>
      </c>
      <c r="J210" s="18">
        <v>0</v>
      </c>
      <c r="K210" s="18">
        <f t="shared" ref="K210:K220" si="66">J210/I210%</f>
        <v>0</v>
      </c>
      <c r="L210" s="18">
        <f t="shared" si="62"/>
        <v>313000</v>
      </c>
      <c r="M210" s="18">
        <f t="shared" si="63"/>
        <v>280000</v>
      </c>
      <c r="N210" s="18">
        <f t="shared" si="64"/>
        <v>0</v>
      </c>
      <c r="O210" s="18">
        <f t="shared" si="65"/>
        <v>0</v>
      </c>
    </row>
    <row r="211" spans="1:15" ht="30.95" customHeight="1" x14ac:dyDescent="0.15">
      <c r="A211" s="62" t="s">
        <v>359</v>
      </c>
      <c r="B211" s="62"/>
      <c r="C211" s="27" t="s">
        <v>360</v>
      </c>
      <c r="D211" s="18">
        <v>0</v>
      </c>
      <c r="E211" s="18">
        <v>0</v>
      </c>
      <c r="F211" s="18">
        <v>0</v>
      </c>
      <c r="G211" s="18">
        <v>0</v>
      </c>
      <c r="H211" s="18">
        <v>50000</v>
      </c>
      <c r="I211" s="18">
        <v>50000</v>
      </c>
      <c r="J211" s="18">
        <v>0</v>
      </c>
      <c r="K211" s="18">
        <f t="shared" si="66"/>
        <v>0</v>
      </c>
      <c r="L211" s="18">
        <f t="shared" si="62"/>
        <v>50000</v>
      </c>
      <c r="M211" s="18">
        <f t="shared" si="63"/>
        <v>50000</v>
      </c>
      <c r="N211" s="18">
        <f t="shared" si="64"/>
        <v>0</v>
      </c>
      <c r="O211" s="18">
        <f t="shared" si="65"/>
        <v>0</v>
      </c>
    </row>
    <row r="212" spans="1:15" ht="17.45" customHeight="1" x14ac:dyDescent="0.15">
      <c r="A212" s="62" t="s">
        <v>361</v>
      </c>
      <c r="B212" s="62"/>
      <c r="C212" s="27" t="s">
        <v>362</v>
      </c>
      <c r="D212" s="18">
        <v>55000</v>
      </c>
      <c r="E212" s="18">
        <v>40983</v>
      </c>
      <c r="F212" s="18">
        <v>34076.720000000001</v>
      </c>
      <c r="G212" s="18">
        <f t="shared" si="61"/>
        <v>83.148427396725481</v>
      </c>
      <c r="H212" s="18">
        <v>0</v>
      </c>
      <c r="I212" s="18">
        <v>0</v>
      </c>
      <c r="J212" s="18">
        <v>0</v>
      </c>
      <c r="K212" s="18">
        <v>0</v>
      </c>
      <c r="L212" s="18">
        <f t="shared" si="62"/>
        <v>55000</v>
      </c>
      <c r="M212" s="18">
        <f t="shared" si="63"/>
        <v>40983</v>
      </c>
      <c r="N212" s="18">
        <f t="shared" si="64"/>
        <v>34076.720000000001</v>
      </c>
      <c r="O212" s="18">
        <f t="shared" si="65"/>
        <v>83.148427396725481</v>
      </c>
    </row>
    <row r="213" spans="1:15" ht="18" customHeight="1" x14ac:dyDescent="0.15">
      <c r="A213" s="61" t="s">
        <v>363</v>
      </c>
      <c r="B213" s="61"/>
      <c r="C213" s="27" t="s">
        <v>0</v>
      </c>
      <c r="D213" s="18">
        <v>1053271.74</v>
      </c>
      <c r="E213" s="18">
        <v>1053271.74</v>
      </c>
      <c r="F213" s="18">
        <v>0</v>
      </c>
      <c r="G213" s="18">
        <f t="shared" si="61"/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f t="shared" si="62"/>
        <v>1053271.74</v>
      </c>
      <c r="M213" s="18">
        <f t="shared" si="63"/>
        <v>1053271.74</v>
      </c>
      <c r="N213" s="18">
        <f t="shared" si="64"/>
        <v>0</v>
      </c>
      <c r="O213" s="18">
        <f t="shared" si="65"/>
        <v>0</v>
      </c>
    </row>
    <row r="214" spans="1:15" ht="17.100000000000001" customHeight="1" x14ac:dyDescent="0.15">
      <c r="A214" s="62" t="s">
        <v>364</v>
      </c>
      <c r="B214" s="62"/>
      <c r="C214" s="27" t="s">
        <v>365</v>
      </c>
      <c r="D214" s="18">
        <v>1053271.74</v>
      </c>
      <c r="E214" s="18">
        <v>1053271.74</v>
      </c>
      <c r="F214" s="18">
        <v>0</v>
      </c>
      <c r="G214" s="18">
        <f t="shared" si="61"/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f t="shared" si="62"/>
        <v>1053271.74</v>
      </c>
      <c r="M214" s="18">
        <f t="shared" si="63"/>
        <v>1053271.74</v>
      </c>
      <c r="N214" s="18">
        <f t="shared" si="64"/>
        <v>0</v>
      </c>
      <c r="O214" s="18">
        <f t="shared" si="65"/>
        <v>0</v>
      </c>
    </row>
    <row r="215" spans="1:15" ht="29.45" customHeight="1" x14ac:dyDescent="0.15">
      <c r="A215" s="61" t="s">
        <v>366</v>
      </c>
      <c r="B215" s="61"/>
      <c r="C215" s="27" t="s">
        <v>0</v>
      </c>
      <c r="D215" s="18">
        <v>327984037.74000001</v>
      </c>
      <c r="E215" s="18">
        <f>E199+E183+E177+E168+E160+E139+E131+E114+E107</f>
        <v>191525003.74000001</v>
      </c>
      <c r="F215" s="18">
        <v>170985268.28999999</v>
      </c>
      <c r="G215" s="18">
        <f t="shared" si="61"/>
        <v>89.27568983218336</v>
      </c>
      <c r="H215" s="18">
        <v>33487807.09</v>
      </c>
      <c r="I215" s="18">
        <f>I199+I183+I177+I166+I160+I139+I131+I114+I107</f>
        <v>32808607.09</v>
      </c>
      <c r="J215" s="18">
        <v>25093625.539999999</v>
      </c>
      <c r="K215" s="18">
        <f t="shared" si="66"/>
        <v>76.484885417913674</v>
      </c>
      <c r="L215" s="18">
        <f t="shared" si="62"/>
        <v>361471844.82999998</v>
      </c>
      <c r="M215" s="18">
        <f t="shared" si="63"/>
        <v>224333610.83000001</v>
      </c>
      <c r="N215" s="18">
        <f t="shared" si="64"/>
        <v>196078893.82999998</v>
      </c>
      <c r="O215" s="18">
        <f t="shared" si="65"/>
        <v>87.405045148846881</v>
      </c>
    </row>
    <row r="216" spans="1:15" ht="47.45" customHeight="1" x14ac:dyDescent="0.15">
      <c r="A216" s="62" t="s">
        <v>367</v>
      </c>
      <c r="B216" s="62"/>
      <c r="C216" s="27" t="s">
        <v>368</v>
      </c>
      <c r="D216" s="18">
        <v>705000</v>
      </c>
      <c r="E216" s="18">
        <v>705000</v>
      </c>
      <c r="F216" s="18">
        <v>705000</v>
      </c>
      <c r="G216" s="18">
        <f t="shared" si="61"/>
        <v>100</v>
      </c>
      <c r="H216" s="18">
        <v>0</v>
      </c>
      <c r="I216" s="18">
        <v>0</v>
      </c>
      <c r="J216" s="18">
        <v>0</v>
      </c>
      <c r="K216" s="18">
        <v>0</v>
      </c>
      <c r="L216" s="18">
        <f t="shared" si="62"/>
        <v>705000</v>
      </c>
      <c r="M216" s="18">
        <f t="shared" si="63"/>
        <v>705000</v>
      </c>
      <c r="N216" s="18">
        <f t="shared" si="64"/>
        <v>705000</v>
      </c>
      <c r="O216" s="18">
        <f t="shared" si="65"/>
        <v>100</v>
      </c>
    </row>
    <row r="217" spans="1:15" ht="33" customHeight="1" x14ac:dyDescent="0.15">
      <c r="A217" s="61" t="s">
        <v>369</v>
      </c>
      <c r="B217" s="61"/>
      <c r="C217" s="27" t="s">
        <v>0</v>
      </c>
      <c r="D217" s="18">
        <v>328689037.74000001</v>
      </c>
      <c r="E217" s="18">
        <f>E215+E216</f>
        <v>192230003.74000001</v>
      </c>
      <c r="F217" s="18">
        <v>171690268.28999999</v>
      </c>
      <c r="G217" s="18">
        <f t="shared" si="61"/>
        <v>89.315021042302561</v>
      </c>
      <c r="H217" s="18">
        <v>33487807.09</v>
      </c>
      <c r="I217" s="18">
        <f>I215+I22</f>
        <v>32808607.09</v>
      </c>
      <c r="J217" s="18">
        <v>25093625.539999999</v>
      </c>
      <c r="K217" s="18">
        <f t="shared" si="66"/>
        <v>76.484885417913674</v>
      </c>
      <c r="L217" s="18">
        <f t="shared" si="62"/>
        <v>362176844.82999998</v>
      </c>
      <c r="M217" s="18">
        <f t="shared" si="63"/>
        <v>225038610.83000001</v>
      </c>
      <c r="N217" s="18">
        <f t="shared" si="64"/>
        <v>196783893.82999998</v>
      </c>
      <c r="O217" s="18">
        <f t="shared" si="65"/>
        <v>87.444502569674867</v>
      </c>
    </row>
    <row r="218" spans="1:15" ht="53.45" customHeight="1" x14ac:dyDescent="0.15">
      <c r="A218" s="61" t="s">
        <v>370</v>
      </c>
      <c r="B218" s="61"/>
      <c r="C218" s="27" t="s">
        <v>0</v>
      </c>
      <c r="D218" s="18">
        <v>287300</v>
      </c>
      <c r="E218" s="18">
        <v>218500</v>
      </c>
      <c r="F218" s="18">
        <v>192500</v>
      </c>
      <c r="G218" s="18">
        <f t="shared" si="61"/>
        <v>88.100686498855836</v>
      </c>
      <c r="H218" s="18">
        <v>3600000</v>
      </c>
      <c r="I218" s="18">
        <v>3600000</v>
      </c>
      <c r="J218" s="18">
        <v>3600000</v>
      </c>
      <c r="K218" s="18">
        <f t="shared" si="66"/>
        <v>100</v>
      </c>
      <c r="L218" s="18">
        <f t="shared" si="62"/>
        <v>3887300</v>
      </c>
      <c r="M218" s="18">
        <f t="shared" si="63"/>
        <v>3818500</v>
      </c>
      <c r="N218" s="18">
        <f t="shared" si="64"/>
        <v>3792500</v>
      </c>
      <c r="O218" s="18">
        <f t="shared" si="65"/>
        <v>99.31910436035092</v>
      </c>
    </row>
    <row r="219" spans="1:15" ht="22.5" customHeight="1" x14ac:dyDescent="0.15">
      <c r="A219" s="62" t="s">
        <v>191</v>
      </c>
      <c r="B219" s="62"/>
      <c r="C219" s="27" t="s">
        <v>371</v>
      </c>
      <c r="D219" s="18">
        <v>287300</v>
      </c>
      <c r="E219" s="18">
        <v>218500</v>
      </c>
      <c r="F219" s="18">
        <v>192500</v>
      </c>
      <c r="G219" s="18">
        <f t="shared" si="61"/>
        <v>88.100686498855836</v>
      </c>
      <c r="H219" s="18">
        <v>3600000</v>
      </c>
      <c r="I219" s="18">
        <v>3600000</v>
      </c>
      <c r="J219" s="18">
        <v>3600000</v>
      </c>
      <c r="K219" s="18">
        <f t="shared" si="66"/>
        <v>100</v>
      </c>
      <c r="L219" s="18">
        <f t="shared" si="62"/>
        <v>3887300</v>
      </c>
      <c r="M219" s="18">
        <f t="shared" si="63"/>
        <v>3818500</v>
      </c>
      <c r="N219" s="18">
        <f t="shared" si="64"/>
        <v>3792500</v>
      </c>
      <c r="O219" s="18">
        <f t="shared" si="65"/>
        <v>99.31910436035092</v>
      </c>
    </row>
    <row r="220" spans="1:15" ht="21" customHeight="1" x14ac:dyDescent="0.15">
      <c r="A220" s="60" t="s">
        <v>193</v>
      </c>
      <c r="B220" s="60"/>
      <c r="C220" s="8" t="s">
        <v>0</v>
      </c>
      <c r="D220" s="12">
        <v>328976337.74000001</v>
      </c>
      <c r="E220" s="12">
        <f>E217+E219</f>
        <v>192448503.74000001</v>
      </c>
      <c r="F220" s="12">
        <v>171882768.28999999</v>
      </c>
      <c r="G220" s="12">
        <f t="shared" si="61"/>
        <v>89.313642324917978</v>
      </c>
      <c r="H220" s="12">
        <v>37087807.090000004</v>
      </c>
      <c r="I220" s="12">
        <f>I217+I218</f>
        <v>36408607.090000004</v>
      </c>
      <c r="J220" s="12">
        <v>28693625.539999999</v>
      </c>
      <c r="K220" s="12">
        <f t="shared" si="66"/>
        <v>78.810006296233709</v>
      </c>
      <c r="L220" s="12">
        <f t="shared" si="62"/>
        <v>366064144.83000004</v>
      </c>
      <c r="M220" s="12">
        <f t="shared" si="63"/>
        <v>228857110.83000001</v>
      </c>
      <c r="N220" s="12">
        <f t="shared" si="64"/>
        <v>200576393.82999998</v>
      </c>
      <c r="O220" s="12">
        <f t="shared" si="65"/>
        <v>87.642631291886076</v>
      </c>
    </row>
    <row r="221" spans="1:15" ht="17.100000000000001" customHeight="1" x14ac:dyDescent="0.15">
      <c r="A221" s="48" t="s">
        <v>372</v>
      </c>
      <c r="B221" s="48"/>
      <c r="C221" s="30" t="s">
        <v>0</v>
      </c>
      <c r="D221" s="13"/>
      <c r="E221" s="13"/>
      <c r="F221" s="13"/>
      <c r="G221" s="13"/>
      <c r="H221" s="13"/>
      <c r="I221" s="13"/>
      <c r="J221" s="13"/>
      <c r="K221" s="16"/>
      <c r="L221" s="16"/>
      <c r="M221" s="16"/>
      <c r="N221" s="16"/>
      <c r="O221" s="16"/>
    </row>
    <row r="222" spans="1:15" s="1" customFormat="1" ht="22.5" customHeight="1" x14ac:dyDescent="0.15">
      <c r="A222" s="69" t="s">
        <v>376</v>
      </c>
      <c r="B222" s="69"/>
      <c r="C222" s="9" t="s">
        <v>0</v>
      </c>
      <c r="D222" s="21">
        <f>D220-D105</f>
        <v>-5357118.3499999642</v>
      </c>
      <c r="E222" s="21">
        <f t="shared" ref="E222:F222" si="67">E220-E105</f>
        <v>-4503052.349999994</v>
      </c>
      <c r="F222" s="21">
        <f t="shared" si="67"/>
        <v>-27342974.189999998</v>
      </c>
      <c r="G222" s="19">
        <v>607.20977827406409</v>
      </c>
      <c r="H222" s="20">
        <f>H220-H105</f>
        <v>33051307.090000004</v>
      </c>
      <c r="I222" s="20">
        <f t="shared" ref="I222:J222" si="68">I220-I105</f>
        <v>32551307.090000004</v>
      </c>
      <c r="J222" s="20">
        <f t="shared" si="68"/>
        <v>9091325.4299999997</v>
      </c>
      <c r="K222" s="20">
        <v>27.929217726537686</v>
      </c>
      <c r="L222" s="29">
        <f>L220-L105</f>
        <v>27694188.740000069</v>
      </c>
      <c r="M222" s="29">
        <f t="shared" ref="M222:N222" si="69">M220-M105</f>
        <v>28048254.74000001</v>
      </c>
      <c r="N222" s="29">
        <f t="shared" si="69"/>
        <v>-18251648.75999999</v>
      </c>
      <c r="O222" s="21">
        <v>-65.072315298003431</v>
      </c>
    </row>
    <row r="223" spans="1:15" ht="13.7" customHeight="1" x14ac:dyDescent="0.2">
      <c r="A223" s="65" t="s">
        <v>0</v>
      </c>
      <c r="B223" s="65"/>
      <c r="C223" s="65"/>
      <c r="D223" s="65"/>
      <c r="E223" s="65"/>
      <c r="F223" s="66" t="s">
        <v>0</v>
      </c>
      <c r="G223" s="66"/>
      <c r="H223" s="66"/>
      <c r="I223" s="65" t="s">
        <v>0</v>
      </c>
      <c r="J223" s="65"/>
      <c r="K223" s="65"/>
      <c r="L223" s="65"/>
      <c r="M223" s="65"/>
      <c r="N223" s="65"/>
      <c r="O223" s="65"/>
    </row>
    <row r="224" spans="1:15" ht="13.7" customHeight="1" x14ac:dyDescent="0.2">
      <c r="A224" s="67" t="s">
        <v>378</v>
      </c>
      <c r="B224" s="67"/>
      <c r="C224" s="67"/>
      <c r="D224" s="67"/>
      <c r="E224" s="67"/>
      <c r="F224" s="68" t="s">
        <v>0</v>
      </c>
      <c r="G224" s="68"/>
      <c r="H224" s="68"/>
      <c r="I224" s="67" t="s">
        <v>379</v>
      </c>
      <c r="J224" s="67"/>
      <c r="K224" s="67"/>
      <c r="L224" s="67"/>
      <c r="M224" s="67"/>
      <c r="N224" s="67"/>
      <c r="O224" s="67"/>
    </row>
  </sheetData>
  <mergeCells count="244">
    <mergeCell ref="A223:E223"/>
    <mergeCell ref="F223:H223"/>
    <mergeCell ref="I223:O223"/>
    <mergeCell ref="A224:E224"/>
    <mergeCell ref="F224:H224"/>
    <mergeCell ref="I224:O224"/>
    <mergeCell ref="A218:B218"/>
    <mergeCell ref="A219:B219"/>
    <mergeCell ref="A220:B220"/>
    <mergeCell ref="A221:B221"/>
    <mergeCell ref="A222:B222"/>
    <mergeCell ref="A214:B214"/>
    <mergeCell ref="A215:B215"/>
    <mergeCell ref="A216:B216"/>
    <mergeCell ref="A217:B217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74:B174"/>
    <mergeCell ref="A175:B175"/>
    <mergeCell ref="A176:B176"/>
    <mergeCell ref="A177:B177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50:B150"/>
    <mergeCell ref="A151:B151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8:B148"/>
    <mergeCell ref="A149:B149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6:B96"/>
    <mergeCell ref="A97:B97"/>
    <mergeCell ref="A98:B98"/>
    <mergeCell ref="A99:B99"/>
    <mergeCell ref="A100:B100"/>
    <mergeCell ref="A101:B101"/>
    <mergeCell ref="A102:B102"/>
    <mergeCell ref="A90:B90"/>
    <mergeCell ref="A91:B91"/>
    <mergeCell ref="A92:B92"/>
    <mergeCell ref="A93:B93"/>
    <mergeCell ref="A94:B94"/>
    <mergeCell ref="A95:B95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59:B59"/>
    <mergeCell ref="A60:B60"/>
    <mergeCell ref="A61:B61"/>
    <mergeCell ref="A62:B62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7:B27"/>
    <mergeCell ref="A28:B28"/>
    <mergeCell ref="A29:B29"/>
    <mergeCell ref="A30:B30"/>
    <mergeCell ref="A31:B31"/>
    <mergeCell ref="A19:B19"/>
    <mergeCell ref="A20:B20"/>
    <mergeCell ref="A21:B21"/>
    <mergeCell ref="A22:B22"/>
    <mergeCell ref="A23:B23"/>
    <mergeCell ref="A24:B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D8:G8"/>
    <mergeCell ref="C8:C10"/>
    <mergeCell ref="H8:K8"/>
    <mergeCell ref="L8:O8"/>
    <mergeCell ref="A8:B10"/>
    <mergeCell ref="D9:D10"/>
    <mergeCell ref="E9:E10"/>
    <mergeCell ref="F9:F10"/>
    <mergeCell ref="G9:G10"/>
    <mergeCell ref="H9:H10"/>
    <mergeCell ref="I9:I10"/>
    <mergeCell ref="J9:J10"/>
    <mergeCell ref="L9:L10"/>
    <mergeCell ref="M9:M10"/>
    <mergeCell ref="N9:N10"/>
    <mergeCell ref="K9:K10"/>
    <mergeCell ref="O9:O10"/>
    <mergeCell ref="A1:M1"/>
    <mergeCell ref="N1:O1"/>
    <mergeCell ref="A2:M2"/>
    <mergeCell ref="N2:O2"/>
    <mergeCell ref="A3:O3"/>
    <mergeCell ref="A4:O4"/>
    <mergeCell ref="A5:O5"/>
    <mergeCell ref="A6:O6"/>
    <mergeCell ref="A7:O7"/>
  </mergeCells>
  <pageMargins left="0.39370078740157483" right="0.39370078740157483" top="0.39370078740157483" bottom="0.39370078740157483" header="0" footer="0"/>
  <pageSetup paperSize="9" orientation="landscape" horizontalDpi="360" verticalDpi="360" r:id="rId1"/>
  <rowBreaks count="1" manualBreakCount="1">
    <brk id="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Леся</cp:lastModifiedBy>
  <cp:lastPrinted>2023-09-14T07:44:18Z</cp:lastPrinted>
  <dcterms:created xsi:type="dcterms:W3CDTF">2009-06-17T07:33:19Z</dcterms:created>
  <dcterms:modified xsi:type="dcterms:W3CDTF">2023-09-14T08:59:26Z</dcterms:modified>
</cp:coreProperties>
</file>