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"/>
    </mc:Choice>
  </mc:AlternateContent>
  <bookViews>
    <workbookView xWindow="0" yWindow="0" windowWidth="28800" windowHeight="11730" tabRatio="878" activeTab="4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30" r:id="rId5"/>
    <sheet name="дод 4.1" sheetId="31" r:id="rId6"/>
    <sheet name="дод 5" sheetId="26" r:id="rId7"/>
  </sheets>
  <definedNames>
    <definedName name="_xlnm.Print_Titles" localSheetId="3">дод.3!$8:$11</definedName>
    <definedName name="_xlnm.Print_Area" localSheetId="6">'дод 5'!$B$1:$K$45</definedName>
    <definedName name="_xlnm.Print_Area" localSheetId="0">Дод1!$A$1:$H$111</definedName>
    <definedName name="_xlnm.Print_Area" localSheetId="2">'дод2 '!$A$1:$F$28</definedName>
  </definedNames>
  <calcPr calcId="162913" fullCalcOnLoad="1"/>
</workbook>
</file>

<file path=xl/calcChain.xml><?xml version="1.0" encoding="utf-8"?>
<calcChain xmlns="http://schemas.openxmlformats.org/spreadsheetml/2006/main">
  <c r="O13" i="1" l="1"/>
  <c r="O72" i="1"/>
  <c r="L14" i="1"/>
  <c r="L13" i="1"/>
  <c r="M14" i="1"/>
  <c r="M13" i="1"/>
  <c r="M72" i="1"/>
  <c r="N14" i="1"/>
  <c r="N13" i="1"/>
  <c r="O14" i="1"/>
  <c r="P14" i="1"/>
  <c r="P13" i="1"/>
  <c r="E23" i="30"/>
  <c r="D18" i="29"/>
  <c r="E18" i="29"/>
  <c r="C17" i="29"/>
  <c r="K13" i="26"/>
  <c r="K12" i="26"/>
  <c r="Q32" i="1"/>
  <c r="H29" i="26"/>
  <c r="H30" i="26"/>
  <c r="H27" i="26"/>
  <c r="C13" i="29"/>
  <c r="C16" i="29"/>
  <c r="C19" i="29"/>
  <c r="E21" i="30"/>
  <c r="E92" i="18"/>
  <c r="F92" i="18"/>
  <c r="D92" i="18"/>
  <c r="C92" i="18"/>
  <c r="C93" i="18"/>
  <c r="E90" i="18"/>
  <c r="F90" i="18"/>
  <c r="C91" i="18"/>
  <c r="D90" i="18"/>
  <c r="C90" i="18"/>
  <c r="F46" i="1"/>
  <c r="Q46" i="1"/>
  <c r="J13" i="26"/>
  <c r="J12" i="26"/>
  <c r="I13" i="26"/>
  <c r="I12" i="26"/>
  <c r="H12" i="26"/>
  <c r="H34" i="26"/>
  <c r="E78" i="18"/>
  <c r="E77" i="18"/>
  <c r="K17" i="1"/>
  <c r="Q17" i="1"/>
  <c r="K19" i="1"/>
  <c r="K20" i="1"/>
  <c r="K21" i="1"/>
  <c r="K22" i="1"/>
  <c r="K23" i="1"/>
  <c r="K24" i="1"/>
  <c r="K25" i="1"/>
  <c r="K26" i="1"/>
  <c r="Q26" i="1"/>
  <c r="K27" i="1"/>
  <c r="K28" i="1"/>
  <c r="K29" i="1"/>
  <c r="K30" i="1"/>
  <c r="K31" i="1"/>
  <c r="K33" i="1"/>
  <c r="K34" i="1"/>
  <c r="K35" i="1"/>
  <c r="K36" i="1"/>
  <c r="K37" i="1"/>
  <c r="K38" i="1"/>
  <c r="K40" i="1"/>
  <c r="K16" i="1"/>
  <c r="J42" i="26"/>
  <c r="K41" i="26"/>
  <c r="K40" i="26"/>
  <c r="K39" i="26"/>
  <c r="K38" i="26"/>
  <c r="K37" i="26"/>
  <c r="K35" i="26"/>
  <c r="K34" i="26"/>
  <c r="I42" i="26"/>
  <c r="H42" i="26"/>
  <c r="J36" i="26"/>
  <c r="J35" i="26"/>
  <c r="I36" i="26"/>
  <c r="I35" i="26"/>
  <c r="C9" i="29"/>
  <c r="D16" i="29"/>
  <c r="D19" i="29"/>
  <c r="E16" i="29"/>
  <c r="E19" i="29"/>
  <c r="C10" i="29"/>
  <c r="C11" i="29"/>
  <c r="C12" i="29"/>
  <c r="C14" i="29"/>
  <c r="C15" i="29"/>
  <c r="E88" i="18"/>
  <c r="E87" i="18"/>
  <c r="E86" i="18"/>
  <c r="F88" i="18"/>
  <c r="F87" i="18"/>
  <c r="F86" i="18"/>
  <c r="F95" i="18"/>
  <c r="D88" i="18"/>
  <c r="E83" i="18"/>
  <c r="E82" i="18"/>
  <c r="F83" i="18"/>
  <c r="F82" i="18"/>
  <c r="F81" i="18"/>
  <c r="F85" i="18"/>
  <c r="D83" i="18"/>
  <c r="C83" i="18"/>
  <c r="D75" i="18"/>
  <c r="D74" i="18"/>
  <c r="C74" i="18"/>
  <c r="D71" i="18"/>
  <c r="D69" i="18"/>
  <c r="C69" i="18"/>
  <c r="D65" i="18"/>
  <c r="C65" i="18"/>
  <c r="D61" i="18"/>
  <c r="D60" i="18"/>
  <c r="C60" i="18"/>
  <c r="E55" i="18"/>
  <c r="E54" i="18"/>
  <c r="D50" i="18"/>
  <c r="C50" i="18"/>
  <c r="H94" i="18"/>
  <c r="G94" i="18"/>
  <c r="C94" i="18"/>
  <c r="C89" i="18"/>
  <c r="C84" i="18"/>
  <c r="C80" i="18"/>
  <c r="C79" i="18"/>
  <c r="C76" i="18"/>
  <c r="C73" i="18"/>
  <c r="H72" i="18"/>
  <c r="G72" i="18"/>
  <c r="C72" i="18"/>
  <c r="H71" i="18"/>
  <c r="G71" i="18"/>
  <c r="C70" i="18"/>
  <c r="C68" i="18"/>
  <c r="C67" i="18"/>
  <c r="C66" i="18"/>
  <c r="C63" i="18"/>
  <c r="C62" i="18"/>
  <c r="C58" i="18"/>
  <c r="C57" i="18"/>
  <c r="C56" i="18"/>
  <c r="C55" i="18"/>
  <c r="C53" i="18"/>
  <c r="C52" i="18"/>
  <c r="C51" i="18"/>
  <c r="C49" i="18"/>
  <c r="C48" i="18"/>
  <c r="D47" i="18"/>
  <c r="C47" i="18"/>
  <c r="C46" i="18"/>
  <c r="C45" i="18"/>
  <c r="C44" i="18"/>
  <c r="C43" i="18"/>
  <c r="C42" i="18"/>
  <c r="C41" i="18"/>
  <c r="C40" i="18"/>
  <c r="C39" i="18"/>
  <c r="D38" i="18"/>
  <c r="D37" i="18"/>
  <c r="C37" i="18"/>
  <c r="C38" i="18"/>
  <c r="C36" i="18"/>
  <c r="C35" i="18"/>
  <c r="D34" i="18"/>
  <c r="C34" i="18"/>
  <c r="C33" i="18"/>
  <c r="H32" i="18"/>
  <c r="G32" i="18"/>
  <c r="D32" i="18"/>
  <c r="C32" i="18"/>
  <c r="C31" i="18"/>
  <c r="D30" i="18"/>
  <c r="C28" i="18"/>
  <c r="C27" i="18"/>
  <c r="D26" i="18"/>
  <c r="C26" i="18"/>
  <c r="C25" i="18"/>
  <c r="C24" i="18"/>
  <c r="D23" i="18"/>
  <c r="D22" i="18"/>
  <c r="C22" i="18"/>
  <c r="C21" i="18"/>
  <c r="H20" i="18"/>
  <c r="H15" i="18"/>
  <c r="G20" i="18"/>
  <c r="G15" i="18"/>
  <c r="D20" i="18"/>
  <c r="C20" i="18"/>
  <c r="C19" i="18"/>
  <c r="C18" i="18"/>
  <c r="C17" i="18"/>
  <c r="D16" i="18"/>
  <c r="D15" i="18"/>
  <c r="H3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8" i="26"/>
  <c r="H31" i="26"/>
  <c r="H32" i="26"/>
  <c r="H37" i="26"/>
  <c r="H38" i="26"/>
  <c r="H39" i="26"/>
  <c r="H40" i="26"/>
  <c r="H43" i="26"/>
  <c r="C10" i="31"/>
  <c r="C11" i="31"/>
  <c r="E9" i="31"/>
  <c r="C9" i="31"/>
  <c r="C12" i="31"/>
  <c r="D9" i="31"/>
  <c r="G68" i="1"/>
  <c r="G67" i="1"/>
  <c r="H68" i="1"/>
  <c r="H67" i="1"/>
  <c r="I68" i="1"/>
  <c r="I67" i="1"/>
  <c r="J68" i="1"/>
  <c r="J67" i="1"/>
  <c r="K68" i="1"/>
  <c r="K67" i="1"/>
  <c r="L68" i="1"/>
  <c r="L67" i="1"/>
  <c r="M68" i="1"/>
  <c r="M67" i="1"/>
  <c r="N68" i="1"/>
  <c r="N67" i="1"/>
  <c r="O68" i="1"/>
  <c r="O67" i="1"/>
  <c r="P68" i="1"/>
  <c r="P67" i="1"/>
  <c r="G59" i="1"/>
  <c r="G58" i="1"/>
  <c r="H59" i="1"/>
  <c r="H58" i="1"/>
  <c r="I59" i="1"/>
  <c r="I58" i="1"/>
  <c r="J59" i="1"/>
  <c r="J58" i="1"/>
  <c r="K59" i="1"/>
  <c r="K58" i="1"/>
  <c r="L59" i="1"/>
  <c r="L58" i="1"/>
  <c r="M59" i="1"/>
  <c r="M58" i="1"/>
  <c r="N59" i="1"/>
  <c r="N58" i="1"/>
  <c r="O59" i="1"/>
  <c r="O58" i="1"/>
  <c r="P59" i="1"/>
  <c r="P58" i="1"/>
  <c r="G56" i="1"/>
  <c r="G55" i="1"/>
  <c r="H56" i="1"/>
  <c r="H55" i="1"/>
  <c r="I56" i="1"/>
  <c r="I55" i="1"/>
  <c r="J56" i="1"/>
  <c r="J55" i="1"/>
  <c r="K56" i="1"/>
  <c r="K55" i="1"/>
  <c r="L56" i="1"/>
  <c r="L55" i="1"/>
  <c r="M56" i="1"/>
  <c r="M55" i="1"/>
  <c r="N56" i="1"/>
  <c r="N55" i="1"/>
  <c r="O56" i="1"/>
  <c r="O55" i="1"/>
  <c r="P56" i="1"/>
  <c r="P55" i="1"/>
  <c r="Q70" i="1"/>
  <c r="Q71" i="1"/>
  <c r="G42" i="1"/>
  <c r="G41" i="1"/>
  <c r="H42" i="1"/>
  <c r="H41" i="1"/>
  <c r="I42" i="1"/>
  <c r="I41" i="1"/>
  <c r="J42" i="1"/>
  <c r="J41" i="1"/>
  <c r="K42" i="1"/>
  <c r="K41" i="1"/>
  <c r="K72" i="1"/>
  <c r="L42" i="1"/>
  <c r="L41" i="1"/>
  <c r="M42" i="1"/>
  <c r="M41" i="1"/>
  <c r="N42" i="1"/>
  <c r="N41" i="1"/>
  <c r="O42" i="1"/>
  <c r="O41" i="1"/>
  <c r="P42" i="1"/>
  <c r="P41" i="1"/>
  <c r="F40" i="1"/>
  <c r="Q40" i="1"/>
  <c r="F43" i="1"/>
  <c r="Q43" i="1"/>
  <c r="F44" i="1"/>
  <c r="Q44" i="1"/>
  <c r="F45" i="1"/>
  <c r="Q45" i="1"/>
  <c r="F47" i="1"/>
  <c r="Q47" i="1"/>
  <c r="F48" i="1"/>
  <c r="Q48" i="1"/>
  <c r="F49" i="1"/>
  <c r="Q49" i="1"/>
  <c r="F50" i="1"/>
  <c r="Q50" i="1"/>
  <c r="Q51" i="1"/>
  <c r="F52" i="1"/>
  <c r="Q52" i="1"/>
  <c r="F53" i="1"/>
  <c r="Q53" i="1"/>
  <c r="F54" i="1"/>
  <c r="Q54" i="1"/>
  <c r="F57" i="1"/>
  <c r="Q57" i="1"/>
  <c r="F60" i="1"/>
  <c r="Q60" i="1"/>
  <c r="F61" i="1"/>
  <c r="Q61" i="1"/>
  <c r="F62" i="1"/>
  <c r="Q62" i="1"/>
  <c r="F63" i="1"/>
  <c r="Q63" i="1"/>
  <c r="F64" i="1"/>
  <c r="Q64" i="1"/>
  <c r="F65" i="1"/>
  <c r="Q65" i="1"/>
  <c r="F66" i="1"/>
  <c r="Q66" i="1"/>
  <c r="Q69" i="1"/>
  <c r="F37" i="1"/>
  <c r="Q37" i="1"/>
  <c r="G14" i="1"/>
  <c r="G13" i="1"/>
  <c r="G72" i="1"/>
  <c r="H14" i="1"/>
  <c r="H13" i="1"/>
  <c r="I14" i="1"/>
  <c r="I13" i="1"/>
  <c r="I72" i="1"/>
  <c r="J14" i="1"/>
  <c r="J13" i="1"/>
  <c r="F36" i="1"/>
  <c r="F38" i="1"/>
  <c r="Q38" i="1"/>
  <c r="F39" i="1"/>
  <c r="Q39" i="1"/>
  <c r="F29" i="1"/>
  <c r="Q29" i="1"/>
  <c r="F30" i="1"/>
  <c r="Q30" i="1"/>
  <c r="F31" i="1"/>
  <c r="F33" i="1"/>
  <c r="Q33" i="1"/>
  <c r="F34" i="1"/>
  <c r="Q34" i="1"/>
  <c r="F35" i="1"/>
  <c r="Q35" i="1"/>
  <c r="F27" i="1"/>
  <c r="Q27" i="1"/>
  <c r="F28" i="1"/>
  <c r="Q28" i="1"/>
  <c r="F16" i="1"/>
  <c r="F18" i="1"/>
  <c r="Q18" i="1"/>
  <c r="F19" i="1"/>
  <c r="F20" i="1"/>
  <c r="Q20" i="1"/>
  <c r="F21" i="1"/>
  <c r="Q21" i="1"/>
  <c r="F22" i="1"/>
  <c r="Q22" i="1"/>
  <c r="F24" i="1"/>
  <c r="F25" i="1"/>
  <c r="Q25" i="1"/>
  <c r="H13" i="26"/>
  <c r="I41" i="26"/>
  <c r="D12" i="31"/>
  <c r="E17" i="30"/>
  <c r="E30" i="30"/>
  <c r="E29" i="30"/>
  <c r="E19" i="30"/>
  <c r="E26" i="30"/>
  <c r="E31" i="30"/>
  <c r="E40" i="30"/>
  <c r="E43" i="30"/>
  <c r="E42" i="30"/>
  <c r="F15" i="1"/>
  <c r="Q15" i="1"/>
  <c r="K15" i="1"/>
  <c r="K14" i="1"/>
  <c r="Q19" i="1"/>
  <c r="Q31" i="1"/>
  <c r="Q36" i="1"/>
  <c r="C14" i="24"/>
  <c r="C15" i="24"/>
  <c r="D16" i="24"/>
  <c r="D20" i="24"/>
  <c r="D26" i="24"/>
  <c r="E16" i="24"/>
  <c r="E18" i="24"/>
  <c r="F16" i="24"/>
  <c r="F24" i="24"/>
  <c r="C17" i="24"/>
  <c r="C22" i="24"/>
  <c r="C23" i="24"/>
  <c r="D25" i="24"/>
  <c r="E25" i="24"/>
  <c r="F25" i="24"/>
  <c r="C30" i="18"/>
  <c r="C75" i="18"/>
  <c r="C61" i="18"/>
  <c r="C88" i="18"/>
  <c r="C78" i="18"/>
  <c r="C71" i="18"/>
  <c r="Q16" i="1"/>
  <c r="Q23" i="1"/>
  <c r="Q24" i="1"/>
  <c r="F68" i="1"/>
  <c r="Q68" i="1"/>
  <c r="F67" i="1"/>
  <c r="Q67" i="1"/>
  <c r="J41" i="26"/>
  <c r="H41" i="26"/>
  <c r="D64" i="18"/>
  <c r="C64" i="18"/>
  <c r="D82" i="18"/>
  <c r="D81" i="18"/>
  <c r="E12" i="31"/>
  <c r="F18" i="24"/>
  <c r="E24" i="24"/>
  <c r="C16" i="18"/>
  <c r="E12" i="24"/>
  <c r="C18" i="29"/>
  <c r="F20" i="24"/>
  <c r="F26" i="24"/>
  <c r="F12" i="24"/>
  <c r="E20" i="24"/>
  <c r="E26" i="24"/>
  <c r="D18" i="24"/>
  <c r="C18" i="24"/>
  <c r="C16" i="24"/>
  <c r="D12" i="24"/>
  <c r="D24" i="24"/>
  <c r="C24" i="24"/>
  <c r="C12" i="24"/>
  <c r="C20" i="24"/>
  <c r="C26" i="24"/>
  <c r="C54" i="18"/>
  <c r="E14" i="18"/>
  <c r="N72" i="1"/>
  <c r="C15" i="18"/>
  <c r="C77" i="18"/>
  <c r="E59" i="18"/>
  <c r="P72" i="1"/>
  <c r="L72" i="1"/>
  <c r="H72" i="1"/>
  <c r="J72" i="1"/>
  <c r="C82" i="18"/>
  <c r="E81" i="18"/>
  <c r="H35" i="26"/>
  <c r="I44" i="26"/>
  <c r="F56" i="1"/>
  <c r="F42" i="1"/>
  <c r="J44" i="26"/>
  <c r="K44" i="26"/>
  <c r="F14" i="1"/>
  <c r="D59" i="18"/>
  <c r="C59" i="18"/>
  <c r="C23" i="18"/>
  <c r="D87" i="18"/>
  <c r="D29" i="18"/>
  <c r="C29" i="18"/>
  <c r="H36" i="26"/>
  <c r="F59" i="1"/>
  <c r="F58" i="1"/>
  <c r="Q58" i="1"/>
  <c r="Q59" i="1"/>
  <c r="Q42" i="1"/>
  <c r="F41" i="1"/>
  <c r="Q41" i="1"/>
  <c r="C81" i="18"/>
  <c r="E85" i="18"/>
  <c r="E95" i="18"/>
  <c r="Q14" i="1"/>
  <c r="F13" i="1"/>
  <c r="F55" i="1"/>
  <c r="Q55" i="1"/>
  <c r="Q56" i="1"/>
  <c r="C87" i="18"/>
  <c r="D86" i="18"/>
  <c r="H44" i="26"/>
  <c r="D14" i="18"/>
  <c r="C14" i="18"/>
  <c r="D85" i="18"/>
  <c r="C85" i="18"/>
  <c r="C86" i="18"/>
  <c r="D95" i="18"/>
  <c r="C95" i="18"/>
  <c r="Q13" i="1"/>
  <c r="Q72" i="1"/>
  <c r="F72" i="1"/>
</calcChain>
</file>

<file path=xl/sharedStrings.xml><?xml version="1.0" encoding="utf-8"?>
<sst xmlns="http://schemas.openxmlformats.org/spreadsheetml/2006/main" count="781" uniqueCount="497">
  <si>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</si>
  <si>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</si>
  <si>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</si>
  <si>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</si>
  <si>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</si>
  <si>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</si>
  <si>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</si>
  <si>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</si>
  <si>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</si>
  <si>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</si>
  <si>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</si>
  <si>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</si>
  <si>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</si>
  <si>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</si>
  <si>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</si>
  <si>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</si>
  <si>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</si>
  <si>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</si>
  <si>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</si>
  <si>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</si>
  <si>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</si>
  <si>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</si>
  <si>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</si>
  <si>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</si>
  <si>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</si>
  <si>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</si>
  <si>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</si>
  <si>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</si>
  <si>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</si>
  <si>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</si>
  <si>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</si>
  <si>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</si>
  <si>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</si>
  <si>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</si>
  <si>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</si>
  <si>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</si>
  <si>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</si>
  <si>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</si>
  <si>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</si>
  <si>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</si>
  <si>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</si>
  <si>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</si>
  <si>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</si>
  <si>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</si>
  <si>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</si>
  <si>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</si>
  <si>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</si>
  <si>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</si>
  <si>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</si>
  <si>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</si>
  <si>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</si>
  <si>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</si>
  <si>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</si>
  <si>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</si>
  <si>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</si>
  <si>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</si>
  <si>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</si>
  <si>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</si>
  <si>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</si>
  <si>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</si>
  <si>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</si>
  <si>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</si>
  <si>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</si>
  <si>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</si>
  <si>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</si>
  <si>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</si>
  <si>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</si>
  <si>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</si>
  <si>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</si>
  <si>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</si>
  <si>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</si>
  <si>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</si>
  <si>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</si>
  <si>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</si>
  <si>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</si>
  <si>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</si>
  <si>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</si>
  <si>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</si>
  <si>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</si>
  <si>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</si>
  <si>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</si>
  <si>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</si>
  <si>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</si>
  <si>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</si>
  <si>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</si>
  <si>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</si>
  <si>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</si>
  <si>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</si>
  <si>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</si>
  <si>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</si>
  <si>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</si>
  <si>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</si>
  <si>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</si>
  <si>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</si>
  <si>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</si>
  <si>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</si>
  <si>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</si>
  <si>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</si>
  <si>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</si>
  <si>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</si>
  <si>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</si>
  <si>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</si>
  <si>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</si>
  <si>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</si>
  <si>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</si>
  <si>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</si>
  <si>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</si>
  <si>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</si>
  <si>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</si>
  <si>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</si>
  <si>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</si>
  <si>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</si>
  <si>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</si>
  <si>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</si>
  <si>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</si>
  <si>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</si>
  <si>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</si>
  <si>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</si>
  <si>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</si>
  <si>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</si>
  <si>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</si>
  <si>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</si>
  <si>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</si>
  <si>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</si>
  <si>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</si>
  <si>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</si>
  <si>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</si>
  <si>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</si>
  <si>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</si>
  <si>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</si>
  <si>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</si>
  <si>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</si>
  <si>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</si>
  <si>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</si>
  <si>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</si>
  <si>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</si>
  <si>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</si>
  <si>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</si>
  <si>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</si>
  <si>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</si>
  <si>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</si>
  <si>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</si>
  <si>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</si>
  <si>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</si>
  <si>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</si>
  <si>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</si>
  <si>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</si>
  <si>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</si>
  <si>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</si>
  <si>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</si>
  <si>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</si>
  <si>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</si>
  <si>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</si>
  <si>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</si>
  <si>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</si>
  <si>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</si>
  <si>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</si>
  <si>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</si>
  <si>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</si>
  <si>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</si>
  <si>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</si>
  <si>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</si>
  <si>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</si>
  <si>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</si>
  <si>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</si>
  <si>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</si>
  <si>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</si>
  <si>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</si>
  <si>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</si>
  <si>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</si>
  <si>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</si>
  <si>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</si>
  <si>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</si>
  <si>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</si>
  <si>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</si>
  <si>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</si>
  <si>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</si>
  <si>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</si>
  <si>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</si>
  <si>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</si>
  <si>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</si>
  <si>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</si>
  <si>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</si>
  <si>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</si>
  <si>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</si>
  <si>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</si>
  <si>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</si>
  <si>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</si>
  <si>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</si>
  <si>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</si>
  <si>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</si>
  <si>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</si>
  <si>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</si>
  <si>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</si>
  <si>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</si>
  <si>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</si>
  <si>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</si>
  <si>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</si>
  <si>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</si>
  <si>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</si>
  <si>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</si>
  <si>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</si>
  <si>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</si>
  <si>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</si>
  <si>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</si>
  <si>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</si>
  <si>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Код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</si>
  <si>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</si>
  <si>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</si>
  <si>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</si>
  <si>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</si>
  <si>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</si>
  <si>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</si>
  <si>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</si>
  <si>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Бюджет Білокоровицької сільської  територіальної громади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</si>
  <si>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</si>
  <si>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</si>
  <si>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</si>
  <si>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</si>
  <si>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</si>
  <si>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</si>
  <si>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</si>
  <si>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</si>
  <si>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</si>
  <si>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</si>
  <si>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</si>
  <si>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</si>
  <si>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</si>
  <si>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</si>
  <si>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</si>
  <si>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</si>
  <si>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</si>
  <si>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</si>
  <si>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</si>
  <si>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</si>
  <si>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</si>
  <si>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</si>
  <si>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</si>
  <si>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</si>
  <si>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</si>
  <si>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</si>
  <si>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</si>
  <si>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</si>
  <si>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</si>
  <si>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</si>
  <si>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</si>
  <si>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</si>
  <si>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</si>
  <si>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</si>
  <si>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</si>
  <si>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3719770</t>
  </si>
  <si>
    <t>Додаток №4.1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</si>
  <si>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</si>
  <si>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</si>
  <si>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</si>
  <si>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</si>
  <si>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</si>
  <si>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</si>
  <si>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</si>
  <si>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</si>
  <si>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</si>
  <si>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</si>
  <si>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</si>
  <si>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</si>
  <si>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5011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</si>
  <si>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</si>
  <si>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</si>
  <si>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</si>
  <si>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</si>
  <si>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</si>
  <si>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</si>
  <si>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</si>
  <si>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</si>
  <si>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</si>
  <si>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</si>
  <si>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</si>
  <si>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</si>
  <si>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</si>
  <si>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</si>
  <si>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</si>
  <si>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</si>
  <si>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</si>
  <si>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</si>
  <si>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</si>
  <si>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</si>
  <si>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</si>
  <si>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</si>
  <si>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</si>
  <si>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</si>
  <si>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</si>
  <si>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</si>
  <si>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</si>
  <si>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</si>
  <si>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</si>
  <si>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</si>
  <si>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</si>
  <si>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</si>
  <si>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</si>
  <si>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</si>
  <si>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</si>
  <si>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</si>
  <si>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</si>
  <si>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</si>
  <si>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</si>
  <si>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</si>
  <si>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</si>
  <si>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</si>
  <si>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</si>
  <si>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</si>
  <si>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</si>
  <si>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</si>
  <si>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</si>
  <si>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</si>
  <si>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</si>
  <si>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</si>
  <si>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</si>
  <si>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</si>
  <si>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</si>
  <si>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</si>
  <si>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</si>
  <si>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</si>
  <si>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</si>
  <si>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</si>
  <si>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</si>
  <si>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</si>
  <si>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</si>
  <si>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</si>
  <si>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</si>
  <si>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</si>
  <si>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</si>
  <si>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</si>
  <si>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</si>
  <si>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</si>
  <si>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</si>
  <si>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</si>
  <si>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</si>
  <si>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</si>
  <si>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</si>
  <si>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</si>
  <si>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</si>
  <si>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</si>
  <si>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</si>
  <si>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</si>
  <si>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</si>
  <si>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</si>
  <si>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</si>
  <si>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</si>
  <si>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</si>
  <si>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</si>
  <si>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</si>
  <si>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</si>
  <si>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</si>
  <si>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</si>
  <si>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</si>
  <si>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</si>
  <si>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</si>
  <si>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</si>
  <si>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</si>
  <si>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</si>
  <si>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</si>
  <si>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КНП "Олевська ЦЛ ОМР" на утримання лаборанта</t>
  </si>
  <si>
    <t xml:space="preserve">На утримання КУ "Інклюзивно- ресурсний центр" </t>
  </si>
  <si>
    <t>0611026</t>
  </si>
  <si>
    <t>1026</t>
  </si>
  <si>
    <t xml:space="preserve">Утримання та забезпечення діяльності центрів соціальних служб 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</si>
  <si>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</si>
  <si>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</si>
  <si>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</si>
  <si>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</si>
  <si>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</si>
  <si>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</si>
  <si>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</si>
  <si>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</si>
  <si>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</si>
  <si>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</si>
  <si>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</si>
  <si>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</si>
  <si>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</si>
  <si>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</si>
  <si>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</si>
  <si>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</si>
  <si>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</si>
  <si>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</si>
  <si>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</si>
  <si>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</si>
  <si>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</si>
  <si>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</si>
  <si>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</si>
  <si>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</si>
  <si>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</si>
  <si>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</si>
  <si>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>Рішення міської ради  від  10.11.2022   №1017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</si>
  <si>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</si>
  <si>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</si>
  <si>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</si>
  <si>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</si>
  <si>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</si>
  <si>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</si>
  <si>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</si>
  <si>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</si>
  <si>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</si>
  <si>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</si>
  <si>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</si>
  <si>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</si>
  <si>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</si>
  <si>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</si>
  <si>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</si>
  <si>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</si>
  <si>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</si>
  <si>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</si>
  <si>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</si>
  <si>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</si>
  <si>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</si>
  <si>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0900000</t>
  </si>
  <si>
    <t>Місцевий бюджет якому надається субвенція</t>
  </si>
  <si>
    <t>Освітня субвенція з державного бюджету місцевим бюджетам</t>
  </si>
  <si>
    <t>Державний бюджет України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</si>
  <si>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</si>
  <si>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</si>
  <si>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</si>
  <si>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</si>
  <si>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</si>
  <si>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</si>
  <si>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</si>
  <si>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</si>
  <si>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</si>
  <si>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</si>
  <si>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</si>
  <si>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</si>
  <si>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</si>
  <si>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</si>
  <si>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</si>
  <si>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</si>
  <si>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</si>
  <si>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</si>
  <si>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</si>
  <si>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</si>
  <si>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</si>
  <si>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</si>
  <si>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21000000</t>
  </si>
  <si>
    <t>Доходи від власності та підприємницької діяльності  </t>
  </si>
  <si>
    <t>21080000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</si>
  <si>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</si>
  <si>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</si>
  <si>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</si>
  <si>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</si>
  <si>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</si>
  <si>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Рішення міської ради  від 21.12.2021  №763</t>
  </si>
  <si>
    <t xml:space="preserve">Програма національного
спротиву та територіальної оборони 
Олевської міської територіальної 
громади на 2023-2024 роки
</t>
  </si>
  <si>
    <t>Додаток №  4</t>
  </si>
  <si>
    <t xml:space="preserve">Додаток  № 2 </t>
  </si>
  <si>
    <t>Додаток № 1.1</t>
  </si>
  <si>
    <t>Рішення міської ради від 07.09.2023 № 1355</t>
  </si>
  <si>
    <t>"Про  бюджет Олевської міської  територіальної громади на 2024 рік"</t>
  </si>
  <si>
    <t>"Про  бюджет Олевської міської територіальної громади на 2024 рік"</t>
  </si>
  <si>
    <t>Доходи  бюджету міської територіальної громади на 2024 рік</t>
  </si>
  <si>
    <t>"Про бюджет Олевської міської  територіальної громади на 2024 рік"</t>
  </si>
  <si>
    <t>Фінансування  бюджету міської територіальної громади на 2024 рік</t>
  </si>
  <si>
    <t>РОЗПОДІЛ
видатків  бюджету  міської територіальної громади на 2024 рік</t>
  </si>
  <si>
    <t>0118130</t>
  </si>
  <si>
    <t>8130</t>
  </si>
  <si>
    <t>Забезпечення діяльності місцевої та добровільної пожежної охорони</t>
  </si>
  <si>
    <t>"Про бюджету Олевської міської  територіальної громади на 2024 рік"</t>
  </si>
  <si>
    <t>Міжбюджетні трансферти на 2024 рік</t>
  </si>
  <si>
    <t>Розподіл витрат  бюджету  міської територіальної громади на реалізацію місцевих/регіональних програм у 2024 році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</si>
  <si>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</si>
  <si>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</si>
  <si>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</si>
  <si>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</si>
  <si>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На утримання КУ "ОМЦКРДІ"</t>
  </si>
  <si>
    <t>Комплексна програма підтримки  ветеранів війни, інвалідів війни, учасників бойових дій та членів їх сімей, а також членів сім’ї загиблих воїнів ЗСУ Олевської громади на 2023-2025 роки</t>
  </si>
  <si>
    <t>Рішення міської ради від 07.09.2023 №1320</t>
  </si>
  <si>
    <t>Виготовлення бланків посвідчень для батьків та дітей з багатодітних сімей</t>
  </si>
  <si>
    <t xml:space="preserve"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  Олевської міської територіальної громади на 2024 рік
</t>
  </si>
  <si>
    <t xml:space="preserve"> Програма надання соціальних гарантій фізичним особам, які надають соціальні послуги з догляду на непрофесійній основі на 2024 рік</t>
  </si>
  <si>
    <t>Програма про сплату членських внесків до асоціацій  України на 2024-2025 роки</t>
  </si>
  <si>
    <t>0116013</t>
  </si>
  <si>
    <t>6013</t>
  </si>
  <si>
    <t>Забезпечення діяльності водопровідно-каналізаційного господарства</t>
  </si>
  <si>
    <t>VІІІ скликання  від  21.12.2023 року № ____</t>
  </si>
  <si>
    <t>КНП "Олевська ЦЛ ОМР" на оплату комунальних послуг та енергоносіїв</t>
  </si>
  <si>
    <t xml:space="preserve">  Інші субвенції з місцевих бюджетів до  бюджету міської територіальної громади на 2024 рік</t>
  </si>
  <si>
    <t xml:space="preserve">            Інші субвенції з  бюджету міської територіальної громади  на 2024 рік</t>
  </si>
  <si>
    <t>до рішення ХL сесії Олевської міської ради VІІІ скликання  від 21.12.2023 року № ____</t>
  </si>
  <si>
    <t>до рішення ХL сесії Олевської міської ради VІІІ скликання  21.12.2023 року №____</t>
  </si>
  <si>
    <t>до рішення ХL  сесії Олевської міської ради VІІІ скликання  від 21.12.2023 року № ____</t>
  </si>
  <si>
    <t>до рішення ХL сесії Олевської міської ради VІІІ скликання  від  21.12.2023 року № ____</t>
  </si>
  <si>
    <t xml:space="preserve">до рішення ХL сесії Олевської міської ради </t>
  </si>
  <si>
    <t>На оплату праці з нарахуваннями педагогічних працівників інклюзивно-ресурсних центрів (видатки споживання)</t>
  </si>
  <si>
    <t>Рішення міської ради  від 07.12.2023  №1458</t>
  </si>
  <si>
    <t>Рішення міської ради  від 07.12.2023  №1457</t>
  </si>
  <si>
    <t>Рішення міської ради  від 07.12.2023  №1459</t>
  </si>
  <si>
    <t>Додаток №5</t>
  </si>
  <si>
    <t>Підвищення кваліфікації педагогічних працівників відповідно до регіонального замовлення</t>
  </si>
  <si>
    <t>На капітальний ремонт даху господарчого блоку Комунального некомерційного підприємства "Олевська центральна лікарня" Олевської міської ради</t>
  </si>
  <si>
    <t>у тому числі:</t>
  </si>
  <si>
    <t>до рішення ХL сесії Олевської міської ради VІІІ скликання  від 21.12.2023 року № 1480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</si>
</sst>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р_._-;\-* #,##0.00_р_._-;_-* &quot;-&quot;??_р_._-;_-@_-"/>
    <numFmt numFmtId="202" formatCode="#,##0.0"/>
    <numFmt numFmtId="215" formatCode="#,##0.00_ ;\-#,##0.00\ "/>
  </numFmts>
  <fonts count="5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5" fillId="0" borderId="0"/>
    <xf numFmtId="0" fontId="44" fillId="0" borderId="0"/>
    <xf numFmtId="0" fontId="4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81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53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53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3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53" fillId="44" borderId="0" applyNumberFormat="0" applyBorder="0" applyAlignment="0" applyProtection="0"/>
  </cellStyleXfs>
  <cellXfs count="375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vertical="justify"/>
    </xf>
    <xf numFmtId="0" fontId="22" fillId="0" borderId="0" xfId="0" applyFont="1"/>
    <xf numFmtId="0" fontId="26" fillId="0" borderId="5" xfId="0" quotePrefix="1" applyFont="1" applyFill="1" applyBorder="1" applyAlignment="1">
      <alignment horizontal="center" vertical="center" wrapText="1"/>
    </xf>
    <xf numFmtId="2" fontId="26" fillId="0" borderId="5" xfId="0" quotePrefix="1" applyNumberFormat="1" applyFont="1" applyFill="1" applyBorder="1" applyAlignment="1">
      <alignment horizontal="center" vertical="center" wrapText="1"/>
    </xf>
    <xf numFmtId="0" fontId="30" fillId="0" borderId="5" xfId="52" applyFont="1" applyFill="1" applyBorder="1" applyAlignment="1">
      <alignment horizontal="center" vertical="center" wrapText="1"/>
    </xf>
    <xf numFmtId="2" fontId="30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6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6" applyNumberFormat="1" applyFont="1" applyBorder="1" applyAlignment="1"/>
    <xf numFmtId="49" fontId="37" fillId="0" borderId="0" xfId="56" applyNumberFormat="1" applyFont="1" applyBorder="1" applyAlignment="1"/>
    <xf numFmtId="0" fontId="22" fillId="0" borderId="0" xfId="57" applyFont="1"/>
    <xf numFmtId="0" fontId="22" fillId="0" borderId="0" xfId="0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6" fillId="0" borderId="6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49" fontId="26" fillId="0" borderId="5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49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49" fontId="25" fillId="0" borderId="6" xfId="0" applyNumberFormat="1" applyFont="1" applyBorder="1" applyAlignment="1"/>
    <xf numFmtId="0" fontId="22" fillId="0" borderId="11" xfId="0" applyFont="1" applyBorder="1" applyAlignment="1"/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/>
    </xf>
    <xf numFmtId="0" fontId="30" fillId="0" borderId="5" xfId="52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2" fontId="21" fillId="0" borderId="0" xfId="0" applyNumberFormat="1" applyFont="1" applyFill="1" applyBorder="1" applyAlignment="1">
      <alignment vertical="justify"/>
    </xf>
    <xf numFmtId="202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2" fillId="0" borderId="0" xfId="0" applyFont="1" applyFill="1" applyAlignment="1">
      <alignment horizontal="center" vertical="center" wrapText="1"/>
    </xf>
    <xf numFmtId="0" fontId="46" fillId="0" borderId="0" xfId="57" applyFont="1"/>
    <xf numFmtId="0" fontId="47" fillId="0" borderId="0" xfId="57" applyFont="1"/>
    <xf numFmtId="0" fontId="48" fillId="0" borderId="0" xfId="57" applyFont="1"/>
    <xf numFmtId="3" fontId="46" fillId="0" borderId="0" xfId="57" applyNumberFormat="1" applyFont="1" applyFill="1"/>
    <xf numFmtId="0" fontId="49" fillId="0" borderId="0" xfId="57" applyFont="1" applyFill="1"/>
    <xf numFmtId="0" fontId="49" fillId="0" borderId="0" xfId="57" applyFont="1"/>
    <xf numFmtId="1" fontId="46" fillId="0" borderId="0" xfId="57" applyNumberFormat="1" applyFont="1"/>
    <xf numFmtId="0" fontId="46" fillId="0" borderId="0" xfId="57" applyFont="1" applyFill="1"/>
    <xf numFmtId="0" fontId="46" fillId="0" borderId="0" xfId="57" applyFont="1" applyBorder="1" applyAlignment="1">
      <alignment horizontal="center"/>
    </xf>
    <xf numFmtId="3" fontId="49" fillId="0" borderId="0" xfId="57" applyNumberFormat="1" applyFont="1"/>
    <xf numFmtId="0" fontId="50" fillId="0" borderId="0" xfId="0" applyFont="1"/>
    <xf numFmtId="0" fontId="51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57" applyFont="1" applyFill="1" applyBorder="1" applyAlignment="1">
      <alignment horizontal="left" vertical="center" wrapText="1"/>
    </xf>
    <xf numFmtId="4" fontId="18" fillId="0" borderId="5" xfId="5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0" xfId="57" applyFont="1" applyFill="1" applyAlignment="1">
      <alignment horizontal="center" wrapText="1"/>
    </xf>
    <xf numFmtId="49" fontId="3" fillId="0" borderId="6" xfId="56" applyNumberFormat="1" applyFont="1" applyBorder="1" applyAlignment="1">
      <alignment horizontal="right"/>
    </xf>
    <xf numFmtId="49" fontId="3" fillId="0" borderId="6" xfId="56" applyNumberFormat="1" applyFont="1" applyBorder="1" applyAlignment="1"/>
    <xf numFmtId="0" fontId="22" fillId="0" borderId="13" xfId="56" applyFont="1" applyBorder="1" applyAlignment="1">
      <alignment horizontal="right" vertical="justify"/>
    </xf>
    <xf numFmtId="0" fontId="22" fillId="0" borderId="13" xfId="56" applyFont="1" applyBorder="1" applyAlignment="1">
      <alignment vertical="justify"/>
    </xf>
    <xf numFmtId="0" fontId="23" fillId="0" borderId="0" xfId="57" applyFont="1" applyBorder="1" applyAlignment="1">
      <alignment horizontal="center"/>
    </xf>
    <xf numFmtId="0" fontId="22" fillId="0" borderId="0" xfId="57" applyFont="1" applyAlignment="1">
      <alignment horizontal="right"/>
    </xf>
    <xf numFmtId="0" fontId="18" fillId="0" borderId="5" xfId="57" applyFont="1" applyBorder="1" applyAlignment="1">
      <alignment horizontal="center" vertical="center" wrapText="1"/>
    </xf>
    <xf numFmtId="0" fontId="18" fillId="0" borderId="5" xfId="57" applyFont="1" applyBorder="1" applyAlignment="1">
      <alignment horizontal="center" vertical="top" wrapText="1"/>
    </xf>
    <xf numFmtId="1" fontId="22" fillId="0" borderId="0" xfId="57" applyNumberFormat="1" applyFont="1"/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6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4" fontId="13" fillId="0" borderId="5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4" fontId="13" fillId="0" borderId="5" xfId="57" applyNumberFormat="1" applyFont="1" applyFill="1" applyBorder="1" applyAlignment="1">
      <alignment horizontal="center" vertical="center" wrapText="1"/>
    </xf>
    <xf numFmtId="0" fontId="13" fillId="0" borderId="14" xfId="57" applyFont="1" applyFill="1" applyBorder="1" applyAlignment="1"/>
    <xf numFmtId="0" fontId="18" fillId="0" borderId="0" xfId="56" applyFont="1" applyFill="1" applyAlignment="1">
      <alignment horizontal="left" wrapText="1"/>
    </xf>
    <xf numFmtId="0" fontId="0" fillId="0" borderId="0" xfId="0" applyAlignment="1"/>
    <xf numFmtId="0" fontId="18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/>
    </xf>
    <xf numFmtId="0" fontId="50" fillId="0" borderId="0" xfId="0" applyFont="1" applyFill="1"/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215" fontId="13" fillId="0" borderId="17" xfId="0" applyNumberFormat="1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indent="4"/>
    </xf>
    <xf numFmtId="0" fontId="13" fillId="25" borderId="5" xfId="20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center" wrapText="1"/>
    </xf>
    <xf numFmtId="49" fontId="13" fillId="25" borderId="18" xfId="0" applyNumberFormat="1" applyFont="1" applyFill="1" applyBorder="1" applyAlignment="1">
      <alignment horizontal="center" vertical="top" wrapText="1"/>
    </xf>
    <xf numFmtId="0" fontId="13" fillId="25" borderId="19" xfId="0" applyFont="1" applyFill="1" applyBorder="1" applyAlignment="1">
      <alignment horizontal="center" vertical="top" wrapText="1"/>
    </xf>
    <xf numFmtId="215" fontId="13" fillId="25" borderId="20" xfId="0" applyNumberFormat="1" applyFont="1" applyFill="1" applyBorder="1" applyAlignment="1">
      <alignment horizontal="center" vertical="top" wrapText="1"/>
    </xf>
    <xf numFmtId="202" fontId="29" fillId="0" borderId="5" xfId="48" applyNumberFormat="1" applyFont="1" applyFill="1" applyBorder="1" applyAlignment="1">
      <alignment horizontal="center" vertical="center" wrapText="1"/>
    </xf>
    <xf numFmtId="4" fontId="29" fillId="0" borderId="5" xfId="48" applyNumberFormat="1" applyFont="1" applyFill="1" applyBorder="1" applyAlignment="1">
      <alignment horizontal="center" vertical="center" wrapText="1"/>
    </xf>
    <xf numFmtId="49" fontId="29" fillId="0" borderId="5" xfId="0" quotePrefix="1" applyNumberFormat="1" applyFont="1" applyFill="1" applyBorder="1" applyAlignment="1">
      <alignment horizontal="center" vertical="center" wrapText="1"/>
    </xf>
    <xf numFmtId="0" fontId="29" fillId="0" borderId="5" xfId="0" quotePrefix="1" applyFont="1" applyFill="1" applyBorder="1" applyAlignment="1">
      <alignment horizontal="center" vertical="center" wrapText="1"/>
    </xf>
    <xf numFmtId="2" fontId="29" fillId="0" borderId="5" xfId="0" quotePrefix="1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202" fontId="26" fillId="0" borderId="5" xfId="48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8" fillId="0" borderId="0" xfId="56" applyFont="1" applyAlignment="1"/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0" fontId="13" fillId="0" borderId="0" xfId="57" applyFont="1" applyFill="1" applyBorder="1" applyAlignment="1"/>
    <xf numFmtId="4" fontId="13" fillId="0" borderId="0" xfId="57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215" fontId="18" fillId="0" borderId="5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/>
    <xf numFmtId="0" fontId="30" fillId="0" borderId="12" xfId="0" applyFont="1" applyBorder="1" applyAlignment="1" applyProtection="1">
      <alignment horizontal="center" vertical="center" wrapText="1"/>
    </xf>
    <xf numFmtId="4" fontId="30" fillId="0" borderId="12" xfId="0" applyNumberFormat="1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4" fontId="29" fillId="0" borderId="12" xfId="0" applyNumberFormat="1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2" fillId="0" borderId="0" xfId="0" applyNumberFormat="1" applyFont="1" applyFill="1" applyAlignment="1" applyProtection="1">
      <alignment vertical="top"/>
    </xf>
    <xf numFmtId="4" fontId="26" fillId="0" borderId="0" xfId="0" applyNumberFormat="1" applyFont="1" applyFill="1" applyAlignment="1" applyProtection="1"/>
    <xf numFmtId="4" fontId="3" fillId="0" borderId="12" xfId="0" applyNumberFormat="1" applyFont="1" applyBorder="1" applyAlignment="1" applyProtection="1">
      <alignment horizontal="right" vertical="top" wrapText="1"/>
      <protection locked="0"/>
    </xf>
    <xf numFmtId="4" fontId="22" fillId="0" borderId="12" xfId="0" applyNumberFormat="1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0" fillId="0" borderId="5" xfId="0" quotePrefix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5" xfId="0" quotePrefix="1" applyNumberFormat="1" applyFont="1" applyFill="1" applyBorder="1" applyAlignment="1">
      <alignment horizontal="center" vertical="center" wrapText="1"/>
    </xf>
    <xf numFmtId="4" fontId="30" fillId="0" borderId="5" xfId="48" applyNumberFormat="1" applyFont="1" applyFill="1" applyBorder="1" applyAlignment="1">
      <alignment horizontal="center" vertical="center" wrapText="1"/>
    </xf>
    <xf numFmtId="0" fontId="26" fillId="0" borderId="5" xfId="58" quotePrefix="1" applyFont="1" applyFill="1" applyBorder="1" applyAlignment="1">
      <alignment horizontal="center" vertical="center" wrapText="1"/>
    </xf>
    <xf numFmtId="2" fontId="26" fillId="0" borderId="5" xfId="58" quotePrefix="1" applyNumberFormat="1" applyFont="1" applyFill="1" applyBorder="1" applyAlignment="1">
      <alignment horizontal="center" vertical="center" wrapText="1"/>
    </xf>
    <xf numFmtId="2" fontId="26" fillId="0" borderId="5" xfId="5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2" fontId="30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 applyProtection="1"/>
    <xf numFmtId="2" fontId="26" fillId="0" borderId="5" xfId="0" applyNumberFormat="1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 applyProtection="1">
      <alignment horizontal="center" vertical="center" wrapText="1"/>
    </xf>
    <xf numFmtId="4" fontId="29" fillId="0" borderId="12" xfId="0" applyNumberFormat="1" applyFont="1" applyFill="1" applyBorder="1" applyAlignment="1" applyProtection="1">
      <alignment horizontal="center"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top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right" vertical="top" wrapText="1"/>
    </xf>
    <xf numFmtId="0" fontId="38" fillId="0" borderId="5" xfId="0" applyFont="1" applyFill="1" applyBorder="1" applyAlignment="1">
      <alignment vertical="top" wrapText="1"/>
    </xf>
    <xf numFmtId="0" fontId="39" fillId="0" borderId="5" xfId="0" applyFont="1" applyFill="1" applyBorder="1" applyAlignment="1">
      <alignment horizontal="right" vertical="top" wrapText="1"/>
    </xf>
    <xf numFmtId="0" fontId="39" fillId="0" borderId="5" xfId="0" applyFont="1" applyFill="1" applyBorder="1" applyAlignment="1">
      <alignment vertical="top" wrapText="1"/>
    </xf>
    <xf numFmtId="202" fontId="29" fillId="0" borderId="0" xfId="48" applyNumberFormat="1" applyFont="1" applyFill="1" applyBorder="1" applyAlignment="1">
      <alignment horizontal="center" vertical="center" wrapText="1"/>
    </xf>
    <xf numFmtId="4" fontId="29" fillId="0" borderId="0" xfId="48" applyNumberFormat="1" applyFont="1" applyFill="1" applyBorder="1" applyAlignment="1">
      <alignment horizontal="center" vertical="center" wrapText="1"/>
    </xf>
    <xf numFmtId="4" fontId="26" fillId="0" borderId="0" xfId="48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4" fontId="13" fillId="26" borderId="5" xfId="57" applyNumberFormat="1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</xf>
    <xf numFmtId="4" fontId="26" fillId="0" borderId="12" xfId="0" applyNumberFormat="1" applyFont="1" applyFill="1" applyBorder="1" applyAlignment="1" applyProtection="1">
      <alignment horizontal="center" vertical="center" wrapText="1"/>
    </xf>
    <xf numFmtId="4" fontId="19" fillId="0" borderId="12" xfId="0" applyNumberFormat="1" applyFont="1" applyFill="1" applyBorder="1" applyAlignment="1" applyProtection="1">
      <alignment horizontal="center" vertical="center" wrapText="1"/>
    </xf>
    <xf numFmtId="0" fontId="43" fillId="25" borderId="5" xfId="0" applyFont="1" applyFill="1" applyBorder="1" applyAlignment="1" applyProtection="1">
      <alignment horizontal="center" vertical="top" wrapText="1"/>
    </xf>
    <xf numFmtId="4" fontId="13" fillId="25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1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9" fillId="0" borderId="5" xfId="52" quotePrefix="1" applyFont="1" applyFill="1" applyBorder="1" applyAlignment="1">
      <alignment horizontal="center" vertical="center" wrapText="1"/>
    </xf>
    <xf numFmtId="2" fontId="29" fillId="0" borderId="5" xfId="52" quotePrefix="1" applyNumberFormat="1" applyFont="1" applyFill="1" applyBorder="1" applyAlignment="1">
      <alignment horizontal="center" vertical="center" wrapText="1"/>
    </xf>
    <xf numFmtId="4" fontId="18" fillId="26" borderId="5" xfId="57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42" fillId="0" borderId="5" xfId="0" applyFont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8" fillId="0" borderId="0" xfId="56" applyFont="1" applyFill="1" applyAlignment="1">
      <alignment horizontal="left" wrapText="1"/>
    </xf>
    <xf numFmtId="0" fontId="19" fillId="0" borderId="0" xfId="57" applyFont="1" applyFill="1" applyAlignment="1">
      <alignment horizontal="center" wrapText="1"/>
    </xf>
    <xf numFmtId="0" fontId="18" fillId="0" borderId="0" xfId="56" applyFont="1" applyAlignment="1">
      <alignment horizontal="left" wrapText="1"/>
    </xf>
    <xf numFmtId="0" fontId="18" fillId="0" borderId="5" xfId="57" applyFont="1" applyFill="1" applyBorder="1" applyAlignment="1">
      <alignment horizontal="center" vertical="center" wrapText="1"/>
    </xf>
    <xf numFmtId="0" fontId="18" fillId="0" borderId="14" xfId="57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4" xfId="57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56" applyFont="1" applyFill="1" applyAlignment="1">
      <alignment horizontal="left" wrapText="1"/>
    </xf>
    <xf numFmtId="0" fontId="34" fillId="0" borderId="6" xfId="56" applyFont="1" applyBorder="1" applyAlignment="1">
      <alignment vertical="justify"/>
    </xf>
    <xf numFmtId="0" fontId="22" fillId="0" borderId="0" xfId="56" applyFont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6" xfId="56" applyNumberFormat="1" applyFont="1" applyFill="1" applyBorder="1" applyAlignment="1">
      <alignment horizontal="center"/>
    </xf>
    <xf numFmtId="0" fontId="19" fillId="0" borderId="6" xfId="56" applyFont="1" applyFill="1" applyBorder="1" applyAlignment="1">
      <alignment horizontal="center"/>
    </xf>
    <xf numFmtId="0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34" fillId="0" borderId="0" xfId="56" applyFont="1" applyFill="1" applyBorder="1" applyAlignment="1">
      <alignment horizontal="left" vertical="justify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Border="1" applyAlignment="1">
      <alignment horizontal="center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8" fillId="0" borderId="7" xfId="0" applyFont="1" applyFill="1" applyBorder="1" applyAlignment="1"/>
    <xf numFmtId="0" fontId="0" fillId="0" borderId="11" xfId="0" applyFill="1" applyBorder="1" applyAlignment="1"/>
    <xf numFmtId="0" fontId="0" fillId="0" borderId="34" xfId="0" applyFill="1" applyBorder="1" applyAlignment="1"/>
    <xf numFmtId="0" fontId="0" fillId="0" borderId="8" xfId="0" applyFill="1" applyBorder="1" applyAlignment="1"/>
    <xf numFmtId="0" fontId="0" fillId="0" borderId="0" xfId="0" applyFill="1" applyAlignment="1"/>
    <xf numFmtId="0" fontId="0" fillId="0" borderId="35" xfId="0" applyFill="1" applyBorder="1" applyAlignment="1"/>
    <xf numFmtId="0" fontId="0" fillId="0" borderId="9" xfId="0" applyFill="1" applyBorder="1" applyAlignment="1"/>
    <xf numFmtId="0" fontId="0" fillId="0" borderId="6" xfId="0" applyFill="1" applyBorder="1" applyAlignment="1"/>
    <xf numFmtId="0" fontId="0" fillId="0" borderId="36" xfId="0" applyFill="1" applyBorder="1" applyAlignment="1"/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43" fillId="25" borderId="14" xfId="0" applyFont="1" applyFill="1" applyBorder="1" applyAlignment="1" applyProtection="1">
      <alignment horizontal="left" vertical="top" wrapText="1"/>
    </xf>
    <xf numFmtId="0" fontId="43" fillId="25" borderId="13" xfId="0" applyFont="1" applyFill="1" applyBorder="1" applyAlignment="1" applyProtection="1">
      <alignment horizontal="left" vertical="top" wrapText="1"/>
    </xf>
    <xf numFmtId="0" fontId="43" fillId="25" borderId="25" xfId="0" applyFont="1" applyFill="1" applyBorder="1" applyAlignment="1" applyProtection="1">
      <alignment horizontal="left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/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3" fillId="25" borderId="31" xfId="0" applyFont="1" applyFill="1" applyBorder="1" applyAlignment="1">
      <alignment horizontal="center" vertical="center" wrapText="1"/>
    </xf>
    <xf numFmtId="0" fontId="13" fillId="25" borderId="32" xfId="0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13" fillId="25" borderId="14" xfId="0" applyFont="1" applyFill="1" applyBorder="1" applyAlignment="1">
      <alignment horizontal="left" vertical="top" wrapText="1"/>
    </xf>
    <xf numFmtId="0" fontId="13" fillId="25" borderId="13" xfId="0" applyFont="1" applyFill="1" applyBorder="1" applyAlignment="1">
      <alignment horizontal="left" vertical="top" wrapText="1"/>
    </xf>
    <xf numFmtId="0" fontId="13" fillId="25" borderId="25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26" fillId="0" borderId="11" xfId="48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</cellXfs>
  <cellStyles count="84">
    <cellStyle name="20% - Акцент1" xfId="1"/>
    <cellStyle name="20% — акцент1" xfId="66" builtinId="30" hidden="1"/>
    <cellStyle name="20% - Акцент2" xfId="2"/>
    <cellStyle name="20% — акцент2" xfId="69" builtinId="34" hidden="1"/>
    <cellStyle name="20% - Акцент3" xfId="3"/>
    <cellStyle name="20% — акцент3" xfId="72" builtinId="38" hidden="1"/>
    <cellStyle name="20% - Акцент4" xfId="4"/>
    <cellStyle name="20% — акцент4" xfId="75" builtinId="42" hidden="1"/>
    <cellStyle name="20% - Акцент5" xfId="5"/>
    <cellStyle name="20% — акцент5" xfId="78" builtinId="46" hidden="1"/>
    <cellStyle name="20% - Акцент6" xfId="6"/>
    <cellStyle name="20% — акцент6" xfId="81" builtinId="50" hidden="1"/>
    <cellStyle name="40% - Акцент1" xfId="7"/>
    <cellStyle name="40% — акцент1" xfId="67" builtinId="31" hidden="1"/>
    <cellStyle name="40% - Акцент2" xfId="8"/>
    <cellStyle name="40% — акцент2" xfId="70" builtinId="35" hidden="1"/>
    <cellStyle name="40% - Акцент3" xfId="9"/>
    <cellStyle name="40% — акцент3" xfId="73" builtinId="39" hidden="1"/>
    <cellStyle name="40% - Акцент4" xfId="10"/>
    <cellStyle name="40% — акцент4" xfId="76" builtinId="43" hidden="1"/>
    <cellStyle name="40% - Акцент5" xfId="11"/>
    <cellStyle name="40% — акцент5" xfId="79" builtinId="47" hidden="1"/>
    <cellStyle name="40% - Акцент6" xfId="12"/>
    <cellStyle name="40% — акцент6" xfId="82" builtinId="51" hidden="1"/>
    <cellStyle name="60% - Акцент1" xfId="13"/>
    <cellStyle name="60% — акцент1" xfId="68" builtinId="32" hidden="1"/>
    <cellStyle name="60% - Акцент2" xfId="14"/>
    <cellStyle name="60% — акцент2" xfId="71" builtinId="36" hidden="1"/>
    <cellStyle name="60% - Акцент3" xfId="15"/>
    <cellStyle name="60% — акцент3" xfId="74" builtinId="40" hidden="1"/>
    <cellStyle name="60% - Акцент4" xfId="16"/>
    <cellStyle name="60% — акцент4" xfId="77" builtinId="44" hidden="1"/>
    <cellStyle name="60% - Акцент5" xfId="17"/>
    <cellStyle name="60% — акцент5" xfId="80" builtinId="48" hidden="1"/>
    <cellStyle name="60% - Акцент6" xfId="18"/>
    <cellStyle name="60% — акцент6" xfId="83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13" xfId="53"/>
    <cellStyle name="Обычный 2" xfId="54"/>
    <cellStyle name="Обычный 3" xfId="55"/>
    <cellStyle name="Обычный_14_dod 1 - 31.12.15" xfId="56"/>
    <cellStyle name="Обычный_dodатки_2016березень" xfId="57"/>
    <cellStyle name="Обычный_дод.3" xfId="58"/>
    <cellStyle name="Обычный_Сеся15.08.08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97"/>
  <sheetViews>
    <sheetView view="pageBreakPreview" topLeftCell="A88" zoomScale="95" zoomScaleNormal="100" zoomScaleSheetLayoutView="95" workbookViewId="0">
      <selection activeCell="C100" sqref="C100"/>
    </sheetView>
  </sheetViews>
  <sheetFormatPr defaultRowHeight="15.75" x14ac:dyDescent="0.25"/>
  <cols>
    <col min="1" max="1" width="17.33203125" style="56" customWidth="1"/>
    <col min="2" max="2" width="72.83203125" style="56" customWidth="1"/>
    <col min="3" max="3" width="29.6640625" style="56" customWidth="1"/>
    <col min="4" max="4" width="26.6640625" style="56" customWidth="1"/>
    <col min="5" max="5" width="23.1640625" style="56" customWidth="1"/>
    <col min="6" max="6" width="19.33203125" style="56" customWidth="1"/>
    <col min="7" max="8" width="10.33203125" style="56" hidden="1" customWidth="1"/>
    <col min="9" max="9" width="19.6640625" style="56" customWidth="1"/>
    <col min="10" max="16384" width="9.33203125" style="56"/>
  </cols>
  <sheetData>
    <row r="1" spans="1:8" x14ac:dyDescent="0.25">
      <c r="A1" s="90"/>
      <c r="B1" s="90"/>
      <c r="C1" s="250" t="s">
        <v>265</v>
      </c>
      <c r="D1" s="250"/>
      <c r="E1" s="250"/>
      <c r="F1" s="250"/>
      <c r="G1" s="90"/>
    </row>
    <row r="2" spans="1:8" x14ac:dyDescent="0.25">
      <c r="A2" s="90"/>
      <c r="B2" s="90"/>
      <c r="C2" s="251" t="s">
        <v>487</v>
      </c>
      <c r="D2" s="251"/>
      <c r="E2" s="251"/>
      <c r="F2" s="251"/>
      <c r="G2" s="90"/>
    </row>
    <row r="3" spans="1:8" x14ac:dyDescent="0.25">
      <c r="A3" s="90"/>
      <c r="B3" s="90"/>
      <c r="C3" s="251" t="s">
        <v>479</v>
      </c>
      <c r="D3" s="251"/>
      <c r="E3" s="251"/>
      <c r="F3" s="251"/>
      <c r="G3" s="90"/>
    </row>
    <row r="4" spans="1:8" x14ac:dyDescent="0.25">
      <c r="A4" s="90"/>
      <c r="B4" s="90"/>
      <c r="C4" s="251" t="s">
        <v>454</v>
      </c>
      <c r="D4" s="251"/>
      <c r="E4" s="251"/>
      <c r="F4" s="251"/>
      <c r="G4" s="90"/>
    </row>
    <row r="5" spans="1:8" x14ac:dyDescent="0.25">
      <c r="A5" s="90"/>
      <c r="B5" s="90"/>
      <c r="C5" s="90"/>
      <c r="D5" s="90"/>
      <c r="E5" s="90"/>
      <c r="F5" s="90"/>
      <c r="G5" s="90"/>
    </row>
    <row r="6" spans="1:8" x14ac:dyDescent="0.25">
      <c r="A6" s="252" t="s">
        <v>455</v>
      </c>
      <c r="B6" s="252"/>
      <c r="C6" s="252"/>
      <c r="D6" s="252"/>
      <c r="E6" s="252"/>
      <c r="F6" s="252"/>
      <c r="G6" s="90"/>
    </row>
    <row r="7" spans="1:8" x14ac:dyDescent="0.25">
      <c r="A7" s="252"/>
      <c r="B7" s="252"/>
      <c r="C7" s="252"/>
      <c r="D7" s="252"/>
      <c r="E7" s="252"/>
      <c r="F7" s="252"/>
      <c r="G7" s="90"/>
    </row>
    <row r="8" spans="1:8" x14ac:dyDescent="0.25">
      <c r="A8" s="248" t="s">
        <v>398</v>
      </c>
      <c r="B8" s="248"/>
      <c r="C8" s="90"/>
      <c r="D8" s="90"/>
      <c r="E8" s="90"/>
      <c r="F8" s="90"/>
      <c r="G8" s="90"/>
    </row>
    <row r="9" spans="1:8" x14ac:dyDescent="0.25">
      <c r="A9" s="249" t="s">
        <v>153</v>
      </c>
      <c r="B9" s="249"/>
      <c r="C9" s="90"/>
      <c r="D9" s="90"/>
      <c r="E9" s="90"/>
      <c r="F9" s="90"/>
      <c r="G9" s="90"/>
    </row>
    <row r="10" spans="1:8" x14ac:dyDescent="0.25">
      <c r="A10" s="90"/>
      <c r="B10" s="90"/>
      <c r="C10" s="90"/>
      <c r="D10" s="90"/>
      <c r="E10" s="90"/>
      <c r="F10" s="90" t="s">
        <v>25</v>
      </c>
      <c r="G10" s="90"/>
    </row>
    <row r="11" spans="1:8" x14ac:dyDescent="0.25">
      <c r="A11" s="247" t="s">
        <v>186</v>
      </c>
      <c r="B11" s="247" t="s">
        <v>266</v>
      </c>
      <c r="C11" s="247" t="s">
        <v>179</v>
      </c>
      <c r="D11" s="247" t="s">
        <v>267</v>
      </c>
      <c r="E11" s="247" t="s">
        <v>190</v>
      </c>
      <c r="F11" s="247"/>
      <c r="G11" s="90"/>
    </row>
    <row r="12" spans="1:8" ht="47.25" x14ac:dyDescent="0.25">
      <c r="A12" s="247"/>
      <c r="B12" s="247"/>
      <c r="C12" s="247"/>
      <c r="D12" s="247"/>
      <c r="E12" s="91" t="s">
        <v>180</v>
      </c>
      <c r="F12" s="91" t="s">
        <v>268</v>
      </c>
      <c r="G12" s="90"/>
    </row>
    <row r="13" spans="1:8" x14ac:dyDescent="0.25">
      <c r="A13" s="92" t="s">
        <v>166</v>
      </c>
      <c r="B13" s="92" t="s">
        <v>167</v>
      </c>
      <c r="C13" s="92" t="s">
        <v>168</v>
      </c>
      <c r="D13" s="92" t="s">
        <v>269</v>
      </c>
      <c r="E13" s="92" t="s">
        <v>270</v>
      </c>
      <c r="F13" s="92" t="s">
        <v>271</v>
      </c>
      <c r="G13" s="90"/>
    </row>
    <row r="14" spans="1:8" ht="18.75" x14ac:dyDescent="0.25">
      <c r="A14" s="188" t="s">
        <v>272</v>
      </c>
      <c r="B14" s="240" t="s">
        <v>26</v>
      </c>
      <c r="C14" s="210">
        <f>D14+E14</f>
        <v>162534100</v>
      </c>
      <c r="D14" s="210">
        <f>D15+D22+D29+D37+D54</f>
        <v>162469600</v>
      </c>
      <c r="E14" s="210">
        <f>E15+E22+E29+E37+E54</f>
        <v>64500</v>
      </c>
      <c r="F14" s="210">
        <v>0</v>
      </c>
      <c r="G14" s="187">
        <v>0</v>
      </c>
    </row>
    <row r="15" spans="1:8" ht="37.5" x14ac:dyDescent="0.25">
      <c r="A15" s="188" t="s">
        <v>273</v>
      </c>
      <c r="B15" s="240" t="s">
        <v>27</v>
      </c>
      <c r="C15" s="210">
        <f t="shared" ref="C15:C78" si="0">D15+E15</f>
        <v>81921000</v>
      </c>
      <c r="D15" s="210">
        <f>D16+D20</f>
        <v>81921000</v>
      </c>
      <c r="E15" s="210">
        <v>0</v>
      </c>
      <c r="F15" s="210">
        <v>0</v>
      </c>
      <c r="G15" s="186">
        <f>G16+G20</f>
        <v>0</v>
      </c>
      <c r="H15" s="186">
        <f>H16+H20</f>
        <v>0</v>
      </c>
    </row>
    <row r="16" spans="1:8" ht="18.75" x14ac:dyDescent="0.25">
      <c r="A16" s="188" t="s">
        <v>274</v>
      </c>
      <c r="B16" s="240" t="s">
        <v>28</v>
      </c>
      <c r="C16" s="210">
        <f t="shared" si="0"/>
        <v>81900000</v>
      </c>
      <c r="D16" s="210">
        <f>SUM(D17:D19)</f>
        <v>81900000</v>
      </c>
      <c r="E16" s="210">
        <v>0</v>
      </c>
      <c r="F16" s="210">
        <v>0</v>
      </c>
      <c r="G16" s="90"/>
    </row>
    <row r="17" spans="1:8" ht="56.25" x14ac:dyDescent="0.25">
      <c r="A17" s="212" t="s">
        <v>275</v>
      </c>
      <c r="B17" s="241" t="s">
        <v>29</v>
      </c>
      <c r="C17" s="211">
        <f t="shared" si="0"/>
        <v>78400000</v>
      </c>
      <c r="D17" s="211">
        <v>78400000</v>
      </c>
      <c r="E17" s="211">
        <v>0</v>
      </c>
      <c r="F17" s="211">
        <v>0</v>
      </c>
      <c r="G17" s="90"/>
    </row>
    <row r="18" spans="1:8" ht="56.25" x14ac:dyDescent="0.25">
      <c r="A18" s="212" t="s">
        <v>276</v>
      </c>
      <c r="B18" s="241" t="s">
        <v>30</v>
      </c>
      <c r="C18" s="211">
        <f t="shared" si="0"/>
        <v>3000000</v>
      </c>
      <c r="D18" s="211">
        <v>3000000</v>
      </c>
      <c r="E18" s="211">
        <v>0</v>
      </c>
      <c r="F18" s="211">
        <v>0</v>
      </c>
      <c r="G18" s="90"/>
    </row>
    <row r="19" spans="1:8" ht="56.25" x14ac:dyDescent="0.25">
      <c r="A19" s="212" t="s">
        <v>277</v>
      </c>
      <c r="B19" s="241" t="s">
        <v>31</v>
      </c>
      <c r="C19" s="211">
        <f t="shared" si="0"/>
        <v>500000</v>
      </c>
      <c r="D19" s="211">
        <v>500000</v>
      </c>
      <c r="E19" s="211">
        <v>0</v>
      </c>
      <c r="F19" s="211">
        <v>0</v>
      </c>
      <c r="G19" s="90"/>
    </row>
    <row r="20" spans="1:8" ht="18.75" x14ac:dyDescent="0.25">
      <c r="A20" s="188" t="s">
        <v>278</v>
      </c>
      <c r="B20" s="240" t="s">
        <v>32</v>
      </c>
      <c r="C20" s="210">
        <f t="shared" si="0"/>
        <v>21000</v>
      </c>
      <c r="D20" s="210">
        <f>D21</f>
        <v>21000</v>
      </c>
      <c r="E20" s="210">
        <v>0</v>
      </c>
      <c r="F20" s="210">
        <v>0</v>
      </c>
      <c r="G20" s="93">
        <f>G21</f>
        <v>0</v>
      </c>
      <c r="H20" s="93">
        <f>H21</f>
        <v>0</v>
      </c>
    </row>
    <row r="21" spans="1:8" ht="37.5" x14ac:dyDescent="0.25">
      <c r="A21" s="212" t="s">
        <v>279</v>
      </c>
      <c r="B21" s="241" t="s">
        <v>33</v>
      </c>
      <c r="C21" s="211">
        <f t="shared" si="0"/>
        <v>21000</v>
      </c>
      <c r="D21" s="211">
        <v>21000</v>
      </c>
      <c r="E21" s="211">
        <v>0</v>
      </c>
      <c r="F21" s="211">
        <v>0</v>
      </c>
      <c r="G21" s="90"/>
    </row>
    <row r="22" spans="1:8" ht="37.5" x14ac:dyDescent="0.25">
      <c r="A22" s="188" t="s">
        <v>280</v>
      </c>
      <c r="B22" s="240" t="s">
        <v>34</v>
      </c>
      <c r="C22" s="210">
        <f t="shared" si="0"/>
        <v>21745500</v>
      </c>
      <c r="D22" s="210">
        <f>D23+D26</f>
        <v>21745500</v>
      </c>
      <c r="E22" s="210">
        <v>0</v>
      </c>
      <c r="F22" s="210">
        <v>0</v>
      </c>
      <c r="G22" s="90"/>
    </row>
    <row r="23" spans="1:8" ht="37.5" x14ac:dyDescent="0.25">
      <c r="A23" s="188" t="s">
        <v>281</v>
      </c>
      <c r="B23" s="240" t="s">
        <v>35</v>
      </c>
      <c r="C23" s="210">
        <f t="shared" si="0"/>
        <v>21040500</v>
      </c>
      <c r="D23" s="210">
        <f>SUM(D24:D25)</f>
        <v>21040500</v>
      </c>
      <c r="E23" s="210">
        <v>0</v>
      </c>
      <c r="F23" s="210">
        <v>0</v>
      </c>
      <c r="G23" s="90"/>
    </row>
    <row r="24" spans="1:8" ht="56.25" x14ac:dyDescent="0.25">
      <c r="A24" s="212" t="s">
        <v>282</v>
      </c>
      <c r="B24" s="241" t="s">
        <v>283</v>
      </c>
      <c r="C24" s="211">
        <f t="shared" si="0"/>
        <v>8385600</v>
      </c>
      <c r="D24" s="211">
        <v>8385600</v>
      </c>
      <c r="E24" s="211">
        <v>0</v>
      </c>
      <c r="F24" s="211">
        <v>0</v>
      </c>
      <c r="G24" s="90"/>
    </row>
    <row r="25" spans="1:8" ht="93.75" x14ac:dyDescent="0.25">
      <c r="A25" s="212" t="s">
        <v>284</v>
      </c>
      <c r="B25" s="241" t="s">
        <v>36</v>
      </c>
      <c r="C25" s="211">
        <f t="shared" si="0"/>
        <v>12654900</v>
      </c>
      <c r="D25" s="211">
        <v>12654900</v>
      </c>
      <c r="E25" s="211">
        <v>0</v>
      </c>
      <c r="F25" s="211">
        <v>0</v>
      </c>
      <c r="G25" s="90"/>
    </row>
    <row r="26" spans="1:8" ht="37.5" x14ac:dyDescent="0.25">
      <c r="A26" s="188" t="s">
        <v>285</v>
      </c>
      <c r="B26" s="240" t="s">
        <v>248</v>
      </c>
      <c r="C26" s="210">
        <f t="shared" si="0"/>
        <v>705000</v>
      </c>
      <c r="D26" s="210">
        <f>SUM(D27:D28)</f>
        <v>705000</v>
      </c>
      <c r="E26" s="210">
        <v>0</v>
      </c>
      <c r="F26" s="210">
        <v>0</v>
      </c>
      <c r="G26" s="90"/>
    </row>
    <row r="27" spans="1:8" ht="56.25" x14ac:dyDescent="0.25">
      <c r="A27" s="212" t="s">
        <v>286</v>
      </c>
      <c r="B27" s="241" t="s">
        <v>287</v>
      </c>
      <c r="C27" s="211">
        <f t="shared" si="0"/>
        <v>5000</v>
      </c>
      <c r="D27" s="211">
        <v>5000</v>
      </c>
      <c r="E27" s="211">
        <v>0</v>
      </c>
      <c r="F27" s="211">
        <v>0</v>
      </c>
      <c r="G27" s="90"/>
    </row>
    <row r="28" spans="1:8" ht="37.5" x14ac:dyDescent="0.25">
      <c r="A28" s="212" t="s">
        <v>288</v>
      </c>
      <c r="B28" s="241" t="s">
        <v>289</v>
      </c>
      <c r="C28" s="211">
        <f t="shared" si="0"/>
        <v>700000</v>
      </c>
      <c r="D28" s="211">
        <v>700000</v>
      </c>
      <c r="E28" s="211">
        <v>0</v>
      </c>
      <c r="F28" s="211">
        <v>0</v>
      </c>
      <c r="G28" s="90"/>
    </row>
    <row r="29" spans="1:8" ht="18.75" x14ac:dyDescent="0.25">
      <c r="A29" s="188" t="s">
        <v>290</v>
      </c>
      <c r="B29" s="240" t="s">
        <v>37</v>
      </c>
      <c r="C29" s="210">
        <f t="shared" si="0"/>
        <v>11440900</v>
      </c>
      <c r="D29" s="210">
        <f>D30+D32+D34</f>
        <v>11440900</v>
      </c>
      <c r="E29" s="210">
        <v>0</v>
      </c>
      <c r="F29" s="210">
        <v>0</v>
      </c>
      <c r="G29" s="90"/>
    </row>
    <row r="30" spans="1:8" ht="37.5" x14ac:dyDescent="0.25">
      <c r="A30" s="188" t="s">
        <v>291</v>
      </c>
      <c r="B30" s="240" t="s">
        <v>215</v>
      </c>
      <c r="C30" s="210">
        <f t="shared" si="0"/>
        <v>1937000</v>
      </c>
      <c r="D30" s="210">
        <f>D31</f>
        <v>1937000</v>
      </c>
      <c r="E30" s="210">
        <v>0</v>
      </c>
      <c r="F30" s="210">
        <v>0</v>
      </c>
      <c r="G30" s="90"/>
    </row>
    <row r="31" spans="1:8" ht="18.75" x14ac:dyDescent="0.25">
      <c r="A31" s="212" t="s">
        <v>292</v>
      </c>
      <c r="B31" s="241" t="s">
        <v>216</v>
      </c>
      <c r="C31" s="211">
        <f t="shared" si="0"/>
        <v>1937000</v>
      </c>
      <c r="D31" s="211">
        <v>1937000</v>
      </c>
      <c r="E31" s="211">
        <v>0</v>
      </c>
      <c r="F31" s="211">
        <v>0</v>
      </c>
      <c r="G31" s="90"/>
    </row>
    <row r="32" spans="1:8" ht="56.25" x14ac:dyDescent="0.25">
      <c r="A32" s="188" t="s">
        <v>293</v>
      </c>
      <c r="B32" s="240" t="s">
        <v>294</v>
      </c>
      <c r="C32" s="210">
        <f t="shared" si="0"/>
        <v>6637900</v>
      </c>
      <c r="D32" s="210">
        <f>D33</f>
        <v>6637900</v>
      </c>
      <c r="E32" s="210">
        <v>0</v>
      </c>
      <c r="F32" s="210">
        <v>0</v>
      </c>
      <c r="G32" s="93">
        <f>G33</f>
        <v>0</v>
      </c>
      <c r="H32" s="93">
        <f>H33</f>
        <v>0</v>
      </c>
    </row>
    <row r="33" spans="1:7" ht="18.75" x14ac:dyDescent="0.25">
      <c r="A33" s="212" t="s">
        <v>295</v>
      </c>
      <c r="B33" s="241" t="s">
        <v>216</v>
      </c>
      <c r="C33" s="211">
        <f t="shared" si="0"/>
        <v>6637900</v>
      </c>
      <c r="D33" s="211">
        <v>6637900</v>
      </c>
      <c r="E33" s="211">
        <v>0</v>
      </c>
      <c r="F33" s="211">
        <v>0</v>
      </c>
      <c r="G33" s="90"/>
    </row>
    <row r="34" spans="1:7" ht="56.25" x14ac:dyDescent="0.25">
      <c r="A34" s="188" t="s">
        <v>296</v>
      </c>
      <c r="B34" s="240" t="s">
        <v>297</v>
      </c>
      <c r="C34" s="210">
        <f t="shared" si="0"/>
        <v>2866000</v>
      </c>
      <c r="D34" s="210">
        <f>D35+D36</f>
        <v>2866000</v>
      </c>
      <c r="E34" s="210">
        <v>0</v>
      </c>
      <c r="F34" s="210">
        <v>0</v>
      </c>
      <c r="G34" s="90"/>
    </row>
    <row r="35" spans="1:7" ht="131.25" x14ac:dyDescent="0.25">
      <c r="A35" s="212" t="s">
        <v>298</v>
      </c>
      <c r="B35" s="241" t="s">
        <v>299</v>
      </c>
      <c r="C35" s="211">
        <f t="shared" si="0"/>
        <v>1472000</v>
      </c>
      <c r="D35" s="211">
        <v>1472000</v>
      </c>
      <c r="E35" s="211">
        <v>0</v>
      </c>
      <c r="F35" s="211">
        <v>0</v>
      </c>
      <c r="G35" s="90"/>
    </row>
    <row r="36" spans="1:7" ht="93.75" x14ac:dyDescent="0.25">
      <c r="A36" s="212" t="s">
        <v>300</v>
      </c>
      <c r="B36" s="241" t="s">
        <v>301</v>
      </c>
      <c r="C36" s="211">
        <f t="shared" si="0"/>
        <v>1394000</v>
      </c>
      <c r="D36" s="211">
        <v>1394000</v>
      </c>
      <c r="E36" s="211">
        <v>0</v>
      </c>
      <c r="F36" s="211">
        <v>0</v>
      </c>
      <c r="G36" s="90"/>
    </row>
    <row r="37" spans="1:7" ht="56.25" x14ac:dyDescent="0.25">
      <c r="A37" s="188" t="s">
        <v>302</v>
      </c>
      <c r="B37" s="240" t="s">
        <v>249</v>
      </c>
      <c r="C37" s="210">
        <f t="shared" si="0"/>
        <v>47362200</v>
      </c>
      <c r="D37" s="210">
        <f>D38+D47+D50</f>
        <v>47362200</v>
      </c>
      <c r="E37" s="210">
        <v>0</v>
      </c>
      <c r="F37" s="210">
        <v>0</v>
      </c>
      <c r="G37" s="90"/>
    </row>
    <row r="38" spans="1:7" ht="18.75" x14ac:dyDescent="0.25">
      <c r="A38" s="188" t="s">
        <v>303</v>
      </c>
      <c r="B38" s="240" t="s">
        <v>38</v>
      </c>
      <c r="C38" s="210">
        <f t="shared" si="0"/>
        <v>22475000</v>
      </c>
      <c r="D38" s="210">
        <f>SUM(D39:D46)</f>
        <v>22475000</v>
      </c>
      <c r="E38" s="210">
        <v>0</v>
      </c>
      <c r="F38" s="210">
        <v>0</v>
      </c>
      <c r="G38" s="90"/>
    </row>
    <row r="39" spans="1:7" ht="75" x14ac:dyDescent="0.25">
      <c r="A39" s="212" t="s">
        <v>304</v>
      </c>
      <c r="B39" s="241" t="s">
        <v>65</v>
      </c>
      <c r="C39" s="211">
        <f t="shared" si="0"/>
        <v>44000</v>
      </c>
      <c r="D39" s="211">
        <v>44000</v>
      </c>
      <c r="E39" s="211">
        <v>0</v>
      </c>
      <c r="F39" s="211">
        <v>0</v>
      </c>
      <c r="G39" s="90"/>
    </row>
    <row r="40" spans="1:7" ht="56.25" x14ac:dyDescent="0.25">
      <c r="A40" s="212" t="s">
        <v>305</v>
      </c>
      <c r="B40" s="241" t="s">
        <v>66</v>
      </c>
      <c r="C40" s="211">
        <f t="shared" si="0"/>
        <v>150000</v>
      </c>
      <c r="D40" s="211">
        <v>150000</v>
      </c>
      <c r="E40" s="211">
        <v>0</v>
      </c>
      <c r="F40" s="211">
        <v>0</v>
      </c>
      <c r="G40" s="90"/>
    </row>
    <row r="41" spans="1:7" ht="56.25" x14ac:dyDescent="0.25">
      <c r="A41" s="212" t="s">
        <v>306</v>
      </c>
      <c r="B41" s="241" t="s">
        <v>171</v>
      </c>
      <c r="C41" s="211">
        <f t="shared" si="0"/>
        <v>1296000</v>
      </c>
      <c r="D41" s="211">
        <v>1296000</v>
      </c>
      <c r="E41" s="211">
        <v>0</v>
      </c>
      <c r="F41" s="211">
        <v>0</v>
      </c>
      <c r="G41" s="90"/>
    </row>
    <row r="42" spans="1:7" ht="75" x14ac:dyDescent="0.25">
      <c r="A42" s="212" t="s">
        <v>307</v>
      </c>
      <c r="B42" s="241" t="s">
        <v>308</v>
      </c>
      <c r="C42" s="211">
        <f t="shared" si="0"/>
        <v>1259000</v>
      </c>
      <c r="D42" s="211">
        <v>1259000</v>
      </c>
      <c r="E42" s="211">
        <v>0</v>
      </c>
      <c r="F42" s="211">
        <v>0</v>
      </c>
      <c r="G42" s="90"/>
    </row>
    <row r="43" spans="1:7" ht="18.75" x14ac:dyDescent="0.25">
      <c r="A43" s="212" t="s">
        <v>309</v>
      </c>
      <c r="B43" s="241" t="s">
        <v>310</v>
      </c>
      <c r="C43" s="211">
        <f t="shared" si="0"/>
        <v>11600000</v>
      </c>
      <c r="D43" s="211">
        <v>11600000</v>
      </c>
      <c r="E43" s="211">
        <v>0</v>
      </c>
      <c r="F43" s="211">
        <v>0</v>
      </c>
      <c r="G43" s="90"/>
    </row>
    <row r="44" spans="1:7" ht="18.75" x14ac:dyDescent="0.25">
      <c r="A44" s="212" t="s">
        <v>311</v>
      </c>
      <c r="B44" s="241" t="s">
        <v>312</v>
      </c>
      <c r="C44" s="211">
        <f t="shared" si="0"/>
        <v>7000000</v>
      </c>
      <c r="D44" s="211">
        <v>7000000</v>
      </c>
      <c r="E44" s="211">
        <v>0</v>
      </c>
      <c r="F44" s="211">
        <v>0</v>
      </c>
      <c r="G44" s="90"/>
    </row>
    <row r="45" spans="1:7" ht="18.75" x14ac:dyDescent="0.25">
      <c r="A45" s="212" t="s">
        <v>313</v>
      </c>
      <c r="B45" s="241" t="s">
        <v>314</v>
      </c>
      <c r="C45" s="211">
        <f t="shared" si="0"/>
        <v>26000</v>
      </c>
      <c r="D45" s="211">
        <v>26000</v>
      </c>
      <c r="E45" s="211">
        <v>0</v>
      </c>
      <c r="F45" s="211">
        <v>0</v>
      </c>
      <c r="G45" s="90"/>
    </row>
    <row r="46" spans="1:7" ht="18.75" x14ac:dyDescent="0.25">
      <c r="A46" s="212" t="s">
        <v>315</v>
      </c>
      <c r="B46" s="241" t="s">
        <v>316</v>
      </c>
      <c r="C46" s="211">
        <f t="shared" si="0"/>
        <v>1100000</v>
      </c>
      <c r="D46" s="211">
        <v>1100000</v>
      </c>
      <c r="E46" s="211">
        <v>0</v>
      </c>
      <c r="F46" s="211">
        <v>0</v>
      </c>
      <c r="G46" s="90"/>
    </row>
    <row r="47" spans="1:7" ht="18.75" x14ac:dyDescent="0.25">
      <c r="A47" s="188" t="s">
        <v>317</v>
      </c>
      <c r="B47" s="240" t="s">
        <v>67</v>
      </c>
      <c r="C47" s="210">
        <f t="shared" si="0"/>
        <v>6500</v>
      </c>
      <c r="D47" s="210">
        <f>D48+D49</f>
        <v>6500</v>
      </c>
      <c r="E47" s="210">
        <v>0</v>
      </c>
      <c r="F47" s="210">
        <v>0</v>
      </c>
      <c r="G47" s="90"/>
    </row>
    <row r="48" spans="1:7" ht="37.5" x14ac:dyDescent="0.25">
      <c r="A48" s="212" t="s">
        <v>318</v>
      </c>
      <c r="B48" s="241" t="s">
        <v>68</v>
      </c>
      <c r="C48" s="211">
        <f t="shared" si="0"/>
        <v>3500</v>
      </c>
      <c r="D48" s="211">
        <v>3500</v>
      </c>
      <c r="E48" s="211">
        <v>0</v>
      </c>
      <c r="F48" s="211">
        <v>0</v>
      </c>
      <c r="G48" s="90"/>
    </row>
    <row r="49" spans="1:7" ht="18.75" x14ac:dyDescent="0.25">
      <c r="A49" s="212" t="s">
        <v>319</v>
      </c>
      <c r="B49" s="241" t="s">
        <v>69</v>
      </c>
      <c r="C49" s="211">
        <f t="shared" si="0"/>
        <v>3000</v>
      </c>
      <c r="D49" s="211">
        <v>3000</v>
      </c>
      <c r="E49" s="211">
        <v>0</v>
      </c>
      <c r="F49" s="211">
        <v>0</v>
      </c>
      <c r="G49" s="90"/>
    </row>
    <row r="50" spans="1:7" ht="18.75" x14ac:dyDescent="0.25">
      <c r="A50" s="188" t="s">
        <v>320</v>
      </c>
      <c r="B50" s="240" t="s">
        <v>39</v>
      </c>
      <c r="C50" s="210">
        <f t="shared" si="0"/>
        <v>24880700</v>
      </c>
      <c r="D50" s="210">
        <f>SUM(D51:D53)</f>
        <v>24880700</v>
      </c>
      <c r="E50" s="210">
        <v>0</v>
      </c>
      <c r="F50" s="210">
        <v>0</v>
      </c>
      <c r="G50" s="90"/>
    </row>
    <row r="51" spans="1:7" ht="18.75" x14ac:dyDescent="0.25">
      <c r="A51" s="212" t="s">
        <v>321</v>
      </c>
      <c r="B51" s="241" t="s">
        <v>40</v>
      </c>
      <c r="C51" s="211">
        <f t="shared" si="0"/>
        <v>4500000</v>
      </c>
      <c r="D51" s="211">
        <v>4500000</v>
      </c>
      <c r="E51" s="211">
        <v>0</v>
      </c>
      <c r="F51" s="211">
        <v>0</v>
      </c>
      <c r="G51" s="90"/>
    </row>
    <row r="52" spans="1:7" ht="18.75" x14ac:dyDescent="0.25">
      <c r="A52" s="212" t="s">
        <v>322</v>
      </c>
      <c r="B52" s="241" t="s">
        <v>41</v>
      </c>
      <c r="C52" s="211">
        <f t="shared" si="0"/>
        <v>19407000</v>
      </c>
      <c r="D52" s="211">
        <v>19407000</v>
      </c>
      <c r="E52" s="211">
        <v>0</v>
      </c>
      <c r="F52" s="211">
        <v>0</v>
      </c>
      <c r="G52" s="90"/>
    </row>
    <row r="53" spans="1:7" ht="93.75" x14ac:dyDescent="0.25">
      <c r="A53" s="212" t="s">
        <v>323</v>
      </c>
      <c r="B53" s="241" t="s">
        <v>324</v>
      </c>
      <c r="C53" s="211">
        <f t="shared" si="0"/>
        <v>973700</v>
      </c>
      <c r="D53" s="211">
        <v>973700</v>
      </c>
      <c r="E53" s="211">
        <v>0</v>
      </c>
      <c r="F53" s="211">
        <v>0</v>
      </c>
      <c r="G53" s="90"/>
    </row>
    <row r="54" spans="1:7" ht="18.75" x14ac:dyDescent="0.25">
      <c r="A54" s="188" t="s">
        <v>325</v>
      </c>
      <c r="B54" s="240" t="s">
        <v>173</v>
      </c>
      <c r="C54" s="210">
        <f t="shared" si="0"/>
        <v>64500</v>
      </c>
      <c r="D54" s="210">
        <v>0</v>
      </c>
      <c r="E54" s="210">
        <f>E55</f>
        <v>64500</v>
      </c>
      <c r="F54" s="210">
        <v>0</v>
      </c>
      <c r="G54" s="90"/>
    </row>
    <row r="55" spans="1:7" ht="18.75" x14ac:dyDescent="0.25">
      <c r="A55" s="188" t="s">
        <v>326</v>
      </c>
      <c r="B55" s="240" t="s">
        <v>172</v>
      </c>
      <c r="C55" s="210">
        <f t="shared" si="0"/>
        <v>64500</v>
      </c>
      <c r="D55" s="210">
        <v>0</v>
      </c>
      <c r="E55" s="210">
        <f>SUM(E56:E58)</f>
        <v>64500</v>
      </c>
      <c r="F55" s="210">
        <v>0</v>
      </c>
      <c r="G55" s="90"/>
    </row>
    <row r="56" spans="1:7" ht="93.75" x14ac:dyDescent="0.25">
      <c r="A56" s="212" t="s">
        <v>327</v>
      </c>
      <c r="B56" s="241" t="s">
        <v>197</v>
      </c>
      <c r="C56" s="211">
        <f t="shared" si="0"/>
        <v>30000</v>
      </c>
      <c r="D56" s="211">
        <v>0</v>
      </c>
      <c r="E56" s="211">
        <v>30000</v>
      </c>
      <c r="F56" s="211">
        <v>0</v>
      </c>
      <c r="G56" s="90"/>
    </row>
    <row r="57" spans="1:7" ht="37.5" x14ac:dyDescent="0.25">
      <c r="A57" s="212" t="s">
        <v>328</v>
      </c>
      <c r="B57" s="241" t="s">
        <v>174</v>
      </c>
      <c r="C57" s="211">
        <f t="shared" si="0"/>
        <v>4500</v>
      </c>
      <c r="D57" s="211">
        <v>0</v>
      </c>
      <c r="E57" s="211">
        <v>4500</v>
      </c>
      <c r="F57" s="211">
        <v>0</v>
      </c>
      <c r="G57" s="90"/>
    </row>
    <row r="58" spans="1:7" ht="75" x14ac:dyDescent="0.25">
      <c r="A58" s="212" t="s">
        <v>329</v>
      </c>
      <c r="B58" s="241" t="s">
        <v>175</v>
      </c>
      <c r="C58" s="211">
        <f t="shared" si="0"/>
        <v>30000</v>
      </c>
      <c r="D58" s="211">
        <v>0</v>
      </c>
      <c r="E58" s="211">
        <v>30000</v>
      </c>
      <c r="F58" s="211">
        <v>0</v>
      </c>
      <c r="G58" s="90"/>
    </row>
    <row r="59" spans="1:7" ht="23.1" customHeight="1" x14ac:dyDescent="0.25">
      <c r="A59" s="188" t="s">
        <v>330</v>
      </c>
      <c r="B59" s="240" t="s">
        <v>42</v>
      </c>
      <c r="C59" s="210">
        <f t="shared" si="0"/>
        <v>5606300</v>
      </c>
      <c r="D59" s="210">
        <f>D60+D64+D74+D77</f>
        <v>2656200</v>
      </c>
      <c r="E59" s="210">
        <f>E60+E64+E74+E77</f>
        <v>2950100</v>
      </c>
      <c r="F59" s="210">
        <v>0</v>
      </c>
      <c r="G59" s="90"/>
    </row>
    <row r="60" spans="1:7" ht="39.75" customHeight="1" x14ac:dyDescent="0.25">
      <c r="A60" s="188" t="s">
        <v>439</v>
      </c>
      <c r="B60" s="240" t="s">
        <v>440</v>
      </c>
      <c r="C60" s="210">
        <f t="shared" si="0"/>
        <v>60000</v>
      </c>
      <c r="D60" s="210">
        <f>D61</f>
        <v>60000</v>
      </c>
      <c r="E60" s="210">
        <v>0</v>
      </c>
      <c r="F60" s="210">
        <v>0</v>
      </c>
      <c r="G60" s="90"/>
    </row>
    <row r="61" spans="1:7" ht="21" customHeight="1" x14ac:dyDescent="0.25">
      <c r="A61" s="188" t="s">
        <v>441</v>
      </c>
      <c r="B61" s="240" t="s">
        <v>51</v>
      </c>
      <c r="C61" s="210">
        <f t="shared" si="0"/>
        <v>60000</v>
      </c>
      <c r="D61" s="210">
        <f>D62+D63</f>
        <v>60000</v>
      </c>
      <c r="E61" s="210">
        <v>0</v>
      </c>
      <c r="F61" s="210">
        <v>0</v>
      </c>
      <c r="G61" s="90"/>
    </row>
    <row r="62" spans="1:7" ht="27.6" customHeight="1" x14ac:dyDescent="0.25">
      <c r="A62" s="212" t="s">
        <v>442</v>
      </c>
      <c r="B62" s="241" t="s">
        <v>443</v>
      </c>
      <c r="C62" s="211">
        <f t="shared" si="0"/>
        <v>50000</v>
      </c>
      <c r="D62" s="211">
        <v>50000</v>
      </c>
      <c r="E62" s="211">
        <v>0</v>
      </c>
      <c r="F62" s="211">
        <v>0</v>
      </c>
      <c r="G62" s="90"/>
    </row>
    <row r="63" spans="1:7" ht="110.25" customHeight="1" x14ac:dyDescent="0.25">
      <c r="A63" s="212" t="s">
        <v>444</v>
      </c>
      <c r="B63" s="241" t="s">
        <v>445</v>
      </c>
      <c r="C63" s="211">
        <f t="shared" si="0"/>
        <v>10000</v>
      </c>
      <c r="D63" s="211">
        <v>10000</v>
      </c>
      <c r="E63" s="211">
        <v>0</v>
      </c>
      <c r="F63" s="211">
        <v>0</v>
      </c>
      <c r="G63" s="90"/>
    </row>
    <row r="64" spans="1:7" ht="39" customHeight="1" x14ac:dyDescent="0.25">
      <c r="A64" s="188" t="s">
        <v>331</v>
      </c>
      <c r="B64" s="240" t="s">
        <v>43</v>
      </c>
      <c r="C64" s="210">
        <f t="shared" si="0"/>
        <v>2430200</v>
      </c>
      <c r="D64" s="210">
        <f>D65+D69+D71</f>
        <v>2430200</v>
      </c>
      <c r="E64" s="210">
        <v>0</v>
      </c>
      <c r="F64" s="210">
        <v>0</v>
      </c>
      <c r="G64" s="90"/>
    </row>
    <row r="65" spans="1:8" ht="24.6" customHeight="1" x14ac:dyDescent="0.25">
      <c r="A65" s="188" t="s">
        <v>332</v>
      </c>
      <c r="B65" s="240" t="s">
        <v>44</v>
      </c>
      <c r="C65" s="210">
        <f t="shared" si="0"/>
        <v>1396200</v>
      </c>
      <c r="D65" s="210">
        <f>D66+D67+D68</f>
        <v>1396200</v>
      </c>
      <c r="E65" s="210">
        <v>0</v>
      </c>
      <c r="F65" s="210">
        <v>0</v>
      </c>
      <c r="G65" s="90"/>
    </row>
    <row r="66" spans="1:8" ht="56.25" x14ac:dyDescent="0.25">
      <c r="A66" s="212" t="s">
        <v>333</v>
      </c>
      <c r="B66" s="241" t="s">
        <v>334</v>
      </c>
      <c r="C66" s="211">
        <f t="shared" si="0"/>
        <v>62200</v>
      </c>
      <c r="D66" s="211">
        <v>62200</v>
      </c>
      <c r="E66" s="211">
        <v>0</v>
      </c>
      <c r="F66" s="211">
        <v>0</v>
      </c>
      <c r="G66" s="90"/>
    </row>
    <row r="67" spans="1:8" ht="18.75" x14ac:dyDescent="0.25">
      <c r="A67" s="212" t="s">
        <v>335</v>
      </c>
      <c r="B67" s="241" t="s">
        <v>45</v>
      </c>
      <c r="C67" s="211">
        <f t="shared" si="0"/>
        <v>1000000</v>
      </c>
      <c r="D67" s="211">
        <v>1000000</v>
      </c>
      <c r="E67" s="211">
        <v>0</v>
      </c>
      <c r="F67" s="211">
        <v>0</v>
      </c>
      <c r="G67" s="90"/>
    </row>
    <row r="68" spans="1:8" ht="37.5" x14ac:dyDescent="0.25">
      <c r="A68" s="212" t="s">
        <v>336</v>
      </c>
      <c r="B68" s="241" t="s">
        <v>70</v>
      </c>
      <c r="C68" s="211">
        <f t="shared" si="0"/>
        <v>334000</v>
      </c>
      <c r="D68" s="211">
        <v>334000</v>
      </c>
      <c r="E68" s="211">
        <v>0</v>
      </c>
      <c r="F68" s="211">
        <v>0</v>
      </c>
      <c r="G68" s="90"/>
    </row>
    <row r="69" spans="1:8" ht="56.25" x14ac:dyDescent="0.25">
      <c r="A69" s="188" t="s">
        <v>337</v>
      </c>
      <c r="B69" s="240" t="s">
        <v>46</v>
      </c>
      <c r="C69" s="210">
        <f t="shared" si="0"/>
        <v>1000000</v>
      </c>
      <c r="D69" s="210">
        <f>D70</f>
        <v>1000000</v>
      </c>
      <c r="E69" s="210">
        <v>0</v>
      </c>
      <c r="F69" s="210">
        <v>0</v>
      </c>
      <c r="G69" s="90"/>
    </row>
    <row r="70" spans="1:8" ht="56.25" x14ac:dyDescent="0.25">
      <c r="A70" s="212" t="s">
        <v>338</v>
      </c>
      <c r="B70" s="241" t="s">
        <v>339</v>
      </c>
      <c r="C70" s="211">
        <f t="shared" si="0"/>
        <v>1000000</v>
      </c>
      <c r="D70" s="211">
        <v>1000000</v>
      </c>
      <c r="E70" s="211">
        <v>0</v>
      </c>
      <c r="F70" s="211">
        <v>0</v>
      </c>
      <c r="G70" s="90"/>
    </row>
    <row r="71" spans="1:8" ht="18.75" x14ac:dyDescent="0.25">
      <c r="A71" s="188" t="s">
        <v>340</v>
      </c>
      <c r="B71" s="240" t="s">
        <v>47</v>
      </c>
      <c r="C71" s="210">
        <f t="shared" si="0"/>
        <v>34000</v>
      </c>
      <c r="D71" s="210">
        <f>D72+D73</f>
        <v>34000</v>
      </c>
      <c r="E71" s="210">
        <v>0</v>
      </c>
      <c r="F71" s="210">
        <v>0</v>
      </c>
      <c r="G71" s="93" t="e">
        <f>#N/A</f>
        <v>#N/A</v>
      </c>
      <c r="H71" s="93" t="e">
        <f>#N/A</f>
        <v>#N/A</v>
      </c>
    </row>
    <row r="72" spans="1:8" ht="75" x14ac:dyDescent="0.25">
      <c r="A72" s="212" t="s">
        <v>341</v>
      </c>
      <c r="B72" s="241" t="s">
        <v>48</v>
      </c>
      <c r="C72" s="211">
        <f t="shared" si="0"/>
        <v>30000</v>
      </c>
      <c r="D72" s="211">
        <v>30000</v>
      </c>
      <c r="E72" s="211">
        <v>0</v>
      </c>
      <c r="F72" s="211">
        <v>0</v>
      </c>
      <c r="G72" s="93" t="e">
        <f>#N/A</f>
        <v>#N/A</v>
      </c>
      <c r="H72" s="93" t="e">
        <f>#N/A</f>
        <v>#N/A</v>
      </c>
    </row>
    <row r="73" spans="1:8" ht="56.25" x14ac:dyDescent="0.25">
      <c r="A73" s="212" t="s">
        <v>342</v>
      </c>
      <c r="B73" s="241" t="s">
        <v>49</v>
      </c>
      <c r="C73" s="211">
        <f t="shared" si="0"/>
        <v>4000</v>
      </c>
      <c r="D73" s="211">
        <v>4000</v>
      </c>
      <c r="E73" s="211">
        <v>0</v>
      </c>
      <c r="F73" s="211">
        <v>0</v>
      </c>
      <c r="G73" s="90"/>
    </row>
    <row r="74" spans="1:8" ht="18.75" x14ac:dyDescent="0.25">
      <c r="A74" s="188" t="s">
        <v>343</v>
      </c>
      <c r="B74" s="240" t="s">
        <v>50</v>
      </c>
      <c r="C74" s="210">
        <f t="shared" si="0"/>
        <v>166000</v>
      </c>
      <c r="D74" s="210">
        <f>D75</f>
        <v>166000</v>
      </c>
      <c r="E74" s="210">
        <v>0</v>
      </c>
      <c r="F74" s="210">
        <v>0</v>
      </c>
      <c r="G74" s="90"/>
    </row>
    <row r="75" spans="1:8" ht="18.75" x14ac:dyDescent="0.25">
      <c r="A75" s="188" t="s">
        <v>344</v>
      </c>
      <c r="B75" s="240" t="s">
        <v>51</v>
      </c>
      <c r="C75" s="210">
        <f t="shared" si="0"/>
        <v>166000</v>
      </c>
      <c r="D75" s="210">
        <f>D76</f>
        <v>166000</v>
      </c>
      <c r="E75" s="210">
        <v>0</v>
      </c>
      <c r="F75" s="210">
        <v>0</v>
      </c>
      <c r="G75" s="90"/>
    </row>
    <row r="76" spans="1:8" ht="18.75" x14ac:dyDescent="0.25">
      <c r="A76" s="212" t="s">
        <v>345</v>
      </c>
      <c r="B76" s="241" t="s">
        <v>51</v>
      </c>
      <c r="C76" s="211">
        <f t="shared" si="0"/>
        <v>166000</v>
      </c>
      <c r="D76" s="211">
        <v>166000</v>
      </c>
      <c r="E76" s="211">
        <v>0</v>
      </c>
      <c r="F76" s="211">
        <v>0</v>
      </c>
      <c r="G76" s="90"/>
    </row>
    <row r="77" spans="1:8" ht="18.75" x14ac:dyDescent="0.25">
      <c r="A77" s="188" t="s">
        <v>346</v>
      </c>
      <c r="B77" s="240" t="s">
        <v>52</v>
      </c>
      <c r="C77" s="210">
        <f t="shared" si="0"/>
        <v>2950100</v>
      </c>
      <c r="D77" s="210">
        <v>0</v>
      </c>
      <c r="E77" s="210">
        <f>E78</f>
        <v>2950100</v>
      </c>
      <c r="F77" s="210">
        <v>0</v>
      </c>
      <c r="G77" s="90"/>
    </row>
    <row r="78" spans="1:8" ht="56.25" x14ac:dyDescent="0.25">
      <c r="A78" s="188" t="s">
        <v>347</v>
      </c>
      <c r="B78" s="240" t="s">
        <v>53</v>
      </c>
      <c r="C78" s="210">
        <f t="shared" si="0"/>
        <v>2950100</v>
      </c>
      <c r="D78" s="210">
        <v>0</v>
      </c>
      <c r="E78" s="210">
        <f>E79+E80</f>
        <v>2950100</v>
      </c>
      <c r="F78" s="210">
        <v>0</v>
      </c>
      <c r="G78" s="90"/>
    </row>
    <row r="79" spans="1:8" ht="37.5" x14ac:dyDescent="0.25">
      <c r="A79" s="212" t="s">
        <v>348</v>
      </c>
      <c r="B79" s="241" t="s">
        <v>54</v>
      </c>
      <c r="C79" s="211">
        <f t="shared" ref="C79:C95" si="1">D79+E79</f>
        <v>2865000</v>
      </c>
      <c r="D79" s="211">
        <v>0</v>
      </c>
      <c r="E79" s="211">
        <v>2865000</v>
      </c>
      <c r="F79" s="211">
        <v>0</v>
      </c>
      <c r="G79" s="90"/>
    </row>
    <row r="80" spans="1:8" ht="56.25" x14ac:dyDescent="0.25">
      <c r="A80" s="212" t="s">
        <v>349</v>
      </c>
      <c r="B80" s="241" t="s">
        <v>446</v>
      </c>
      <c r="C80" s="211">
        <f t="shared" si="1"/>
        <v>85100</v>
      </c>
      <c r="D80" s="211">
        <v>0</v>
      </c>
      <c r="E80" s="211">
        <v>85100</v>
      </c>
      <c r="F80" s="211">
        <v>0</v>
      </c>
      <c r="G80" s="90"/>
    </row>
    <row r="81" spans="1:9" ht="18.75" x14ac:dyDescent="0.25">
      <c r="A81" s="188" t="s">
        <v>350</v>
      </c>
      <c r="B81" s="240" t="s">
        <v>71</v>
      </c>
      <c r="C81" s="210">
        <f t="shared" si="1"/>
        <v>500000</v>
      </c>
      <c r="D81" s="210">
        <f>D82</f>
        <v>0</v>
      </c>
      <c r="E81" s="210">
        <f t="shared" ref="E81:F83" si="2">E82</f>
        <v>500000</v>
      </c>
      <c r="F81" s="210">
        <f t="shared" si="2"/>
        <v>500000</v>
      </c>
      <c r="G81" s="90"/>
    </row>
    <row r="82" spans="1:9" ht="37.5" x14ac:dyDescent="0.25">
      <c r="A82" s="188" t="s">
        <v>351</v>
      </c>
      <c r="B82" s="240" t="s">
        <v>160</v>
      </c>
      <c r="C82" s="210">
        <f t="shared" si="1"/>
        <v>500000</v>
      </c>
      <c r="D82" s="210">
        <f>D83</f>
        <v>0</v>
      </c>
      <c r="E82" s="210">
        <f t="shared" si="2"/>
        <v>500000</v>
      </c>
      <c r="F82" s="210">
        <f t="shared" si="2"/>
        <v>500000</v>
      </c>
      <c r="G82" s="90"/>
    </row>
    <row r="83" spans="1:9" ht="18.75" x14ac:dyDescent="0.25">
      <c r="A83" s="188" t="s">
        <v>352</v>
      </c>
      <c r="B83" s="240" t="s">
        <v>161</v>
      </c>
      <c r="C83" s="210">
        <f t="shared" si="1"/>
        <v>500000</v>
      </c>
      <c r="D83" s="210">
        <f>D84</f>
        <v>0</v>
      </c>
      <c r="E83" s="210">
        <f t="shared" si="2"/>
        <v>500000</v>
      </c>
      <c r="F83" s="210">
        <f t="shared" si="2"/>
        <v>500000</v>
      </c>
      <c r="G83" s="90"/>
    </row>
    <row r="84" spans="1:9" ht="93.75" x14ac:dyDescent="0.25">
      <c r="A84" s="212" t="s">
        <v>353</v>
      </c>
      <c r="B84" s="241" t="s">
        <v>162</v>
      </c>
      <c r="C84" s="211">
        <f t="shared" si="1"/>
        <v>500000</v>
      </c>
      <c r="D84" s="211">
        <v>0</v>
      </c>
      <c r="E84" s="211">
        <v>500000</v>
      </c>
      <c r="F84" s="211">
        <v>500000</v>
      </c>
      <c r="G84" s="90"/>
    </row>
    <row r="85" spans="1:9" ht="37.5" x14ac:dyDescent="0.25">
      <c r="A85" s="188" t="s">
        <v>354</v>
      </c>
      <c r="B85" s="240" t="s">
        <v>355</v>
      </c>
      <c r="C85" s="210">
        <f>D85+E85</f>
        <v>168640400</v>
      </c>
      <c r="D85" s="210">
        <f>D81+D59+D14</f>
        <v>165125800</v>
      </c>
      <c r="E85" s="210">
        <f>E81+E59+E14</f>
        <v>3514600</v>
      </c>
      <c r="F85" s="210">
        <f>F81+F59+F14</f>
        <v>500000</v>
      </c>
      <c r="G85" s="90"/>
    </row>
    <row r="86" spans="1:9" ht="18.75" x14ac:dyDescent="0.25">
      <c r="A86" s="188" t="s">
        <v>356</v>
      </c>
      <c r="B86" s="240" t="s">
        <v>55</v>
      </c>
      <c r="C86" s="210">
        <f t="shared" si="1"/>
        <v>205686968</v>
      </c>
      <c r="D86" s="210">
        <f>D87</f>
        <v>204686968</v>
      </c>
      <c r="E86" s="210">
        <f>E87</f>
        <v>1000000</v>
      </c>
      <c r="F86" s="210">
        <f>F87</f>
        <v>1000000</v>
      </c>
      <c r="G86" s="90"/>
    </row>
    <row r="87" spans="1:9" ht="27.6" customHeight="1" x14ac:dyDescent="0.25">
      <c r="A87" s="188" t="s">
        <v>357</v>
      </c>
      <c r="B87" s="240" t="s">
        <v>56</v>
      </c>
      <c r="C87" s="210">
        <f t="shared" si="1"/>
        <v>205686968</v>
      </c>
      <c r="D87" s="210">
        <f>D88+D92+D90</f>
        <v>204686968</v>
      </c>
      <c r="E87" s="210">
        <f>E88+E92</f>
        <v>1000000</v>
      </c>
      <c r="F87" s="210">
        <f>F88+F92</f>
        <v>1000000</v>
      </c>
      <c r="G87" s="90"/>
    </row>
    <row r="88" spans="1:9" s="96" customFormat="1" ht="37.5" x14ac:dyDescent="0.25">
      <c r="A88" s="188" t="s">
        <v>358</v>
      </c>
      <c r="B88" s="240" t="s">
        <v>145</v>
      </c>
      <c r="C88" s="210">
        <f t="shared" si="1"/>
        <v>37680600</v>
      </c>
      <c r="D88" s="210">
        <f>D89</f>
        <v>37680600</v>
      </c>
      <c r="E88" s="210">
        <f>E89</f>
        <v>0</v>
      </c>
      <c r="F88" s="210">
        <f>F89</f>
        <v>0</v>
      </c>
      <c r="G88" s="95"/>
    </row>
    <row r="89" spans="1:9" s="96" customFormat="1" ht="18.75" x14ac:dyDescent="0.25">
      <c r="A89" s="213" t="s">
        <v>359</v>
      </c>
      <c r="B89" s="242" t="s">
        <v>57</v>
      </c>
      <c r="C89" s="211">
        <f t="shared" si="1"/>
        <v>37680600</v>
      </c>
      <c r="D89" s="211">
        <v>37680600</v>
      </c>
      <c r="E89" s="211">
        <v>0</v>
      </c>
      <c r="F89" s="211">
        <v>0</v>
      </c>
      <c r="G89" s="95"/>
    </row>
    <row r="90" spans="1:9" s="96" customFormat="1" ht="37.5" x14ac:dyDescent="0.25">
      <c r="A90" s="214">
        <v>41030000</v>
      </c>
      <c r="B90" s="243" t="s">
        <v>467</v>
      </c>
      <c r="C90" s="210">
        <f t="shared" si="1"/>
        <v>164238000</v>
      </c>
      <c r="D90" s="210">
        <f>D91</f>
        <v>164238000</v>
      </c>
      <c r="E90" s="210">
        <f>E91</f>
        <v>0</v>
      </c>
      <c r="F90" s="210">
        <f>F91</f>
        <v>0</v>
      </c>
      <c r="G90" s="95"/>
    </row>
    <row r="91" spans="1:9" s="96" customFormat="1" ht="37.5" x14ac:dyDescent="0.25">
      <c r="A91" s="215">
        <v>41033900</v>
      </c>
      <c r="B91" s="244" t="s">
        <v>415</v>
      </c>
      <c r="C91" s="211">
        <f t="shared" si="1"/>
        <v>164238000</v>
      </c>
      <c r="D91" s="211">
        <v>164238000</v>
      </c>
      <c r="E91" s="211">
        <v>0</v>
      </c>
      <c r="F91" s="211">
        <v>0</v>
      </c>
      <c r="G91" s="95"/>
    </row>
    <row r="92" spans="1:9" s="96" customFormat="1" ht="37.5" x14ac:dyDescent="0.25">
      <c r="A92" s="216" t="s">
        <v>202</v>
      </c>
      <c r="B92" s="245" t="s">
        <v>203</v>
      </c>
      <c r="C92" s="210">
        <f t="shared" si="1"/>
        <v>3768368</v>
      </c>
      <c r="D92" s="210">
        <f>D94+D93</f>
        <v>2768368</v>
      </c>
      <c r="E92" s="210">
        <f>E94+E93</f>
        <v>1000000</v>
      </c>
      <c r="F92" s="210">
        <f>F94+F93</f>
        <v>1000000</v>
      </c>
      <c r="G92" s="95"/>
    </row>
    <row r="93" spans="1:9" s="96" customFormat="1" ht="56.25" x14ac:dyDescent="0.25">
      <c r="A93" s="215">
        <v>41051000</v>
      </c>
      <c r="B93" s="244" t="s">
        <v>468</v>
      </c>
      <c r="C93" s="211">
        <f t="shared" si="1"/>
        <v>1638870</v>
      </c>
      <c r="D93" s="211">
        <v>1638870</v>
      </c>
      <c r="E93" s="211">
        <v>0</v>
      </c>
      <c r="F93" s="211">
        <v>0</v>
      </c>
      <c r="G93" s="95"/>
    </row>
    <row r="94" spans="1:9" ht="27.95" customHeight="1" x14ac:dyDescent="0.25">
      <c r="A94" s="228" t="s">
        <v>204</v>
      </c>
      <c r="B94" s="246" t="s">
        <v>205</v>
      </c>
      <c r="C94" s="229">
        <f t="shared" si="1"/>
        <v>2129498</v>
      </c>
      <c r="D94" s="229">
        <v>1129498</v>
      </c>
      <c r="E94" s="229">
        <v>1000000</v>
      </c>
      <c r="F94" s="229">
        <v>1000000</v>
      </c>
      <c r="G94" s="93">
        <f>G82+G83</f>
        <v>0</v>
      </c>
      <c r="H94" s="93">
        <f>H82+H83</f>
        <v>0</v>
      </c>
    </row>
    <row r="95" spans="1:9" ht="29.1" customHeight="1" x14ac:dyDescent="0.25">
      <c r="A95" s="188" t="s">
        <v>183</v>
      </c>
      <c r="B95" s="240" t="s">
        <v>170</v>
      </c>
      <c r="C95" s="210">
        <f t="shared" si="1"/>
        <v>374327368</v>
      </c>
      <c r="D95" s="210">
        <f>D86+D85</f>
        <v>369812768</v>
      </c>
      <c r="E95" s="210">
        <f>E86+E85</f>
        <v>4514600</v>
      </c>
      <c r="F95" s="210">
        <f>F86+F85</f>
        <v>1500000</v>
      </c>
      <c r="G95" s="94"/>
      <c r="H95" s="94"/>
      <c r="I95" s="183"/>
    </row>
    <row r="96" spans="1:9" ht="18.75" x14ac:dyDescent="0.25">
      <c r="A96" s="206"/>
      <c r="B96" s="207"/>
      <c r="C96" s="208"/>
      <c r="D96" s="209"/>
      <c r="E96" s="209"/>
      <c r="F96" s="209"/>
      <c r="G96" s="94"/>
      <c r="H96" s="94"/>
      <c r="I96" s="183"/>
    </row>
    <row r="97" spans="2:4" ht="18.75" x14ac:dyDescent="0.3">
      <c r="B97" s="5" t="s">
        <v>389</v>
      </c>
      <c r="D97" s="5" t="s">
        <v>390</v>
      </c>
    </row>
  </sheetData>
  <mergeCells count="13">
    <mergeCell ref="C1:F1"/>
    <mergeCell ref="C2:F2"/>
    <mergeCell ref="C3:F3"/>
    <mergeCell ref="C4:F4"/>
    <mergeCell ref="A6:F6"/>
    <mergeCell ref="A7:F7"/>
    <mergeCell ref="E11:F11"/>
    <mergeCell ref="C11:C12"/>
    <mergeCell ref="A8:B8"/>
    <mergeCell ref="A9:B9"/>
    <mergeCell ref="A11:A12"/>
    <mergeCell ref="D11:D12"/>
    <mergeCell ref="B11:B12"/>
  </mergeCells>
  <phoneticPr fontId="27" type="noConversion"/>
  <conditionalFormatting sqref="B14:B91 D17:D19 C14:E14 C15:C96">
    <cfRule type="cellIs" dxfId="1" priority="2" stopIfTrue="1" operator="equal">
      <formula>0</formula>
    </cfRule>
  </conditionalFormatting>
  <conditionalFormatting sqref="D20:D53 E54:E56 E59 E77:E79 D15:D16 G15:H15 G20:H20 G32:H32 D59:D76 G71:H72 D94 G94:H94 D95:H96">
    <cfRule type="cellIs" dxfId="0" priority="1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50" fitToHeight="3" orientation="portrait" horizontalDpi="360" verticalDpi="360" r:id="rId1"/>
  <headerFooter alignWithMargins="0"/>
  <rowBreaks count="1" manualBreakCount="1">
    <brk id="58" max="7" man="1"/>
  </rowBreaks>
  <colBreaks count="1" manualBreakCount="1">
    <brk id="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AO47"/>
  <sheetViews>
    <sheetView zoomScaleNormal="100" workbookViewId="0">
      <selection activeCell="C17" sqref="C17"/>
    </sheetView>
  </sheetViews>
  <sheetFormatPr defaultColWidth="10.6640625" defaultRowHeight="18.75" x14ac:dyDescent="0.3"/>
  <cols>
    <col min="1" max="1" width="22.1640625" style="78" customWidth="1"/>
    <col min="2" max="2" width="35.1640625" style="78" customWidth="1"/>
    <col min="3" max="3" width="16.1640625" style="78" customWidth="1"/>
    <col min="4" max="4" width="15.1640625" style="78" customWidth="1"/>
    <col min="5" max="5" width="17" style="78" customWidth="1"/>
    <col min="6" max="6" width="19.1640625" style="78" customWidth="1"/>
    <col min="7" max="7" width="20" style="78" customWidth="1"/>
    <col min="8" max="9" width="11.5" style="78" bestFit="1" customWidth="1"/>
    <col min="10" max="16384" width="10.6640625" style="78"/>
  </cols>
  <sheetData>
    <row r="1" spans="1:41" x14ac:dyDescent="0.3">
      <c r="C1" s="163" t="s">
        <v>451</v>
      </c>
      <c r="D1" s="163"/>
      <c r="E1" s="163"/>
    </row>
    <row r="2" spans="1:41" ht="51.6" customHeight="1" x14ac:dyDescent="0.3">
      <c r="B2" s="27"/>
      <c r="C2" s="253" t="s">
        <v>486</v>
      </c>
      <c r="D2" s="253"/>
      <c r="E2" s="253"/>
    </row>
    <row r="3" spans="1:41" ht="39.6" customHeight="1" x14ac:dyDescent="0.3">
      <c r="C3" s="255" t="s">
        <v>453</v>
      </c>
      <c r="D3" s="255"/>
      <c r="E3" s="255"/>
    </row>
    <row r="4" spans="1:41" s="80" customFormat="1" ht="47.45" customHeight="1" x14ac:dyDescent="0.3">
      <c r="A4" s="254" t="s">
        <v>481</v>
      </c>
      <c r="B4" s="254"/>
      <c r="C4" s="254"/>
      <c r="D4" s="254"/>
      <c r="E4" s="254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s="80" customFormat="1" ht="17.25" customHeight="1" x14ac:dyDescent="0.3">
      <c r="A5" s="103" t="s">
        <v>398</v>
      </c>
      <c r="B5" s="104"/>
      <c r="C5" s="102"/>
      <c r="D5" s="102"/>
      <c r="E5" s="102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23.25" customHeight="1" x14ac:dyDescent="0.3">
      <c r="A6" s="105" t="s">
        <v>176</v>
      </c>
      <c r="B6" s="106"/>
      <c r="C6" s="107"/>
      <c r="D6" s="107"/>
      <c r="E6" s="108" t="s">
        <v>25</v>
      </c>
    </row>
    <row r="7" spans="1:41" ht="59.45" customHeight="1" x14ac:dyDescent="0.3">
      <c r="A7" s="109" t="s">
        <v>123</v>
      </c>
      <c r="B7" s="109" t="s">
        <v>124</v>
      </c>
      <c r="C7" s="109" t="s">
        <v>179</v>
      </c>
      <c r="D7" s="110" t="s">
        <v>125</v>
      </c>
      <c r="E7" s="110" t="s">
        <v>24</v>
      </c>
    </row>
    <row r="8" spans="1:41" ht="12.95" customHeight="1" x14ac:dyDescent="0.3">
      <c r="A8" s="109">
        <v>1</v>
      </c>
      <c r="B8" s="109">
        <v>2</v>
      </c>
      <c r="C8" s="109">
        <v>3</v>
      </c>
      <c r="D8" s="110">
        <v>4</v>
      </c>
      <c r="E8" s="110">
        <v>5</v>
      </c>
    </row>
    <row r="9" spans="1:41" ht="52.5" customHeight="1" x14ac:dyDescent="0.3">
      <c r="A9" s="256" t="s">
        <v>214</v>
      </c>
      <c r="B9" s="97" t="s">
        <v>126</v>
      </c>
      <c r="C9" s="98">
        <f t="shared" ref="C9:C15" si="0">D9+E9</f>
        <v>181400</v>
      </c>
      <c r="D9" s="98">
        <v>181400</v>
      </c>
      <c r="E9" s="98">
        <v>0</v>
      </c>
    </row>
    <row r="10" spans="1:41" s="83" customFormat="1" ht="36.75" customHeight="1" x14ac:dyDescent="0.3">
      <c r="A10" s="256"/>
      <c r="B10" s="99" t="s">
        <v>127</v>
      </c>
      <c r="C10" s="98">
        <f t="shared" si="0"/>
        <v>59170</v>
      </c>
      <c r="D10" s="100">
        <v>59170</v>
      </c>
      <c r="E10" s="98">
        <v>0</v>
      </c>
      <c r="F10" s="81"/>
      <c r="G10" s="81"/>
      <c r="H10" s="82"/>
    </row>
    <row r="11" spans="1:41" s="83" customFormat="1" ht="39" customHeight="1" x14ac:dyDescent="0.3">
      <c r="A11" s="257"/>
      <c r="B11" s="99" t="s">
        <v>360</v>
      </c>
      <c r="C11" s="98">
        <f t="shared" si="0"/>
        <v>183700</v>
      </c>
      <c r="D11" s="100">
        <v>183700</v>
      </c>
      <c r="E11" s="98">
        <v>0</v>
      </c>
      <c r="F11" s="81"/>
      <c r="G11" s="81"/>
      <c r="H11" s="82"/>
    </row>
    <row r="12" spans="1:41" s="83" customFormat="1" ht="50.25" customHeight="1" x14ac:dyDescent="0.3">
      <c r="A12" s="257"/>
      <c r="B12" s="99" t="s">
        <v>361</v>
      </c>
      <c r="C12" s="98">
        <f t="shared" si="0"/>
        <v>15171</v>
      </c>
      <c r="D12" s="100">
        <v>15171</v>
      </c>
      <c r="E12" s="98">
        <v>0</v>
      </c>
      <c r="F12" s="81"/>
      <c r="G12" s="81"/>
      <c r="H12" s="82"/>
    </row>
    <row r="13" spans="1:41" s="83" customFormat="1" ht="50.25" customHeight="1" x14ac:dyDescent="0.3">
      <c r="A13" s="257"/>
      <c r="B13" s="99" t="s">
        <v>469</v>
      </c>
      <c r="C13" s="98">
        <f t="shared" si="0"/>
        <v>17857</v>
      </c>
      <c r="D13" s="100">
        <v>17857</v>
      </c>
      <c r="E13" s="98">
        <v>0</v>
      </c>
      <c r="F13" s="81"/>
      <c r="G13" s="81"/>
      <c r="H13" s="82"/>
    </row>
    <row r="14" spans="1:41" s="83" customFormat="1" ht="81" customHeight="1" x14ac:dyDescent="0.3">
      <c r="A14" s="257"/>
      <c r="B14" s="99" t="s">
        <v>244</v>
      </c>
      <c r="C14" s="98">
        <f t="shared" si="0"/>
        <v>372200</v>
      </c>
      <c r="D14" s="100">
        <v>372200</v>
      </c>
      <c r="E14" s="98">
        <v>0</v>
      </c>
      <c r="F14" s="81"/>
      <c r="G14" s="81"/>
      <c r="H14" s="82"/>
    </row>
    <row r="15" spans="1:41" s="83" customFormat="1" ht="55.5" customHeight="1" x14ac:dyDescent="0.3">
      <c r="A15" s="257"/>
      <c r="B15" s="99" t="s">
        <v>480</v>
      </c>
      <c r="C15" s="98">
        <f t="shared" si="0"/>
        <v>300000</v>
      </c>
      <c r="D15" s="100">
        <v>300000</v>
      </c>
      <c r="E15" s="98">
        <v>0</v>
      </c>
      <c r="F15" s="81"/>
      <c r="G15" s="81"/>
      <c r="H15" s="82"/>
    </row>
    <row r="16" spans="1:41" s="83" customFormat="1" ht="17.45" customHeight="1" x14ac:dyDescent="0.3">
      <c r="A16" s="258"/>
      <c r="B16" s="101" t="s">
        <v>128</v>
      </c>
      <c r="C16" s="123">
        <f>SUM(C9:C15)</f>
        <v>1129498</v>
      </c>
      <c r="D16" s="123">
        <f>SUM(D9:D15)</f>
        <v>1129498</v>
      </c>
      <c r="E16" s="123">
        <f>SUM(E9:E15)</f>
        <v>0</v>
      </c>
      <c r="F16" s="81"/>
      <c r="G16" s="81"/>
      <c r="H16" s="82"/>
    </row>
    <row r="17" spans="1:8" s="83" customFormat="1" ht="99.6" customHeight="1" x14ac:dyDescent="0.3">
      <c r="A17" s="260" t="s">
        <v>129</v>
      </c>
      <c r="B17" s="225" t="s">
        <v>494</v>
      </c>
      <c r="C17" s="239">
        <f>D17+E17</f>
        <v>1000000</v>
      </c>
      <c r="D17" s="239">
        <v>0</v>
      </c>
      <c r="E17" s="239">
        <v>1000000</v>
      </c>
      <c r="F17" s="81"/>
      <c r="G17" s="81"/>
      <c r="H17" s="82"/>
    </row>
    <row r="18" spans="1:8" s="83" customFormat="1" ht="45.75" customHeight="1" x14ac:dyDescent="0.3">
      <c r="A18" s="261"/>
      <c r="B18" s="227" t="s">
        <v>128</v>
      </c>
      <c r="C18" s="226">
        <f>C17</f>
        <v>1000000</v>
      </c>
      <c r="D18" s="226">
        <f>D17</f>
        <v>0</v>
      </c>
      <c r="E18" s="226">
        <f>E17</f>
        <v>1000000</v>
      </c>
      <c r="F18" s="81"/>
      <c r="G18" s="81"/>
      <c r="H18" s="82"/>
    </row>
    <row r="19" spans="1:8" s="83" customFormat="1" ht="21.95" customHeight="1" x14ac:dyDescent="0.3">
      <c r="A19" s="124"/>
      <c r="B19" s="124" t="s">
        <v>130</v>
      </c>
      <c r="C19" s="123">
        <f>C16+C18</f>
        <v>2129498</v>
      </c>
      <c r="D19" s="123">
        <f>D16+D18</f>
        <v>1129498</v>
      </c>
      <c r="E19" s="123">
        <f>E16+E18</f>
        <v>1000000</v>
      </c>
      <c r="F19" s="81"/>
      <c r="G19" s="81"/>
      <c r="H19" s="82"/>
    </row>
    <row r="20" spans="1:8" s="83" customFormat="1" ht="21.95" customHeight="1" x14ac:dyDescent="0.3">
      <c r="A20" s="166"/>
      <c r="B20" s="166"/>
      <c r="C20" s="167"/>
      <c r="D20" s="167"/>
      <c r="E20" s="167"/>
      <c r="F20" s="81"/>
      <c r="G20" s="81"/>
      <c r="H20" s="82"/>
    </row>
    <row r="21" spans="1:8" s="83" customFormat="1" ht="30.95" customHeight="1" x14ac:dyDescent="0.3">
      <c r="A21" s="122" t="s">
        <v>389</v>
      </c>
      <c r="B21" s="122"/>
      <c r="C21" s="259" t="s">
        <v>390</v>
      </c>
      <c r="D21" s="259"/>
      <c r="E21" s="259"/>
      <c r="F21" s="81"/>
      <c r="G21" s="81"/>
      <c r="H21" s="82"/>
    </row>
    <row r="22" spans="1:8" x14ac:dyDescent="0.3">
      <c r="A22" s="27"/>
      <c r="B22" s="27"/>
      <c r="C22" s="27"/>
      <c r="D22" s="27"/>
      <c r="E22" s="111"/>
      <c r="F22" s="81"/>
      <c r="G22" s="81"/>
      <c r="H22" s="85"/>
    </row>
    <row r="23" spans="1:8" x14ac:dyDescent="0.3">
      <c r="A23" s="86"/>
      <c r="C23" s="84"/>
      <c r="D23" s="84"/>
      <c r="E23" s="84"/>
      <c r="F23" s="81"/>
      <c r="G23" s="81"/>
      <c r="H23" s="85"/>
    </row>
    <row r="24" spans="1:8" s="83" customFormat="1" x14ac:dyDescent="0.3">
      <c r="B24" s="78"/>
      <c r="C24" s="84"/>
      <c r="D24" s="84"/>
      <c r="E24" s="84"/>
      <c r="F24" s="81"/>
      <c r="G24" s="81"/>
      <c r="H24" s="82"/>
    </row>
    <row r="25" spans="1:8" x14ac:dyDescent="0.3">
      <c r="C25" s="84"/>
      <c r="D25" s="84"/>
      <c r="E25" s="84"/>
      <c r="F25" s="85"/>
      <c r="G25" s="81"/>
      <c r="H25" s="85"/>
    </row>
    <row r="26" spans="1:8" x14ac:dyDescent="0.3">
      <c r="C26" s="84"/>
      <c r="D26" s="84"/>
      <c r="E26" s="84"/>
      <c r="F26" s="85"/>
      <c r="G26" s="81"/>
      <c r="H26" s="85"/>
    </row>
    <row r="27" spans="1:8" x14ac:dyDescent="0.3">
      <c r="C27" s="84"/>
      <c r="D27" s="84"/>
      <c r="E27" s="84"/>
      <c r="F27" s="85"/>
      <c r="G27" s="81"/>
      <c r="H27" s="85"/>
    </row>
    <row r="28" spans="1:8" x14ac:dyDescent="0.3">
      <c r="C28" s="84"/>
      <c r="D28" s="84"/>
      <c r="E28" s="84"/>
      <c r="F28" s="85"/>
      <c r="G28" s="81"/>
      <c r="H28" s="85"/>
    </row>
    <row r="29" spans="1:8" x14ac:dyDescent="0.3">
      <c r="C29" s="84"/>
      <c r="D29" s="84"/>
      <c r="E29" s="84"/>
      <c r="F29" s="85"/>
      <c r="G29" s="81"/>
      <c r="H29" s="85"/>
    </row>
    <row r="30" spans="1:8" x14ac:dyDescent="0.3">
      <c r="C30" s="84"/>
      <c r="D30" s="84"/>
      <c r="E30" s="84"/>
      <c r="F30" s="85"/>
      <c r="G30" s="81"/>
      <c r="H30" s="85"/>
    </row>
    <row r="31" spans="1:8" x14ac:dyDescent="0.3">
      <c r="C31" s="84"/>
      <c r="D31" s="84"/>
      <c r="E31" s="84"/>
      <c r="F31" s="85"/>
      <c r="G31" s="81"/>
      <c r="H31" s="85"/>
    </row>
    <row r="32" spans="1:8" x14ac:dyDescent="0.3">
      <c r="C32" s="84"/>
      <c r="D32" s="84"/>
      <c r="E32" s="84"/>
      <c r="F32" s="85"/>
      <c r="G32" s="81"/>
      <c r="H32" s="85"/>
    </row>
    <row r="33" spans="1:5" x14ac:dyDescent="0.3">
      <c r="C33" s="84"/>
      <c r="D33" s="84"/>
      <c r="E33" s="84"/>
    </row>
    <row r="34" spans="1:5" x14ac:dyDescent="0.3">
      <c r="C34" s="84"/>
      <c r="D34" s="84"/>
      <c r="E34" s="84"/>
    </row>
    <row r="35" spans="1:5" x14ac:dyDescent="0.3">
      <c r="C35" s="84"/>
      <c r="D35" s="84"/>
      <c r="E35" s="84"/>
    </row>
    <row r="36" spans="1:5" x14ac:dyDescent="0.3">
      <c r="C36" s="84"/>
      <c r="D36" s="84"/>
      <c r="E36" s="84"/>
    </row>
    <row r="37" spans="1:5" x14ac:dyDescent="0.3">
      <c r="C37" s="84"/>
      <c r="D37" s="84"/>
      <c r="E37" s="84"/>
    </row>
    <row r="38" spans="1:5" x14ac:dyDescent="0.3">
      <c r="C38" s="84"/>
      <c r="D38" s="84"/>
      <c r="E38" s="84"/>
    </row>
    <row r="39" spans="1:5" x14ac:dyDescent="0.3">
      <c r="C39" s="84"/>
      <c r="D39" s="84"/>
      <c r="E39" s="84"/>
    </row>
    <row r="40" spans="1:5" x14ac:dyDescent="0.3">
      <c r="B40" s="83"/>
      <c r="C40" s="87"/>
      <c r="D40" s="87"/>
      <c r="E40" s="87"/>
    </row>
    <row r="42" spans="1:5" x14ac:dyDescent="0.3">
      <c r="A42" s="83"/>
    </row>
    <row r="47" spans="1:5" s="83" customFormat="1" x14ac:dyDescent="0.3">
      <c r="A47" s="78"/>
      <c r="B47" s="78"/>
      <c r="C47" s="78"/>
      <c r="D47" s="78"/>
      <c r="E47" s="78"/>
    </row>
  </sheetData>
  <mergeCells count="6">
    <mergeCell ref="C2:E2"/>
    <mergeCell ref="A4:E4"/>
    <mergeCell ref="C3:E3"/>
    <mergeCell ref="A9:A16"/>
    <mergeCell ref="C21:E21"/>
    <mergeCell ref="A17:A18"/>
  </mergeCells>
  <phoneticPr fontId="33" type="noConversion"/>
  <pageMargins left="0.74803149606299213" right="0.35433070866141736" top="0.98425196850393704" bottom="0.98425196850393704" header="0.51181102362204722" footer="0.51181102362204722"/>
  <pageSetup paperSize="9" scale="82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1"/>
  <sheetViews>
    <sheetView view="pageBreakPreview" topLeftCell="A16" zoomScaleNormal="100" zoomScaleSheetLayoutView="100" workbookViewId="0">
      <selection activeCell="F16" sqref="F16"/>
    </sheetView>
  </sheetViews>
  <sheetFormatPr defaultRowHeight="12.75" x14ac:dyDescent="0.2"/>
  <cols>
    <col min="1" max="1" width="14.6640625" customWidth="1"/>
    <col min="2" max="2" width="77.1640625" customWidth="1"/>
    <col min="3" max="3" width="22.33203125" customWidth="1"/>
    <col min="4" max="4" width="22.1640625" customWidth="1"/>
    <col min="5" max="5" width="24.83203125" customWidth="1"/>
    <col min="6" max="6" width="22.6640625" customWidth="1"/>
    <col min="7" max="7" width="30.33203125" customWidth="1"/>
  </cols>
  <sheetData>
    <row r="1" spans="1:6" ht="18" customHeight="1" x14ac:dyDescent="0.3">
      <c r="D1" s="5" t="s">
        <v>450</v>
      </c>
    </row>
    <row r="2" spans="1:6" ht="55.5" customHeight="1" x14ac:dyDescent="0.3">
      <c r="B2" s="27"/>
      <c r="D2" s="263" t="s">
        <v>486</v>
      </c>
      <c r="E2" s="263"/>
      <c r="F2" s="263"/>
    </row>
    <row r="3" spans="1:6" ht="54" customHeight="1" x14ac:dyDescent="0.3">
      <c r="D3" s="265" t="s">
        <v>456</v>
      </c>
      <c r="E3" s="265"/>
      <c r="F3" s="265"/>
    </row>
    <row r="4" spans="1:6" ht="22.5" customHeight="1" x14ac:dyDescent="0.2">
      <c r="A4" s="262" t="s">
        <v>457</v>
      </c>
      <c r="B4" s="262"/>
      <c r="C4" s="262"/>
      <c r="D4" s="262"/>
      <c r="E4" s="262"/>
      <c r="F4" s="262"/>
    </row>
    <row r="5" spans="1:6" ht="20.25" x14ac:dyDescent="0.3">
      <c r="A5" s="25"/>
      <c r="B5" s="26" t="s">
        <v>398</v>
      </c>
      <c r="C5" s="12"/>
      <c r="D5" s="12"/>
      <c r="E5" s="12"/>
      <c r="F5" s="12"/>
    </row>
    <row r="6" spans="1:6" ht="18.75" x14ac:dyDescent="0.2">
      <c r="A6" s="264" t="s">
        <v>149</v>
      </c>
      <c r="B6" s="264"/>
      <c r="C6" s="12"/>
      <c r="D6" s="12"/>
      <c r="E6" s="12"/>
      <c r="F6" s="12"/>
    </row>
    <row r="7" spans="1:6" ht="18.75" x14ac:dyDescent="0.3">
      <c r="A7" s="5"/>
      <c r="B7" s="5"/>
      <c r="C7" s="5"/>
      <c r="D7" s="5"/>
      <c r="E7" s="5"/>
      <c r="F7" s="5" t="s">
        <v>177</v>
      </c>
    </row>
    <row r="8" spans="1:6" ht="22.5" customHeight="1" x14ac:dyDescent="0.25">
      <c r="A8" s="10" t="s">
        <v>186</v>
      </c>
      <c r="B8" s="10" t="s">
        <v>178</v>
      </c>
      <c r="C8" s="10" t="s">
        <v>179</v>
      </c>
      <c r="D8" s="11" t="s">
        <v>189</v>
      </c>
      <c r="E8" s="10" t="s">
        <v>190</v>
      </c>
      <c r="F8" s="10"/>
    </row>
    <row r="9" spans="1:6" ht="31.5" x14ac:dyDescent="0.25">
      <c r="A9" s="10"/>
      <c r="B9" s="10"/>
      <c r="C9" s="10"/>
      <c r="D9" s="10"/>
      <c r="E9" s="10" t="s">
        <v>180</v>
      </c>
      <c r="F9" s="11" t="s">
        <v>181</v>
      </c>
    </row>
    <row r="10" spans="1:6" ht="15.75" x14ac:dyDescent="0.2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</row>
    <row r="11" spans="1:6" ht="20.45" customHeight="1" x14ac:dyDescent="0.25">
      <c r="A11" s="266" t="s">
        <v>182</v>
      </c>
      <c r="B11" s="267"/>
      <c r="C11" s="267"/>
      <c r="D11" s="267"/>
      <c r="E11" s="267"/>
      <c r="F11" s="268"/>
    </row>
    <row r="12" spans="1:6" ht="15.75" x14ac:dyDescent="0.25">
      <c r="A12" s="169">
        <v>200000</v>
      </c>
      <c r="B12" s="169" t="s">
        <v>4</v>
      </c>
      <c r="C12" s="172">
        <f>C16</f>
        <v>0</v>
      </c>
      <c r="D12" s="172">
        <f>D16</f>
        <v>-4100000</v>
      </c>
      <c r="E12" s="172">
        <f>E16</f>
        <v>4100000</v>
      </c>
      <c r="F12" s="172">
        <f>F16</f>
        <v>4100000</v>
      </c>
    </row>
    <row r="13" spans="1:6" ht="33.950000000000003" customHeight="1" x14ac:dyDescent="0.25">
      <c r="A13" s="217">
        <v>206000</v>
      </c>
      <c r="B13" s="218" t="s">
        <v>395</v>
      </c>
      <c r="C13" s="171">
        <v>0</v>
      </c>
      <c r="D13" s="171">
        <v>0</v>
      </c>
      <c r="E13" s="171">
        <v>0</v>
      </c>
      <c r="F13" s="171">
        <v>0</v>
      </c>
    </row>
    <row r="14" spans="1:6" ht="23.25" customHeight="1" x14ac:dyDescent="0.25">
      <c r="A14" s="219">
        <v>206110</v>
      </c>
      <c r="B14" s="220" t="s">
        <v>396</v>
      </c>
      <c r="C14" s="171">
        <f>D14+E14</f>
        <v>22000000</v>
      </c>
      <c r="D14" s="171">
        <v>20000000</v>
      </c>
      <c r="E14" s="171">
        <v>2000000</v>
      </c>
      <c r="F14" s="171">
        <v>1500000</v>
      </c>
    </row>
    <row r="15" spans="1:6" ht="19.149999999999999" customHeight="1" x14ac:dyDescent="0.25">
      <c r="A15" s="219">
        <v>206210</v>
      </c>
      <c r="B15" s="220" t="s">
        <v>397</v>
      </c>
      <c r="C15" s="171">
        <f>D15+E15</f>
        <v>-22000000</v>
      </c>
      <c r="D15" s="171">
        <v>-20000000</v>
      </c>
      <c r="E15" s="171">
        <v>-2000000</v>
      </c>
      <c r="F15" s="171">
        <v>-1500000</v>
      </c>
    </row>
    <row r="16" spans="1:6" ht="15.75" x14ac:dyDescent="0.25">
      <c r="A16" s="169">
        <v>208000</v>
      </c>
      <c r="B16" s="169" t="s">
        <v>5</v>
      </c>
      <c r="C16" s="172">
        <f>D16+E16</f>
        <v>0</v>
      </c>
      <c r="D16" s="172">
        <f>D17</f>
        <v>-4100000</v>
      </c>
      <c r="E16" s="172">
        <f>E17</f>
        <v>4100000</v>
      </c>
      <c r="F16" s="172">
        <f>F17</f>
        <v>4100000</v>
      </c>
    </row>
    <row r="17" spans="1:6" ht="31.5" x14ac:dyDescent="0.25">
      <c r="A17" s="170">
        <v>208400</v>
      </c>
      <c r="B17" s="165" t="s">
        <v>6</v>
      </c>
      <c r="C17" s="172">
        <f>D17+E17</f>
        <v>0</v>
      </c>
      <c r="D17" s="171">
        <v>-4100000</v>
      </c>
      <c r="E17" s="171">
        <v>4100000</v>
      </c>
      <c r="F17" s="171">
        <v>4100000</v>
      </c>
    </row>
    <row r="18" spans="1:6" ht="24.6" customHeight="1" x14ac:dyDescent="0.25">
      <c r="A18" s="169" t="s">
        <v>183</v>
      </c>
      <c r="B18" s="169" t="s">
        <v>184</v>
      </c>
      <c r="C18" s="172">
        <f>D18+E18</f>
        <v>0</v>
      </c>
      <c r="D18" s="172">
        <f>D16</f>
        <v>-4100000</v>
      </c>
      <c r="E18" s="172">
        <f>E16</f>
        <v>4100000</v>
      </c>
      <c r="F18" s="172">
        <f>F16</f>
        <v>4100000</v>
      </c>
    </row>
    <row r="19" spans="1:6" ht="21.6" customHeight="1" x14ac:dyDescent="0.25">
      <c r="A19" s="266" t="s">
        <v>185</v>
      </c>
      <c r="B19" s="267"/>
      <c r="C19" s="267"/>
      <c r="D19" s="267"/>
      <c r="E19" s="267"/>
      <c r="F19" s="268"/>
    </row>
    <row r="20" spans="1:6" s="126" customFormat="1" ht="15.75" x14ac:dyDescent="0.25">
      <c r="A20" s="169">
        <v>600000</v>
      </c>
      <c r="B20" s="169" t="s">
        <v>187</v>
      </c>
      <c r="C20" s="172">
        <f>C16</f>
        <v>0</v>
      </c>
      <c r="D20" s="172">
        <f>D16</f>
        <v>-4100000</v>
      </c>
      <c r="E20" s="172">
        <f>E16</f>
        <v>4100000</v>
      </c>
      <c r="F20" s="172">
        <f>F16</f>
        <v>4100000</v>
      </c>
    </row>
    <row r="21" spans="1:6" s="126" customFormat="1" ht="31.5" x14ac:dyDescent="0.25">
      <c r="A21" s="173">
        <v>601000</v>
      </c>
      <c r="B21" s="174" t="s">
        <v>395</v>
      </c>
      <c r="C21" s="172">
        <v>0</v>
      </c>
      <c r="D21" s="172">
        <v>0</v>
      </c>
      <c r="E21" s="172">
        <v>0</v>
      </c>
      <c r="F21" s="172">
        <v>0</v>
      </c>
    </row>
    <row r="22" spans="1:6" s="126" customFormat="1" ht="15.75" x14ac:dyDescent="0.25">
      <c r="A22" s="219">
        <v>601110</v>
      </c>
      <c r="B22" s="220" t="s">
        <v>396</v>
      </c>
      <c r="C22" s="171">
        <f>D22+E22</f>
        <v>22000000</v>
      </c>
      <c r="D22" s="171">
        <v>20000000</v>
      </c>
      <c r="E22" s="171">
        <v>2000000</v>
      </c>
      <c r="F22" s="171">
        <v>1500000</v>
      </c>
    </row>
    <row r="23" spans="1:6" s="126" customFormat="1" ht="15.75" x14ac:dyDescent="0.25">
      <c r="A23" s="219">
        <v>601210</v>
      </c>
      <c r="B23" s="220" t="s">
        <v>397</v>
      </c>
      <c r="C23" s="171">
        <f>D23+E23</f>
        <v>-22000000</v>
      </c>
      <c r="D23" s="171">
        <v>-20000000</v>
      </c>
      <c r="E23" s="171">
        <v>-2000000</v>
      </c>
      <c r="F23" s="171">
        <v>-1500000</v>
      </c>
    </row>
    <row r="24" spans="1:6" s="126" customFormat="1" ht="15.75" x14ac:dyDescent="0.25">
      <c r="A24" s="169">
        <v>602000</v>
      </c>
      <c r="B24" s="169" t="s">
        <v>188</v>
      </c>
      <c r="C24" s="172">
        <f>D24+E24</f>
        <v>0</v>
      </c>
      <c r="D24" s="172">
        <f t="shared" ref="D24:F25" si="0">D16</f>
        <v>-4100000</v>
      </c>
      <c r="E24" s="172">
        <f t="shared" si="0"/>
        <v>4100000</v>
      </c>
      <c r="F24" s="172">
        <f t="shared" si="0"/>
        <v>4100000</v>
      </c>
    </row>
    <row r="25" spans="1:6" s="126" customFormat="1" ht="31.5" x14ac:dyDescent="0.25">
      <c r="A25" s="170">
        <v>602400</v>
      </c>
      <c r="B25" s="165" t="s">
        <v>6</v>
      </c>
      <c r="C25" s="171">
        <v>0</v>
      </c>
      <c r="D25" s="171">
        <f t="shared" si="0"/>
        <v>-4100000</v>
      </c>
      <c r="E25" s="171">
        <f t="shared" si="0"/>
        <v>4100000</v>
      </c>
      <c r="F25" s="171">
        <f t="shared" si="0"/>
        <v>4100000</v>
      </c>
    </row>
    <row r="26" spans="1:6" ht="15.75" x14ac:dyDescent="0.25">
      <c r="A26" s="175" t="s">
        <v>183</v>
      </c>
      <c r="B26" s="175" t="s">
        <v>184</v>
      </c>
      <c r="C26" s="177">
        <f>C20</f>
        <v>0</v>
      </c>
      <c r="D26" s="177">
        <f>D20</f>
        <v>-4100000</v>
      </c>
      <c r="E26" s="177">
        <f>E20</f>
        <v>4100000</v>
      </c>
      <c r="F26" s="177">
        <f>F20</f>
        <v>4100000</v>
      </c>
    </row>
    <row r="27" spans="1:6" x14ac:dyDescent="0.2">
      <c r="A27" s="126"/>
      <c r="B27" s="126"/>
      <c r="C27" s="126"/>
      <c r="D27" s="126"/>
      <c r="E27" s="126"/>
      <c r="F27" s="126"/>
    </row>
    <row r="28" spans="1:6" ht="15.75" x14ac:dyDescent="0.25">
      <c r="A28" s="126"/>
      <c r="B28" s="115" t="s">
        <v>389</v>
      </c>
      <c r="C28" s="126"/>
      <c r="D28" s="126"/>
      <c r="E28" s="115" t="s">
        <v>390</v>
      </c>
      <c r="F28" s="126"/>
    </row>
    <row r="29" spans="1:6" x14ac:dyDescent="0.2">
      <c r="A29" s="126"/>
      <c r="B29" s="126"/>
      <c r="C29" s="126"/>
      <c r="D29" s="126"/>
      <c r="E29" s="126"/>
      <c r="F29" s="126"/>
    </row>
    <row r="30" spans="1:6" x14ac:dyDescent="0.2">
      <c r="A30" s="126"/>
      <c r="B30" s="126"/>
      <c r="C30" s="126"/>
      <c r="D30" s="126"/>
      <c r="E30" s="126"/>
      <c r="F30" s="126"/>
    </row>
    <row r="31" spans="1:6" x14ac:dyDescent="0.2">
      <c r="A31" s="126"/>
      <c r="B31" s="126"/>
      <c r="C31" s="126"/>
      <c r="D31" s="126"/>
      <c r="E31" s="126"/>
      <c r="F31" s="126"/>
    </row>
  </sheetData>
  <mergeCells count="6">
    <mergeCell ref="A4:F4"/>
    <mergeCell ref="D2:F2"/>
    <mergeCell ref="A6:B6"/>
    <mergeCell ref="D3:F3"/>
    <mergeCell ref="A11:F11"/>
    <mergeCell ref="A19:F19"/>
  </mergeCells>
  <phoneticPr fontId="0" type="noConversion"/>
  <pageMargins left="1.299212598425197" right="0.31496062992125984" top="0.55118110236220474" bottom="0.55118110236220474" header="0.31496062992125984" footer="0.31496062992125984"/>
  <pageSetup paperSize="9" scale="77" fitToHeight="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85"/>
  <sheetViews>
    <sheetView showGridLines="0" showZeros="0" topLeftCell="D61" zoomScale="47" zoomScaleNormal="47" zoomScaleSheetLayoutView="100" workbookViewId="0">
      <selection activeCell="J69" sqref="J69"/>
    </sheetView>
  </sheetViews>
  <sheetFormatPr defaultColWidth="8.83203125" defaultRowHeight="20.25" x14ac:dyDescent="0.3"/>
  <cols>
    <col min="1" max="1" width="3.83203125" style="29" hidden="1" customWidth="1"/>
    <col min="2" max="2" width="23.1640625" style="29" customWidth="1"/>
    <col min="3" max="3" width="22" style="29" customWidth="1"/>
    <col min="4" max="4" width="19.1640625" style="29" customWidth="1"/>
    <col min="5" max="5" width="65.5" style="29" customWidth="1"/>
    <col min="6" max="6" width="27" style="29" customWidth="1"/>
    <col min="7" max="7" width="27.33203125" style="29" customWidth="1"/>
    <col min="8" max="8" width="28.33203125" style="29" customWidth="1"/>
    <col min="9" max="9" width="24.1640625" style="29" customWidth="1"/>
    <col min="10" max="10" width="27.5" style="29" customWidth="1"/>
    <col min="11" max="12" width="24.83203125" style="29" customWidth="1"/>
    <col min="13" max="13" width="23.6640625" style="29" customWidth="1"/>
    <col min="14" max="14" width="20.83203125" style="29" bestFit="1" customWidth="1"/>
    <col min="15" max="15" width="18.83203125" style="29" customWidth="1"/>
    <col min="16" max="16" width="23" style="29" customWidth="1"/>
    <col min="17" max="17" width="29.5" style="29" customWidth="1"/>
    <col min="18" max="18" width="22.83203125" style="31" bestFit="1" customWidth="1"/>
    <col min="19" max="16384" width="8.83203125" style="31"/>
  </cols>
  <sheetData>
    <row r="1" spans="1:17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4" t="s">
        <v>158</v>
      </c>
      <c r="P1" s="30"/>
      <c r="Q1" s="30"/>
    </row>
    <row r="2" spans="1:17" ht="51.6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63" t="s">
        <v>485</v>
      </c>
      <c r="P2" s="263"/>
      <c r="Q2" s="263"/>
    </row>
    <row r="3" spans="1:17" ht="52.5" customHeight="1" x14ac:dyDescent="0.3">
      <c r="F3" s="33"/>
      <c r="G3" s="33"/>
      <c r="H3" s="33"/>
      <c r="I3" s="33"/>
      <c r="J3" s="33"/>
      <c r="K3" s="33"/>
      <c r="L3" s="33"/>
      <c r="M3" s="33"/>
      <c r="N3" s="33"/>
      <c r="O3" s="263" t="s">
        <v>453</v>
      </c>
      <c r="P3" s="263"/>
      <c r="Q3" s="263"/>
    </row>
    <row r="4" spans="1:17" ht="57" customHeight="1" x14ac:dyDescent="0.3">
      <c r="B4" s="272" t="s">
        <v>458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x14ac:dyDescent="0.3">
      <c r="B5" s="273" t="s">
        <v>398</v>
      </c>
      <c r="C5" s="27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3">
      <c r="B6" s="278" t="s">
        <v>149</v>
      </c>
      <c r="C6" s="27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3">
      <c r="B7" s="35"/>
      <c r="C7" s="36"/>
      <c r="D7" s="36"/>
      <c r="E7" s="36"/>
      <c r="F7" s="36"/>
      <c r="G7" s="36"/>
      <c r="H7" s="37"/>
      <c r="I7" s="36"/>
      <c r="J7" s="36"/>
      <c r="K7" s="38"/>
      <c r="L7" s="38"/>
      <c r="M7" s="39"/>
      <c r="N7" s="39"/>
      <c r="O7" s="39"/>
      <c r="P7" s="39"/>
      <c r="Q7" s="40" t="s">
        <v>23</v>
      </c>
    </row>
    <row r="8" spans="1:17" x14ac:dyDescent="0.3">
      <c r="A8" s="41"/>
      <c r="B8" s="269" t="s">
        <v>150</v>
      </c>
      <c r="C8" s="269" t="s">
        <v>151</v>
      </c>
      <c r="D8" s="269" t="s">
        <v>163</v>
      </c>
      <c r="E8" s="269" t="s">
        <v>152</v>
      </c>
      <c r="F8" s="279" t="s">
        <v>189</v>
      </c>
      <c r="G8" s="281"/>
      <c r="H8" s="281"/>
      <c r="I8" s="281"/>
      <c r="J8" s="280"/>
      <c r="K8" s="279" t="s">
        <v>24</v>
      </c>
      <c r="L8" s="281"/>
      <c r="M8" s="281"/>
      <c r="N8" s="281"/>
      <c r="O8" s="281"/>
      <c r="P8" s="280"/>
      <c r="Q8" s="269" t="s">
        <v>191</v>
      </c>
    </row>
    <row r="9" spans="1:17" x14ac:dyDescent="0.3">
      <c r="A9" s="42"/>
      <c r="B9" s="270"/>
      <c r="C9" s="270"/>
      <c r="D9" s="270"/>
      <c r="E9" s="270"/>
      <c r="F9" s="269" t="s">
        <v>180</v>
      </c>
      <c r="G9" s="275" t="s">
        <v>193</v>
      </c>
      <c r="H9" s="279" t="s">
        <v>194</v>
      </c>
      <c r="I9" s="280"/>
      <c r="J9" s="275" t="s">
        <v>195</v>
      </c>
      <c r="K9" s="269" t="s">
        <v>180</v>
      </c>
      <c r="L9" s="269" t="s">
        <v>165</v>
      </c>
      <c r="M9" s="275" t="s">
        <v>193</v>
      </c>
      <c r="N9" s="279" t="s">
        <v>194</v>
      </c>
      <c r="O9" s="280"/>
      <c r="P9" s="275" t="s">
        <v>195</v>
      </c>
      <c r="Q9" s="270"/>
    </row>
    <row r="10" spans="1:17" x14ac:dyDescent="0.3">
      <c r="A10" s="43"/>
      <c r="B10" s="270"/>
      <c r="C10" s="270"/>
      <c r="D10" s="270"/>
      <c r="E10" s="270"/>
      <c r="F10" s="270"/>
      <c r="G10" s="276"/>
      <c r="H10" s="269" t="s">
        <v>196</v>
      </c>
      <c r="I10" s="269" t="s">
        <v>0</v>
      </c>
      <c r="J10" s="276"/>
      <c r="K10" s="270"/>
      <c r="L10" s="270"/>
      <c r="M10" s="276"/>
      <c r="N10" s="269" t="s">
        <v>196</v>
      </c>
      <c r="O10" s="269" t="s">
        <v>0</v>
      </c>
      <c r="P10" s="276"/>
      <c r="Q10" s="270"/>
    </row>
    <row r="11" spans="1:17" ht="150" customHeight="1" x14ac:dyDescent="0.3">
      <c r="A11" s="44"/>
      <c r="B11" s="271"/>
      <c r="C11" s="271"/>
      <c r="D11" s="271"/>
      <c r="E11" s="271"/>
      <c r="F11" s="271"/>
      <c r="G11" s="277"/>
      <c r="H11" s="271"/>
      <c r="I11" s="271"/>
      <c r="J11" s="277"/>
      <c r="K11" s="271"/>
      <c r="L11" s="271"/>
      <c r="M11" s="277"/>
      <c r="N11" s="271"/>
      <c r="O11" s="271"/>
      <c r="P11" s="277"/>
      <c r="Q11" s="271"/>
    </row>
    <row r="12" spans="1:17" x14ac:dyDescent="0.3">
      <c r="A12" s="44"/>
      <c r="B12" s="45">
        <v>1</v>
      </c>
      <c r="C12" s="45">
        <v>2</v>
      </c>
      <c r="D12" s="46">
        <v>3</v>
      </c>
      <c r="E12" s="46">
        <v>4</v>
      </c>
      <c r="F12" s="46">
        <v>5</v>
      </c>
      <c r="G12" s="47">
        <v>6</v>
      </c>
      <c r="H12" s="46">
        <v>7</v>
      </c>
      <c r="I12" s="46">
        <v>8</v>
      </c>
      <c r="J12" s="47">
        <v>9</v>
      </c>
      <c r="K12" s="46">
        <v>10</v>
      </c>
      <c r="L12" s="47">
        <v>11</v>
      </c>
      <c r="M12" s="46">
        <v>12</v>
      </c>
      <c r="N12" s="47">
        <v>13</v>
      </c>
      <c r="O12" s="46">
        <v>14</v>
      </c>
      <c r="P12" s="47">
        <v>15</v>
      </c>
      <c r="Q12" s="46">
        <v>16</v>
      </c>
    </row>
    <row r="13" spans="1:17" s="49" customFormat="1" ht="38.450000000000003" customHeight="1" x14ac:dyDescent="0.2">
      <c r="A13" s="48"/>
      <c r="B13" s="178" t="s">
        <v>3</v>
      </c>
      <c r="C13" s="178" t="s">
        <v>354</v>
      </c>
      <c r="D13" s="178" t="s">
        <v>354</v>
      </c>
      <c r="E13" s="178" t="s">
        <v>60</v>
      </c>
      <c r="F13" s="179">
        <f>F14</f>
        <v>118099827</v>
      </c>
      <c r="G13" s="179">
        <f t="shared" ref="G13:P13" si="0">G14</f>
        <v>118099827</v>
      </c>
      <c r="H13" s="179">
        <f t="shared" si="0"/>
        <v>69817940</v>
      </c>
      <c r="I13" s="179">
        <f t="shared" si="0"/>
        <v>8244518</v>
      </c>
      <c r="J13" s="179">
        <f t="shared" si="0"/>
        <v>0</v>
      </c>
      <c r="K13" s="179">
        <v>8469500</v>
      </c>
      <c r="L13" s="179">
        <f t="shared" si="0"/>
        <v>5600000</v>
      </c>
      <c r="M13" s="179">
        <f t="shared" si="0"/>
        <v>2869500</v>
      </c>
      <c r="N13" s="179">
        <f t="shared" si="0"/>
        <v>110000</v>
      </c>
      <c r="O13" s="179">
        <f t="shared" si="0"/>
        <v>36000</v>
      </c>
      <c r="P13" s="179">
        <f t="shared" si="0"/>
        <v>5600000</v>
      </c>
      <c r="Q13" s="179">
        <f>F13+K13</f>
        <v>126569327</v>
      </c>
    </row>
    <row r="14" spans="1:17" ht="47.45" customHeight="1" x14ac:dyDescent="0.3">
      <c r="B14" s="178" t="s">
        <v>1</v>
      </c>
      <c r="C14" s="178" t="s">
        <v>354</v>
      </c>
      <c r="D14" s="178" t="s">
        <v>354</v>
      </c>
      <c r="E14" s="178" t="s">
        <v>60</v>
      </c>
      <c r="F14" s="179">
        <f>SUM(F15:F40)</f>
        <v>118099827</v>
      </c>
      <c r="G14" s="179">
        <f>SUM(G15:G40)</f>
        <v>118099827</v>
      </c>
      <c r="H14" s="179">
        <f>SUM(H15:H40)</f>
        <v>69817940</v>
      </c>
      <c r="I14" s="179">
        <f>SUM(I15:I40)</f>
        <v>8244518</v>
      </c>
      <c r="J14" s="179">
        <f>SUM(J15:J40)</f>
        <v>0</v>
      </c>
      <c r="K14" s="179">
        <f t="shared" ref="K14:P14" si="1">SUM(K15:K40)</f>
        <v>8469500</v>
      </c>
      <c r="L14" s="179">
        <f>L18+L34+L39</f>
        <v>5600000</v>
      </c>
      <c r="M14" s="179">
        <f t="shared" si="1"/>
        <v>2869500</v>
      </c>
      <c r="N14" s="179">
        <f t="shared" si="1"/>
        <v>110000</v>
      </c>
      <c r="O14" s="179">
        <f t="shared" si="1"/>
        <v>36000</v>
      </c>
      <c r="P14" s="179">
        <f t="shared" si="1"/>
        <v>5600000</v>
      </c>
      <c r="Q14" s="179">
        <f t="shared" ref="Q14:Q71" si="2">F14+K14</f>
        <v>126569327</v>
      </c>
    </row>
    <row r="15" spans="1:17" ht="125.1" customHeight="1" x14ac:dyDescent="0.3">
      <c r="B15" s="180" t="s">
        <v>103</v>
      </c>
      <c r="C15" s="180" t="s">
        <v>104</v>
      </c>
      <c r="D15" s="180" t="s">
        <v>2</v>
      </c>
      <c r="E15" s="180" t="s">
        <v>105</v>
      </c>
      <c r="F15" s="181">
        <f>G15+J15</f>
        <v>29400000</v>
      </c>
      <c r="G15" s="181">
        <v>29400000</v>
      </c>
      <c r="H15" s="181">
        <v>21843215</v>
      </c>
      <c r="I15" s="181">
        <v>909968</v>
      </c>
      <c r="J15" s="181"/>
      <c r="K15" s="181">
        <f>L15+P15</f>
        <v>0</v>
      </c>
      <c r="L15" s="181"/>
      <c r="M15" s="181"/>
      <c r="N15" s="181"/>
      <c r="O15" s="181"/>
      <c r="P15" s="181"/>
      <c r="Q15" s="179">
        <f t="shared" si="2"/>
        <v>29400000</v>
      </c>
    </row>
    <row r="16" spans="1:17" ht="60.6" customHeight="1" x14ac:dyDescent="0.3">
      <c r="B16" s="180" t="s">
        <v>107</v>
      </c>
      <c r="C16" s="180" t="s">
        <v>22</v>
      </c>
      <c r="D16" s="180" t="s">
        <v>21</v>
      </c>
      <c r="E16" s="180" t="s">
        <v>108</v>
      </c>
      <c r="F16" s="181">
        <f>G16+J16</f>
        <v>388170</v>
      </c>
      <c r="G16" s="181">
        <v>388170</v>
      </c>
      <c r="H16" s="181">
        <v>298495</v>
      </c>
      <c r="I16" s="181">
        <v>23000</v>
      </c>
      <c r="J16" s="181"/>
      <c r="K16" s="181">
        <f>M16+P16</f>
        <v>70000</v>
      </c>
      <c r="L16" s="181"/>
      <c r="M16" s="181">
        <v>70000</v>
      </c>
      <c r="N16" s="181">
        <v>10000</v>
      </c>
      <c r="O16" s="181">
        <v>33000</v>
      </c>
      <c r="P16" s="181"/>
      <c r="Q16" s="179">
        <f t="shared" si="2"/>
        <v>458170</v>
      </c>
    </row>
    <row r="17" spans="2:17" ht="62.45" customHeight="1" x14ac:dyDescent="0.3">
      <c r="B17" s="180" t="s">
        <v>7</v>
      </c>
      <c r="C17" s="180" t="s">
        <v>14</v>
      </c>
      <c r="D17" s="180" t="s">
        <v>8</v>
      </c>
      <c r="E17" s="180" t="s">
        <v>78</v>
      </c>
      <c r="F17" s="181">
        <v>52500000</v>
      </c>
      <c r="G17" s="181">
        <v>52500000</v>
      </c>
      <c r="H17" s="181">
        <v>36900000</v>
      </c>
      <c r="I17" s="181">
        <v>4061750</v>
      </c>
      <c r="J17" s="181"/>
      <c r="K17" s="181">
        <f t="shared" ref="K17:K40" si="3">M17+P17</f>
        <v>1500000</v>
      </c>
      <c r="L17" s="181"/>
      <c r="M17" s="181">
        <v>1500000</v>
      </c>
      <c r="N17" s="181"/>
      <c r="O17" s="181"/>
      <c r="P17" s="181"/>
      <c r="Q17" s="179">
        <f t="shared" si="2"/>
        <v>54000000</v>
      </c>
    </row>
    <row r="18" spans="2:17" ht="63" customHeight="1" x14ac:dyDescent="0.3">
      <c r="B18" s="203" t="s">
        <v>72</v>
      </c>
      <c r="C18" s="203" t="s">
        <v>73</v>
      </c>
      <c r="D18" s="203" t="s">
        <v>74</v>
      </c>
      <c r="E18" s="203" t="s">
        <v>75</v>
      </c>
      <c r="F18" s="204">
        <f t="shared" ref="F18:F66" si="4">G18+J18</f>
        <v>5583700</v>
      </c>
      <c r="G18" s="204">
        <v>5583700</v>
      </c>
      <c r="H18" s="204"/>
      <c r="I18" s="181"/>
      <c r="J18" s="181"/>
      <c r="K18" s="181">
        <v>1000000</v>
      </c>
      <c r="L18" s="181">
        <v>1000000</v>
      </c>
      <c r="M18" s="181"/>
      <c r="N18" s="181"/>
      <c r="O18" s="181"/>
      <c r="P18" s="181">
        <v>1000000</v>
      </c>
      <c r="Q18" s="179">
        <f t="shared" si="2"/>
        <v>6583700</v>
      </c>
    </row>
    <row r="19" spans="2:17" ht="82.5" customHeight="1" x14ac:dyDescent="0.3">
      <c r="B19" s="180" t="s">
        <v>88</v>
      </c>
      <c r="C19" s="180" t="s">
        <v>112</v>
      </c>
      <c r="D19" s="180" t="s">
        <v>110</v>
      </c>
      <c r="E19" s="180" t="s">
        <v>87</v>
      </c>
      <c r="F19" s="181">
        <f t="shared" si="4"/>
        <v>3100000</v>
      </c>
      <c r="G19" s="181">
        <v>3100000</v>
      </c>
      <c r="H19" s="181"/>
      <c r="I19" s="181"/>
      <c r="J19" s="181"/>
      <c r="K19" s="181">
        <f t="shared" si="3"/>
        <v>0</v>
      </c>
      <c r="L19" s="181"/>
      <c r="M19" s="181"/>
      <c r="N19" s="181"/>
      <c r="O19" s="181"/>
      <c r="P19" s="181"/>
      <c r="Q19" s="179">
        <f t="shared" si="2"/>
        <v>3100000</v>
      </c>
    </row>
    <row r="20" spans="2:17" ht="75" customHeight="1" x14ac:dyDescent="0.3">
      <c r="B20" s="180" t="s">
        <v>99</v>
      </c>
      <c r="C20" s="180" t="s">
        <v>113</v>
      </c>
      <c r="D20" s="180" t="s">
        <v>76</v>
      </c>
      <c r="E20" s="180" t="s">
        <v>114</v>
      </c>
      <c r="F20" s="181">
        <f t="shared" si="4"/>
        <v>2000000</v>
      </c>
      <c r="G20" s="181">
        <v>2000000</v>
      </c>
      <c r="H20" s="181"/>
      <c r="I20" s="181">
        <v>270000</v>
      </c>
      <c r="J20" s="181"/>
      <c r="K20" s="181">
        <f t="shared" si="3"/>
        <v>0</v>
      </c>
      <c r="L20" s="181"/>
      <c r="M20" s="181"/>
      <c r="N20" s="181"/>
      <c r="O20" s="181"/>
      <c r="P20" s="181"/>
      <c r="Q20" s="179">
        <f t="shared" si="2"/>
        <v>2000000</v>
      </c>
    </row>
    <row r="21" spans="2:17" ht="101.1" customHeight="1" x14ac:dyDescent="0.3">
      <c r="B21" s="180" t="s">
        <v>198</v>
      </c>
      <c r="C21" s="180" t="s">
        <v>199</v>
      </c>
      <c r="D21" s="180" t="s">
        <v>156</v>
      </c>
      <c r="E21" s="180" t="s">
        <v>200</v>
      </c>
      <c r="F21" s="181">
        <f t="shared" si="4"/>
        <v>760000</v>
      </c>
      <c r="G21" s="181">
        <v>760000</v>
      </c>
      <c r="H21" s="181"/>
      <c r="I21" s="181"/>
      <c r="J21" s="181"/>
      <c r="K21" s="181">
        <f t="shared" si="3"/>
        <v>0</v>
      </c>
      <c r="L21" s="181"/>
      <c r="M21" s="181"/>
      <c r="N21" s="181"/>
      <c r="O21" s="181"/>
      <c r="P21" s="181"/>
      <c r="Q21" s="179">
        <f t="shared" si="2"/>
        <v>760000</v>
      </c>
    </row>
    <row r="22" spans="2:17" ht="75" customHeight="1" x14ac:dyDescent="0.3">
      <c r="B22" s="180" t="s">
        <v>154</v>
      </c>
      <c r="C22" s="180" t="s">
        <v>155</v>
      </c>
      <c r="D22" s="180" t="s">
        <v>156</v>
      </c>
      <c r="E22" s="180" t="s">
        <v>157</v>
      </c>
      <c r="F22" s="181">
        <f t="shared" si="4"/>
        <v>150000</v>
      </c>
      <c r="G22" s="181">
        <v>150000</v>
      </c>
      <c r="H22" s="181"/>
      <c r="I22" s="181"/>
      <c r="J22" s="181"/>
      <c r="K22" s="181">
        <f t="shared" si="3"/>
        <v>0</v>
      </c>
      <c r="L22" s="181"/>
      <c r="M22" s="181"/>
      <c r="N22" s="181"/>
      <c r="O22" s="181"/>
      <c r="P22" s="181"/>
      <c r="Q22" s="179">
        <f t="shared" si="2"/>
        <v>150000</v>
      </c>
    </row>
    <row r="23" spans="2:17" ht="80.45" customHeight="1" x14ac:dyDescent="0.3">
      <c r="B23" s="180" t="s">
        <v>207</v>
      </c>
      <c r="C23" s="180" t="s">
        <v>208</v>
      </c>
      <c r="D23" s="180" t="s">
        <v>156</v>
      </c>
      <c r="E23" s="180" t="s">
        <v>209</v>
      </c>
      <c r="F23" s="181">
        <v>50000</v>
      </c>
      <c r="G23" s="181">
        <v>50000</v>
      </c>
      <c r="H23" s="181"/>
      <c r="I23" s="181"/>
      <c r="J23" s="181"/>
      <c r="K23" s="181">
        <f t="shared" si="3"/>
        <v>0</v>
      </c>
      <c r="L23" s="181"/>
      <c r="M23" s="181"/>
      <c r="N23" s="181"/>
      <c r="O23" s="181"/>
      <c r="P23" s="181"/>
      <c r="Q23" s="179">
        <f t="shared" si="2"/>
        <v>50000</v>
      </c>
    </row>
    <row r="24" spans="2:17" ht="81.599999999999994" customHeight="1" x14ac:dyDescent="0.3">
      <c r="B24" s="180" t="s">
        <v>365</v>
      </c>
      <c r="C24" s="180" t="s">
        <v>366</v>
      </c>
      <c r="D24" s="180" t="s">
        <v>367</v>
      </c>
      <c r="E24" s="180" t="s">
        <v>368</v>
      </c>
      <c r="F24" s="181">
        <f t="shared" si="4"/>
        <v>200000</v>
      </c>
      <c r="G24" s="181">
        <v>200000</v>
      </c>
      <c r="H24" s="181"/>
      <c r="I24" s="181"/>
      <c r="J24" s="181"/>
      <c r="K24" s="181">
        <f t="shared" si="3"/>
        <v>0</v>
      </c>
      <c r="L24" s="181"/>
      <c r="M24" s="181"/>
      <c r="N24" s="181"/>
      <c r="O24" s="181"/>
      <c r="P24" s="181"/>
      <c r="Q24" s="179">
        <f t="shared" si="2"/>
        <v>200000</v>
      </c>
    </row>
    <row r="25" spans="2:17" ht="116.45" customHeight="1" x14ac:dyDescent="0.3">
      <c r="B25" s="180" t="s">
        <v>13</v>
      </c>
      <c r="C25" s="180" t="s">
        <v>11</v>
      </c>
      <c r="D25" s="180" t="s">
        <v>12</v>
      </c>
      <c r="E25" s="180" t="s">
        <v>77</v>
      </c>
      <c r="F25" s="181">
        <f t="shared" si="4"/>
        <v>7625100</v>
      </c>
      <c r="G25" s="181">
        <v>7625100</v>
      </c>
      <c r="H25" s="181">
        <v>5509540</v>
      </c>
      <c r="I25" s="181">
        <v>698300</v>
      </c>
      <c r="J25" s="181"/>
      <c r="K25" s="181">
        <f t="shared" si="3"/>
        <v>1235000</v>
      </c>
      <c r="L25" s="181"/>
      <c r="M25" s="181">
        <v>1235000</v>
      </c>
      <c r="N25" s="181">
        <v>100000</v>
      </c>
      <c r="O25" s="181">
        <v>3000</v>
      </c>
      <c r="P25" s="181"/>
      <c r="Q25" s="179">
        <f t="shared" si="2"/>
        <v>8860100</v>
      </c>
    </row>
    <row r="26" spans="2:17" ht="93.95" customHeight="1" x14ac:dyDescent="0.3">
      <c r="B26" s="203" t="s">
        <v>59</v>
      </c>
      <c r="C26" s="203" t="s">
        <v>58</v>
      </c>
      <c r="D26" s="203" t="s">
        <v>14</v>
      </c>
      <c r="E26" s="203" t="s">
        <v>106</v>
      </c>
      <c r="F26" s="204">
        <v>1267857</v>
      </c>
      <c r="G26" s="204">
        <v>1267857</v>
      </c>
      <c r="H26" s="204">
        <v>978690</v>
      </c>
      <c r="I26" s="204">
        <v>45000</v>
      </c>
      <c r="J26" s="204"/>
      <c r="K26" s="204">
        <f t="shared" si="3"/>
        <v>0</v>
      </c>
      <c r="L26" s="204"/>
      <c r="M26" s="204"/>
      <c r="N26" s="204"/>
      <c r="O26" s="204"/>
      <c r="P26" s="204"/>
      <c r="Q26" s="205">
        <f t="shared" si="2"/>
        <v>1267857</v>
      </c>
    </row>
    <row r="27" spans="2:17" ht="82.5" customHeight="1" x14ac:dyDescent="0.3">
      <c r="B27" s="180" t="s">
        <v>115</v>
      </c>
      <c r="C27" s="180" t="s">
        <v>116</v>
      </c>
      <c r="D27" s="180" t="s">
        <v>117</v>
      </c>
      <c r="E27" s="180" t="s">
        <v>364</v>
      </c>
      <c r="F27" s="181">
        <f t="shared" si="4"/>
        <v>1200000</v>
      </c>
      <c r="G27" s="181">
        <v>1200000</v>
      </c>
      <c r="H27" s="181">
        <v>862200</v>
      </c>
      <c r="I27" s="181">
        <v>137100</v>
      </c>
      <c r="J27" s="181"/>
      <c r="K27" s="181">
        <f t="shared" si="3"/>
        <v>0</v>
      </c>
      <c r="L27" s="181"/>
      <c r="M27" s="181"/>
      <c r="N27" s="181"/>
      <c r="O27" s="181"/>
      <c r="P27" s="181"/>
      <c r="Q27" s="179">
        <f t="shared" si="2"/>
        <v>1200000</v>
      </c>
    </row>
    <row r="28" spans="2:17" ht="101.1" customHeight="1" x14ac:dyDescent="0.3">
      <c r="B28" s="180" t="s">
        <v>376</v>
      </c>
      <c r="C28" s="180" t="s">
        <v>377</v>
      </c>
      <c r="D28" s="180" t="s">
        <v>117</v>
      </c>
      <c r="E28" s="180" t="s">
        <v>378</v>
      </c>
      <c r="F28" s="181">
        <f t="shared" si="4"/>
        <v>500000</v>
      </c>
      <c r="G28" s="181">
        <v>500000</v>
      </c>
      <c r="H28" s="181">
        <v>290000</v>
      </c>
      <c r="I28" s="181">
        <v>85000</v>
      </c>
      <c r="J28" s="181"/>
      <c r="K28" s="181">
        <f t="shared" si="3"/>
        <v>0</v>
      </c>
      <c r="L28" s="181"/>
      <c r="M28" s="181"/>
      <c r="N28" s="181"/>
      <c r="O28" s="181"/>
      <c r="P28" s="181"/>
      <c r="Q28" s="179">
        <f t="shared" si="2"/>
        <v>500000</v>
      </c>
    </row>
    <row r="29" spans="2:17" ht="147.6" customHeight="1" x14ac:dyDescent="0.3">
      <c r="B29" s="180" t="s">
        <v>253</v>
      </c>
      <c r="C29" s="180" t="s">
        <v>254</v>
      </c>
      <c r="D29" s="180" t="s">
        <v>14</v>
      </c>
      <c r="E29" s="180" t="s">
        <v>255</v>
      </c>
      <c r="F29" s="181">
        <f t="shared" si="4"/>
        <v>2000000</v>
      </c>
      <c r="G29" s="181">
        <v>2000000</v>
      </c>
      <c r="H29" s="181"/>
      <c r="I29" s="181"/>
      <c r="J29" s="181"/>
      <c r="K29" s="181">
        <f t="shared" si="3"/>
        <v>0</v>
      </c>
      <c r="L29" s="181"/>
      <c r="M29" s="181"/>
      <c r="N29" s="181"/>
      <c r="O29" s="181"/>
      <c r="P29" s="181"/>
      <c r="Q29" s="179">
        <f t="shared" si="2"/>
        <v>2000000</v>
      </c>
    </row>
    <row r="30" spans="2:17" ht="66.95" customHeight="1" x14ac:dyDescent="0.3">
      <c r="B30" s="180" t="s">
        <v>100</v>
      </c>
      <c r="C30" s="180" t="s">
        <v>118</v>
      </c>
      <c r="D30" s="180" t="s">
        <v>10</v>
      </c>
      <c r="E30" s="180" t="s">
        <v>81</v>
      </c>
      <c r="F30" s="181">
        <f t="shared" si="4"/>
        <v>1000000</v>
      </c>
      <c r="G30" s="181">
        <v>1000000</v>
      </c>
      <c r="H30" s="181"/>
      <c r="I30" s="181"/>
      <c r="J30" s="181"/>
      <c r="K30" s="181">
        <f t="shared" si="3"/>
        <v>0</v>
      </c>
      <c r="L30" s="181"/>
      <c r="M30" s="181"/>
      <c r="N30" s="181"/>
      <c r="O30" s="181"/>
      <c r="P30" s="181"/>
      <c r="Q30" s="179">
        <f t="shared" si="2"/>
        <v>1000000</v>
      </c>
    </row>
    <row r="31" spans="2:17" ht="75.599999999999994" customHeight="1" x14ac:dyDescent="0.3">
      <c r="B31" s="180" t="s">
        <v>86</v>
      </c>
      <c r="C31" s="180" t="s">
        <v>119</v>
      </c>
      <c r="D31" s="180" t="s">
        <v>17</v>
      </c>
      <c r="E31" s="180" t="s">
        <v>79</v>
      </c>
      <c r="F31" s="181">
        <f t="shared" si="4"/>
        <v>300000</v>
      </c>
      <c r="G31" s="181">
        <v>300000</v>
      </c>
      <c r="H31" s="181"/>
      <c r="I31" s="181"/>
      <c r="J31" s="181"/>
      <c r="K31" s="181">
        <f t="shared" si="3"/>
        <v>0</v>
      </c>
      <c r="L31" s="181"/>
      <c r="M31" s="181"/>
      <c r="N31" s="181"/>
      <c r="O31" s="181"/>
      <c r="P31" s="181"/>
      <c r="Q31" s="179">
        <f t="shared" si="2"/>
        <v>300000</v>
      </c>
    </row>
    <row r="32" spans="2:17" ht="75.599999999999994" customHeight="1" x14ac:dyDescent="0.3">
      <c r="B32" s="203" t="s">
        <v>476</v>
      </c>
      <c r="C32" s="203" t="s">
        <v>477</v>
      </c>
      <c r="D32" s="203" t="s">
        <v>20</v>
      </c>
      <c r="E32" s="203" t="s">
        <v>478</v>
      </c>
      <c r="F32" s="204">
        <v>1500000</v>
      </c>
      <c r="G32" s="204">
        <v>1500000</v>
      </c>
      <c r="H32" s="204">
        <v>0</v>
      </c>
      <c r="I32" s="204">
        <v>0</v>
      </c>
      <c r="J32" s="204">
        <v>0</v>
      </c>
      <c r="K32" s="204"/>
      <c r="L32" s="204"/>
      <c r="M32" s="204">
        <v>0</v>
      </c>
      <c r="N32" s="204">
        <v>0</v>
      </c>
      <c r="O32" s="204">
        <v>0</v>
      </c>
      <c r="P32" s="204"/>
      <c r="Q32" s="205">
        <f t="shared" si="2"/>
        <v>1500000</v>
      </c>
    </row>
    <row r="33" spans="2:17" ht="60.6" customHeight="1" x14ac:dyDescent="0.3">
      <c r="B33" s="180" t="s">
        <v>97</v>
      </c>
      <c r="C33" s="180" t="s">
        <v>120</v>
      </c>
      <c r="D33" s="180" t="s">
        <v>20</v>
      </c>
      <c r="E33" s="180" t="s">
        <v>96</v>
      </c>
      <c r="F33" s="181">
        <f t="shared" si="4"/>
        <v>6700000</v>
      </c>
      <c r="G33" s="181">
        <v>6700000</v>
      </c>
      <c r="H33" s="181">
        <v>2864800</v>
      </c>
      <c r="I33" s="181">
        <v>2005000</v>
      </c>
      <c r="J33" s="181"/>
      <c r="K33" s="181">
        <f t="shared" si="3"/>
        <v>0</v>
      </c>
      <c r="L33" s="181"/>
      <c r="M33" s="181"/>
      <c r="N33" s="181"/>
      <c r="O33" s="181"/>
      <c r="P33" s="181"/>
      <c r="Q33" s="179">
        <f t="shared" si="2"/>
        <v>6700000</v>
      </c>
    </row>
    <row r="34" spans="2:17" ht="143.1" customHeight="1" x14ac:dyDescent="0.3">
      <c r="B34" s="180" t="s">
        <v>263</v>
      </c>
      <c r="C34" s="180" t="s">
        <v>256</v>
      </c>
      <c r="D34" s="180" t="s">
        <v>257</v>
      </c>
      <c r="E34" s="180" t="s">
        <v>258</v>
      </c>
      <c r="F34" s="181">
        <f t="shared" si="4"/>
        <v>0</v>
      </c>
      <c r="G34" s="181"/>
      <c r="H34" s="181"/>
      <c r="I34" s="181"/>
      <c r="J34" s="181"/>
      <c r="K34" s="181">
        <f t="shared" si="3"/>
        <v>500000</v>
      </c>
      <c r="L34" s="181">
        <v>500000</v>
      </c>
      <c r="M34" s="181"/>
      <c r="N34" s="181"/>
      <c r="O34" s="181"/>
      <c r="P34" s="181">
        <v>500000</v>
      </c>
      <c r="Q34" s="179">
        <f t="shared" si="2"/>
        <v>500000</v>
      </c>
    </row>
    <row r="35" spans="2:17" ht="95.45" customHeight="1" x14ac:dyDescent="0.3">
      <c r="B35" s="180" t="s">
        <v>102</v>
      </c>
      <c r="C35" s="180" t="s">
        <v>122</v>
      </c>
      <c r="D35" s="180" t="s">
        <v>98</v>
      </c>
      <c r="E35" s="180" t="s">
        <v>101</v>
      </c>
      <c r="F35" s="181">
        <f t="shared" si="4"/>
        <v>500000</v>
      </c>
      <c r="G35" s="181">
        <v>500000</v>
      </c>
      <c r="H35" s="181"/>
      <c r="I35" s="181"/>
      <c r="J35" s="181"/>
      <c r="K35" s="181">
        <f t="shared" si="3"/>
        <v>0</v>
      </c>
      <c r="L35" s="181"/>
      <c r="M35" s="181"/>
      <c r="N35" s="181"/>
      <c r="O35" s="181"/>
      <c r="P35" s="181"/>
      <c r="Q35" s="179">
        <f t="shared" si="2"/>
        <v>500000</v>
      </c>
    </row>
    <row r="36" spans="2:17" ht="57" customHeight="1" x14ac:dyDescent="0.3">
      <c r="B36" s="180" t="s">
        <v>146</v>
      </c>
      <c r="C36" s="180" t="s">
        <v>147</v>
      </c>
      <c r="D36" s="180" t="s">
        <v>121</v>
      </c>
      <c r="E36" s="180" t="s">
        <v>148</v>
      </c>
      <c r="F36" s="181">
        <f t="shared" si="4"/>
        <v>85000</v>
      </c>
      <c r="G36" s="181">
        <v>85000</v>
      </c>
      <c r="H36" s="181">
        <v>0</v>
      </c>
      <c r="I36" s="181">
        <v>0</v>
      </c>
      <c r="J36" s="181">
        <v>0</v>
      </c>
      <c r="K36" s="181">
        <f t="shared" si="3"/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79">
        <f t="shared" si="2"/>
        <v>85000</v>
      </c>
    </row>
    <row r="37" spans="2:17" ht="62.1" customHeight="1" x14ac:dyDescent="0.3">
      <c r="B37" s="180" t="s">
        <v>459</v>
      </c>
      <c r="C37" s="180" t="s">
        <v>460</v>
      </c>
      <c r="D37" s="180" t="s">
        <v>169</v>
      </c>
      <c r="E37" s="180" t="s">
        <v>461</v>
      </c>
      <c r="F37" s="181">
        <f t="shared" si="4"/>
        <v>340000</v>
      </c>
      <c r="G37" s="181">
        <v>340000</v>
      </c>
      <c r="H37" s="181">
        <v>271000</v>
      </c>
      <c r="I37" s="181">
        <v>9400</v>
      </c>
      <c r="J37" s="181"/>
      <c r="K37" s="181">
        <f t="shared" si="3"/>
        <v>0</v>
      </c>
      <c r="L37" s="181"/>
      <c r="M37" s="181"/>
      <c r="N37" s="181"/>
      <c r="O37" s="181"/>
      <c r="P37" s="181"/>
      <c r="Q37" s="179">
        <f t="shared" si="2"/>
        <v>340000</v>
      </c>
    </row>
    <row r="38" spans="2:17" ht="72" customHeight="1" x14ac:dyDescent="0.3">
      <c r="B38" s="180" t="s">
        <v>369</v>
      </c>
      <c r="C38" s="180" t="s">
        <v>370</v>
      </c>
      <c r="D38" s="180" t="s">
        <v>371</v>
      </c>
      <c r="E38" s="180" t="s">
        <v>372</v>
      </c>
      <c r="F38" s="181">
        <f t="shared" si="4"/>
        <v>450000</v>
      </c>
      <c r="G38" s="181">
        <v>450000</v>
      </c>
      <c r="H38" s="181"/>
      <c r="I38" s="181"/>
      <c r="J38" s="181"/>
      <c r="K38" s="181">
        <f t="shared" si="3"/>
        <v>0</v>
      </c>
      <c r="L38" s="181"/>
      <c r="M38" s="181"/>
      <c r="N38" s="181"/>
      <c r="O38" s="181"/>
      <c r="P38" s="181"/>
      <c r="Q38" s="179">
        <f t="shared" si="2"/>
        <v>450000</v>
      </c>
    </row>
    <row r="39" spans="2:17" ht="75.95" customHeight="1" x14ac:dyDescent="0.3">
      <c r="B39" s="180" t="s">
        <v>373</v>
      </c>
      <c r="C39" s="180" t="s">
        <v>374</v>
      </c>
      <c r="D39" s="180" t="s">
        <v>371</v>
      </c>
      <c r="E39" s="180" t="s">
        <v>375</v>
      </c>
      <c r="F39" s="181">
        <f t="shared" si="4"/>
        <v>500000</v>
      </c>
      <c r="G39" s="181">
        <v>500000</v>
      </c>
      <c r="H39" s="181"/>
      <c r="I39" s="181"/>
      <c r="J39" s="181"/>
      <c r="K39" s="181">
        <v>4100000</v>
      </c>
      <c r="L39" s="181">
        <v>4100000</v>
      </c>
      <c r="M39" s="181"/>
      <c r="N39" s="181"/>
      <c r="O39" s="181"/>
      <c r="P39" s="181">
        <v>4100000</v>
      </c>
      <c r="Q39" s="179">
        <f t="shared" si="2"/>
        <v>4600000</v>
      </c>
    </row>
    <row r="40" spans="2:17" ht="84" customHeight="1" x14ac:dyDescent="0.3">
      <c r="B40" s="180" t="s">
        <v>212</v>
      </c>
      <c r="C40" s="180" t="s">
        <v>417</v>
      </c>
      <c r="D40" s="180" t="s">
        <v>213</v>
      </c>
      <c r="E40" s="180" t="s">
        <v>131</v>
      </c>
      <c r="F40" s="181">
        <f t="shared" si="4"/>
        <v>0</v>
      </c>
      <c r="G40" s="181"/>
      <c r="H40" s="181"/>
      <c r="I40" s="181"/>
      <c r="J40" s="181"/>
      <c r="K40" s="181">
        <f t="shared" si="3"/>
        <v>64500</v>
      </c>
      <c r="L40" s="181"/>
      <c r="M40" s="181">
        <v>64500</v>
      </c>
      <c r="N40" s="181"/>
      <c r="O40" s="181"/>
      <c r="P40" s="181"/>
      <c r="Q40" s="179">
        <f t="shared" si="2"/>
        <v>64500</v>
      </c>
    </row>
    <row r="41" spans="2:17" ht="58.5" customHeight="1" x14ac:dyDescent="0.3">
      <c r="B41" s="178" t="s">
        <v>92</v>
      </c>
      <c r="C41" s="178" t="s">
        <v>354</v>
      </c>
      <c r="D41" s="178" t="s">
        <v>354</v>
      </c>
      <c r="E41" s="178" t="s">
        <v>63</v>
      </c>
      <c r="F41" s="179">
        <f>F42</f>
        <v>226983741</v>
      </c>
      <c r="G41" s="179">
        <f t="shared" ref="G41:P41" si="5">G42</f>
        <v>226983741</v>
      </c>
      <c r="H41" s="179">
        <f t="shared" si="5"/>
        <v>173386543</v>
      </c>
      <c r="I41" s="179">
        <f t="shared" si="5"/>
        <v>10698742</v>
      </c>
      <c r="J41" s="179">
        <f t="shared" si="5"/>
        <v>0</v>
      </c>
      <c r="K41" s="179">
        <f t="shared" si="5"/>
        <v>50100</v>
      </c>
      <c r="L41" s="179">
        <f t="shared" si="5"/>
        <v>0</v>
      </c>
      <c r="M41" s="179">
        <f t="shared" si="5"/>
        <v>50100</v>
      </c>
      <c r="N41" s="179">
        <f t="shared" si="5"/>
        <v>4100</v>
      </c>
      <c r="O41" s="179">
        <f t="shared" si="5"/>
        <v>0</v>
      </c>
      <c r="P41" s="179">
        <f t="shared" si="5"/>
        <v>0</v>
      </c>
      <c r="Q41" s="179">
        <f t="shared" si="2"/>
        <v>227033841</v>
      </c>
    </row>
    <row r="42" spans="2:17" ht="91.5" customHeight="1" x14ac:dyDescent="0.3">
      <c r="B42" s="178" t="s">
        <v>93</v>
      </c>
      <c r="C42" s="178" t="s">
        <v>354</v>
      </c>
      <c r="D42" s="178" t="s">
        <v>354</v>
      </c>
      <c r="E42" s="178" t="s">
        <v>63</v>
      </c>
      <c r="F42" s="179">
        <f>SUM(F43:F54)</f>
        <v>226983741</v>
      </c>
      <c r="G42" s="179">
        <f t="shared" ref="G42:P42" si="6">SUM(G43:G54)</f>
        <v>226983741</v>
      </c>
      <c r="H42" s="179">
        <f t="shared" si="6"/>
        <v>173386543</v>
      </c>
      <c r="I42" s="179">
        <f t="shared" si="6"/>
        <v>10698742</v>
      </c>
      <c r="J42" s="179">
        <f t="shared" si="6"/>
        <v>0</v>
      </c>
      <c r="K42" s="179">
        <f t="shared" si="6"/>
        <v>50100</v>
      </c>
      <c r="L42" s="179">
        <f t="shared" si="6"/>
        <v>0</v>
      </c>
      <c r="M42" s="179">
        <f t="shared" si="6"/>
        <v>50100</v>
      </c>
      <c r="N42" s="179">
        <f t="shared" si="6"/>
        <v>4100</v>
      </c>
      <c r="O42" s="179">
        <f t="shared" si="6"/>
        <v>0</v>
      </c>
      <c r="P42" s="179">
        <f t="shared" si="6"/>
        <v>0</v>
      </c>
      <c r="Q42" s="179">
        <f t="shared" si="2"/>
        <v>227033841</v>
      </c>
    </row>
    <row r="43" spans="2:17" ht="105.95" customHeight="1" x14ac:dyDescent="0.3">
      <c r="B43" s="180" t="s">
        <v>132</v>
      </c>
      <c r="C43" s="180" t="s">
        <v>111</v>
      </c>
      <c r="D43" s="180" t="s">
        <v>2</v>
      </c>
      <c r="E43" s="180" t="s">
        <v>418</v>
      </c>
      <c r="F43" s="181">
        <f t="shared" si="4"/>
        <v>2600000</v>
      </c>
      <c r="G43" s="181">
        <v>2600000</v>
      </c>
      <c r="H43" s="181">
        <v>1982950</v>
      </c>
      <c r="I43" s="181">
        <v>99110</v>
      </c>
      <c r="J43" s="181"/>
      <c r="K43" s="181"/>
      <c r="L43" s="181"/>
      <c r="M43" s="181"/>
      <c r="N43" s="181"/>
      <c r="O43" s="181"/>
      <c r="P43" s="181"/>
      <c r="Q43" s="179">
        <f t="shared" si="2"/>
        <v>2600000</v>
      </c>
    </row>
    <row r="44" spans="2:17" ht="74.45" customHeight="1" x14ac:dyDescent="0.3">
      <c r="B44" s="180" t="s">
        <v>233</v>
      </c>
      <c r="C44" s="180" t="s">
        <v>419</v>
      </c>
      <c r="D44" s="180" t="s">
        <v>64</v>
      </c>
      <c r="E44" s="180" t="s">
        <v>410</v>
      </c>
      <c r="F44" s="181">
        <f t="shared" si="4"/>
        <v>47541700</v>
      </c>
      <c r="G44" s="181">
        <v>47541700</v>
      </c>
      <c r="H44" s="181">
        <v>27334445</v>
      </c>
      <c r="I44" s="181">
        <v>9988091</v>
      </c>
      <c r="J44" s="181"/>
      <c r="K44" s="181">
        <v>37100</v>
      </c>
      <c r="L44" s="181"/>
      <c r="M44" s="181">
        <v>37100</v>
      </c>
      <c r="N44" s="181"/>
      <c r="O44" s="181"/>
      <c r="P44" s="181"/>
      <c r="Q44" s="179">
        <f t="shared" si="2"/>
        <v>47578800</v>
      </c>
    </row>
    <row r="45" spans="2:17" ht="86.1" customHeight="1" x14ac:dyDescent="0.3">
      <c r="B45" s="180" t="s">
        <v>362</v>
      </c>
      <c r="C45" s="180" t="s">
        <v>363</v>
      </c>
      <c r="D45" s="180" t="s">
        <v>64</v>
      </c>
      <c r="E45" s="180" t="s">
        <v>411</v>
      </c>
      <c r="F45" s="181">
        <f t="shared" si="4"/>
        <v>1400000</v>
      </c>
      <c r="G45" s="181">
        <v>1400000</v>
      </c>
      <c r="H45" s="181">
        <v>959990</v>
      </c>
      <c r="I45" s="181">
        <v>162826</v>
      </c>
      <c r="J45" s="181"/>
      <c r="K45" s="181">
        <v>10000</v>
      </c>
      <c r="L45" s="181"/>
      <c r="M45" s="181">
        <v>10000</v>
      </c>
      <c r="N45" s="181">
        <v>4100</v>
      </c>
      <c r="O45" s="181"/>
      <c r="P45" s="181"/>
      <c r="Q45" s="179">
        <f t="shared" si="2"/>
        <v>1410000</v>
      </c>
    </row>
    <row r="46" spans="2:17" ht="83.45" customHeight="1" x14ac:dyDescent="0.3">
      <c r="B46" s="203" t="s">
        <v>420</v>
      </c>
      <c r="C46" s="203" t="s">
        <v>421</v>
      </c>
      <c r="D46" s="203" t="s">
        <v>64</v>
      </c>
      <c r="E46" s="203" t="s">
        <v>422</v>
      </c>
      <c r="F46" s="204">
        <f t="shared" si="4"/>
        <v>164238000</v>
      </c>
      <c r="G46" s="204">
        <v>164238000</v>
      </c>
      <c r="H46" s="204">
        <v>134621300</v>
      </c>
      <c r="I46" s="204"/>
      <c r="J46" s="204"/>
      <c r="K46" s="204"/>
      <c r="L46" s="204"/>
      <c r="M46" s="204"/>
      <c r="N46" s="204"/>
      <c r="O46" s="204"/>
      <c r="P46" s="204"/>
      <c r="Q46" s="205">
        <f t="shared" si="2"/>
        <v>164238000</v>
      </c>
    </row>
    <row r="47" spans="2:17" ht="78.95" customHeight="1" x14ac:dyDescent="0.3">
      <c r="B47" s="180" t="s">
        <v>234</v>
      </c>
      <c r="C47" s="180" t="s">
        <v>156</v>
      </c>
      <c r="D47" s="180" t="s">
        <v>9</v>
      </c>
      <c r="E47" s="180" t="s">
        <v>235</v>
      </c>
      <c r="F47" s="181">
        <f t="shared" si="4"/>
        <v>2500000</v>
      </c>
      <c r="G47" s="181">
        <v>2500000</v>
      </c>
      <c r="H47" s="181">
        <v>1821700</v>
      </c>
      <c r="I47" s="181">
        <v>237830</v>
      </c>
      <c r="J47" s="181"/>
      <c r="K47" s="181">
        <v>3000</v>
      </c>
      <c r="L47" s="181"/>
      <c r="M47" s="181">
        <v>3000</v>
      </c>
      <c r="N47" s="181"/>
      <c r="O47" s="181"/>
      <c r="P47" s="181"/>
      <c r="Q47" s="179">
        <f t="shared" si="2"/>
        <v>2503000</v>
      </c>
    </row>
    <row r="48" spans="2:17" ht="60.95" customHeight="1" x14ac:dyDescent="0.3">
      <c r="B48" s="180" t="s">
        <v>240</v>
      </c>
      <c r="C48" s="180" t="s">
        <v>423</v>
      </c>
      <c r="D48" s="180" t="s">
        <v>62</v>
      </c>
      <c r="E48" s="180" t="s">
        <v>80</v>
      </c>
      <c r="F48" s="181">
        <f t="shared" si="4"/>
        <v>3800000</v>
      </c>
      <c r="G48" s="181">
        <v>3800000</v>
      </c>
      <c r="H48" s="181">
        <v>3065800</v>
      </c>
      <c r="I48" s="181">
        <v>103010</v>
      </c>
      <c r="J48" s="181"/>
      <c r="K48" s="181"/>
      <c r="L48" s="181"/>
      <c r="M48" s="181"/>
      <c r="N48" s="181"/>
      <c r="O48" s="181"/>
      <c r="P48" s="181"/>
      <c r="Q48" s="179">
        <f t="shared" si="2"/>
        <v>3800000</v>
      </c>
    </row>
    <row r="49" spans="2:17" ht="57" customHeight="1" x14ac:dyDescent="0.3">
      <c r="B49" s="180" t="s">
        <v>241</v>
      </c>
      <c r="C49" s="180" t="s">
        <v>424</v>
      </c>
      <c r="D49" s="180" t="s">
        <v>62</v>
      </c>
      <c r="E49" s="180" t="s">
        <v>109</v>
      </c>
      <c r="F49" s="181">
        <f t="shared" si="4"/>
        <v>50000</v>
      </c>
      <c r="G49" s="181">
        <v>50000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79">
        <f t="shared" si="2"/>
        <v>50000</v>
      </c>
    </row>
    <row r="50" spans="2:17" ht="60.95" customHeight="1" x14ac:dyDescent="0.3">
      <c r="B50" s="203" t="s">
        <v>236</v>
      </c>
      <c r="C50" s="203" t="s">
        <v>425</v>
      </c>
      <c r="D50" s="203" t="s">
        <v>62</v>
      </c>
      <c r="E50" s="203" t="s">
        <v>237</v>
      </c>
      <c r="F50" s="204">
        <f t="shared" si="4"/>
        <v>195171</v>
      </c>
      <c r="G50" s="204">
        <v>195171</v>
      </c>
      <c r="H50" s="204">
        <v>117456</v>
      </c>
      <c r="I50" s="204">
        <v>7875</v>
      </c>
      <c r="J50" s="204"/>
      <c r="K50" s="204"/>
      <c r="L50" s="204"/>
      <c r="M50" s="204"/>
      <c r="N50" s="204"/>
      <c r="O50" s="204"/>
      <c r="P50" s="204"/>
      <c r="Q50" s="205">
        <f t="shared" si="2"/>
        <v>195171</v>
      </c>
    </row>
    <row r="51" spans="2:17" ht="87.95" customHeight="1" x14ac:dyDescent="0.3">
      <c r="B51" s="230" t="s">
        <v>426</v>
      </c>
      <c r="C51" s="230" t="s">
        <v>427</v>
      </c>
      <c r="D51" s="230" t="s">
        <v>62</v>
      </c>
      <c r="E51" s="230" t="s">
        <v>428</v>
      </c>
      <c r="F51" s="231">
        <v>1638870</v>
      </c>
      <c r="G51" s="231">
        <v>1638870</v>
      </c>
      <c r="H51" s="231">
        <v>1343340</v>
      </c>
      <c r="I51" s="231"/>
      <c r="J51" s="231"/>
      <c r="K51" s="231"/>
      <c r="L51" s="231"/>
      <c r="M51" s="231"/>
      <c r="N51" s="231"/>
      <c r="O51" s="231"/>
      <c r="P51" s="231"/>
      <c r="Q51" s="232">
        <f t="shared" si="2"/>
        <v>1638870</v>
      </c>
    </row>
    <row r="52" spans="2:17" ht="78" customHeight="1" x14ac:dyDescent="0.3">
      <c r="B52" s="180" t="s">
        <v>94</v>
      </c>
      <c r="C52" s="180" t="s">
        <v>264</v>
      </c>
      <c r="D52" s="180" t="s">
        <v>19</v>
      </c>
      <c r="E52" s="180" t="s">
        <v>18</v>
      </c>
      <c r="F52" s="181">
        <f t="shared" si="4"/>
        <v>50000</v>
      </c>
      <c r="G52" s="181">
        <v>50000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79">
        <f t="shared" si="2"/>
        <v>50000</v>
      </c>
    </row>
    <row r="53" spans="2:17" ht="78" customHeight="1" x14ac:dyDescent="0.3">
      <c r="B53" s="180" t="s">
        <v>95</v>
      </c>
      <c r="C53" s="180" t="s">
        <v>133</v>
      </c>
      <c r="D53" s="180" t="s">
        <v>19</v>
      </c>
      <c r="E53" s="180" t="s">
        <v>61</v>
      </c>
      <c r="F53" s="181">
        <f t="shared" si="4"/>
        <v>2800000</v>
      </c>
      <c r="G53" s="181">
        <v>2800000</v>
      </c>
      <c r="H53" s="181">
        <v>2139562</v>
      </c>
      <c r="I53" s="181">
        <v>100000</v>
      </c>
      <c r="J53" s="181"/>
      <c r="K53" s="181"/>
      <c r="L53" s="181"/>
      <c r="M53" s="181"/>
      <c r="N53" s="181"/>
      <c r="O53" s="181"/>
      <c r="P53" s="181"/>
      <c r="Q53" s="179">
        <f t="shared" si="2"/>
        <v>2800000</v>
      </c>
    </row>
    <row r="54" spans="2:17" ht="81" customHeight="1" x14ac:dyDescent="0.3">
      <c r="B54" s="180" t="s">
        <v>134</v>
      </c>
      <c r="C54" s="180" t="s">
        <v>135</v>
      </c>
      <c r="D54" s="180" t="s">
        <v>19</v>
      </c>
      <c r="E54" s="180" t="s">
        <v>429</v>
      </c>
      <c r="F54" s="181">
        <f t="shared" si="4"/>
        <v>170000</v>
      </c>
      <c r="G54" s="181">
        <v>170000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79">
        <f t="shared" si="2"/>
        <v>170000</v>
      </c>
    </row>
    <row r="55" spans="2:17" ht="71.099999999999994" customHeight="1" x14ac:dyDescent="0.3">
      <c r="B55" s="178" t="s">
        <v>413</v>
      </c>
      <c r="C55" s="178" t="s">
        <v>354</v>
      </c>
      <c r="D55" s="178" t="s">
        <v>354</v>
      </c>
      <c r="E55" s="178" t="s">
        <v>259</v>
      </c>
      <c r="F55" s="179">
        <f>F56</f>
        <v>1450000</v>
      </c>
      <c r="G55" s="179">
        <f t="shared" ref="G55:P55" si="7">G56</f>
        <v>1450000</v>
      </c>
      <c r="H55" s="179">
        <f t="shared" si="7"/>
        <v>1136500</v>
      </c>
      <c r="I55" s="179">
        <f t="shared" si="7"/>
        <v>29000</v>
      </c>
      <c r="J55" s="179">
        <f t="shared" si="7"/>
        <v>0</v>
      </c>
      <c r="K55" s="179">
        <f t="shared" si="7"/>
        <v>0</v>
      </c>
      <c r="L55" s="179">
        <f t="shared" si="7"/>
        <v>0</v>
      </c>
      <c r="M55" s="179">
        <f t="shared" si="7"/>
        <v>0</v>
      </c>
      <c r="N55" s="179">
        <f t="shared" si="7"/>
        <v>0</v>
      </c>
      <c r="O55" s="179">
        <f t="shared" si="7"/>
        <v>0</v>
      </c>
      <c r="P55" s="179">
        <f t="shared" si="7"/>
        <v>0</v>
      </c>
      <c r="Q55" s="179">
        <f t="shared" si="2"/>
        <v>1450000</v>
      </c>
    </row>
    <row r="56" spans="2:17" ht="53.45" customHeight="1" x14ac:dyDescent="0.3">
      <c r="B56" s="178" t="s">
        <v>260</v>
      </c>
      <c r="C56" s="178" t="s">
        <v>354</v>
      </c>
      <c r="D56" s="178" t="s">
        <v>354</v>
      </c>
      <c r="E56" s="178" t="s">
        <v>259</v>
      </c>
      <c r="F56" s="179">
        <f>F57</f>
        <v>1450000</v>
      </c>
      <c r="G56" s="179">
        <f t="shared" ref="G56:P56" si="8">G57</f>
        <v>1450000</v>
      </c>
      <c r="H56" s="179">
        <f t="shared" si="8"/>
        <v>1136500</v>
      </c>
      <c r="I56" s="179">
        <f t="shared" si="8"/>
        <v>29000</v>
      </c>
      <c r="J56" s="179">
        <f t="shared" si="8"/>
        <v>0</v>
      </c>
      <c r="K56" s="179">
        <f t="shared" si="8"/>
        <v>0</v>
      </c>
      <c r="L56" s="179">
        <f t="shared" si="8"/>
        <v>0</v>
      </c>
      <c r="M56" s="179">
        <f t="shared" si="8"/>
        <v>0</v>
      </c>
      <c r="N56" s="179">
        <f t="shared" si="8"/>
        <v>0</v>
      </c>
      <c r="O56" s="179">
        <f t="shared" si="8"/>
        <v>0</v>
      </c>
      <c r="P56" s="179">
        <f t="shared" si="8"/>
        <v>0</v>
      </c>
      <c r="Q56" s="179">
        <f t="shared" si="2"/>
        <v>1450000</v>
      </c>
    </row>
    <row r="57" spans="2:17" ht="89.1" customHeight="1" x14ac:dyDescent="0.3">
      <c r="B57" s="180" t="s">
        <v>261</v>
      </c>
      <c r="C57" s="180" t="s">
        <v>111</v>
      </c>
      <c r="D57" s="180" t="s">
        <v>2</v>
      </c>
      <c r="E57" s="180" t="s">
        <v>418</v>
      </c>
      <c r="F57" s="181">
        <f t="shared" si="4"/>
        <v>1450000</v>
      </c>
      <c r="G57" s="181">
        <v>1450000</v>
      </c>
      <c r="H57" s="181">
        <v>1136500</v>
      </c>
      <c r="I57" s="181">
        <v>29000</v>
      </c>
      <c r="J57" s="181"/>
      <c r="K57" s="181"/>
      <c r="L57" s="181"/>
      <c r="M57" s="181"/>
      <c r="N57" s="181"/>
      <c r="O57" s="181"/>
      <c r="P57" s="181"/>
      <c r="Q57" s="179">
        <f t="shared" si="2"/>
        <v>1450000</v>
      </c>
    </row>
    <row r="58" spans="2:17" ht="65.099999999999994" customHeight="1" x14ac:dyDescent="0.3">
      <c r="B58" s="178" t="s">
        <v>136</v>
      </c>
      <c r="C58" s="178" t="s">
        <v>354</v>
      </c>
      <c r="D58" s="178" t="s">
        <v>354</v>
      </c>
      <c r="E58" s="178" t="s">
        <v>262</v>
      </c>
      <c r="F58" s="179">
        <f>F59</f>
        <v>15760400</v>
      </c>
      <c r="G58" s="179">
        <f t="shared" ref="G58:P58" si="9">G59</f>
        <v>15760400</v>
      </c>
      <c r="H58" s="179">
        <f t="shared" si="9"/>
        <v>11424617</v>
      </c>
      <c r="I58" s="179">
        <f t="shared" si="9"/>
        <v>1411752</v>
      </c>
      <c r="J58" s="179">
        <f t="shared" si="9"/>
        <v>0</v>
      </c>
      <c r="K58" s="179">
        <f t="shared" si="9"/>
        <v>95000</v>
      </c>
      <c r="L58" s="179">
        <f t="shared" si="9"/>
        <v>0</v>
      </c>
      <c r="M58" s="179">
        <f t="shared" si="9"/>
        <v>95000</v>
      </c>
      <c r="N58" s="179">
        <f t="shared" si="9"/>
        <v>0</v>
      </c>
      <c r="O58" s="179">
        <f t="shared" si="9"/>
        <v>0</v>
      </c>
      <c r="P58" s="179">
        <f t="shared" si="9"/>
        <v>0</v>
      </c>
      <c r="Q58" s="179">
        <f t="shared" si="2"/>
        <v>15855400</v>
      </c>
    </row>
    <row r="59" spans="2:17" ht="65.45" customHeight="1" x14ac:dyDescent="0.3">
      <c r="B59" s="178" t="s">
        <v>137</v>
      </c>
      <c r="C59" s="178" t="s">
        <v>354</v>
      </c>
      <c r="D59" s="178" t="s">
        <v>354</v>
      </c>
      <c r="E59" s="178" t="s">
        <v>262</v>
      </c>
      <c r="F59" s="179">
        <f>SUM(F60:F66)</f>
        <v>15760400</v>
      </c>
      <c r="G59" s="179">
        <f t="shared" ref="G59:P59" si="10">SUM(G60:G66)</f>
        <v>15760400</v>
      </c>
      <c r="H59" s="179">
        <f t="shared" si="10"/>
        <v>11424617</v>
      </c>
      <c r="I59" s="179">
        <f t="shared" si="10"/>
        <v>1411752</v>
      </c>
      <c r="J59" s="179">
        <f t="shared" si="10"/>
        <v>0</v>
      </c>
      <c r="K59" s="179">
        <f t="shared" si="10"/>
        <v>95000</v>
      </c>
      <c r="L59" s="179">
        <f t="shared" si="10"/>
        <v>0</v>
      </c>
      <c r="M59" s="179">
        <f t="shared" si="10"/>
        <v>95000</v>
      </c>
      <c r="N59" s="179">
        <f t="shared" si="10"/>
        <v>0</v>
      </c>
      <c r="O59" s="179">
        <f t="shared" si="10"/>
        <v>0</v>
      </c>
      <c r="P59" s="179">
        <f t="shared" si="10"/>
        <v>0</v>
      </c>
      <c r="Q59" s="179">
        <f t="shared" si="2"/>
        <v>15855400</v>
      </c>
    </row>
    <row r="60" spans="2:17" ht="90.95" customHeight="1" x14ac:dyDescent="0.3">
      <c r="B60" s="180" t="s">
        <v>138</v>
      </c>
      <c r="C60" s="180" t="s">
        <v>111</v>
      </c>
      <c r="D60" s="180" t="s">
        <v>2</v>
      </c>
      <c r="E60" s="180" t="s">
        <v>418</v>
      </c>
      <c r="F60" s="181">
        <f t="shared" si="4"/>
        <v>680000</v>
      </c>
      <c r="G60" s="181">
        <v>680000</v>
      </c>
      <c r="H60" s="181">
        <v>549140</v>
      </c>
      <c r="I60" s="181">
        <v>6250</v>
      </c>
      <c r="J60" s="181"/>
      <c r="K60" s="181"/>
      <c r="L60" s="181"/>
      <c r="M60" s="181"/>
      <c r="N60" s="181"/>
      <c r="O60" s="181"/>
      <c r="P60" s="181"/>
      <c r="Q60" s="179">
        <f t="shared" si="2"/>
        <v>680000</v>
      </c>
    </row>
    <row r="61" spans="2:17" ht="63.6" customHeight="1" x14ac:dyDescent="0.3">
      <c r="B61" s="180" t="s">
        <v>238</v>
      </c>
      <c r="C61" s="180" t="s">
        <v>239</v>
      </c>
      <c r="D61" s="180" t="s">
        <v>9</v>
      </c>
      <c r="E61" s="180" t="s">
        <v>430</v>
      </c>
      <c r="F61" s="181">
        <f t="shared" si="4"/>
        <v>4281400</v>
      </c>
      <c r="G61" s="181">
        <v>4281400</v>
      </c>
      <c r="H61" s="181">
        <v>3484594</v>
      </c>
      <c r="I61" s="181">
        <v>57602</v>
      </c>
      <c r="J61" s="181"/>
      <c r="K61" s="181">
        <v>44000</v>
      </c>
      <c r="L61" s="181"/>
      <c r="M61" s="181">
        <v>44000</v>
      </c>
      <c r="N61" s="181"/>
      <c r="O61" s="181"/>
      <c r="P61" s="181"/>
      <c r="Q61" s="179">
        <f t="shared" si="2"/>
        <v>4325400</v>
      </c>
    </row>
    <row r="62" spans="2:17" ht="42" customHeight="1" x14ac:dyDescent="0.3">
      <c r="B62" s="180" t="s">
        <v>139</v>
      </c>
      <c r="C62" s="180" t="s">
        <v>140</v>
      </c>
      <c r="D62" s="180" t="s">
        <v>15</v>
      </c>
      <c r="E62" s="180" t="s">
        <v>82</v>
      </c>
      <c r="F62" s="181">
        <f t="shared" si="4"/>
        <v>3160000</v>
      </c>
      <c r="G62" s="181">
        <v>3160000</v>
      </c>
      <c r="H62" s="181">
        <v>2401978</v>
      </c>
      <c r="I62" s="181">
        <v>51800</v>
      </c>
      <c r="J62" s="181"/>
      <c r="K62" s="181">
        <v>1000</v>
      </c>
      <c r="L62" s="181"/>
      <c r="M62" s="181">
        <v>1000</v>
      </c>
      <c r="N62" s="181"/>
      <c r="O62" s="181"/>
      <c r="P62" s="181"/>
      <c r="Q62" s="179">
        <f t="shared" si="2"/>
        <v>3161000</v>
      </c>
    </row>
    <row r="63" spans="2:17" ht="37.5" customHeight="1" x14ac:dyDescent="0.3">
      <c r="B63" s="180" t="s">
        <v>141</v>
      </c>
      <c r="C63" s="180" t="s">
        <v>83</v>
      </c>
      <c r="D63" s="180" t="s">
        <v>15</v>
      </c>
      <c r="E63" s="180" t="s">
        <v>84</v>
      </c>
      <c r="F63" s="181">
        <f t="shared" si="4"/>
        <v>350000</v>
      </c>
      <c r="G63" s="181">
        <v>350000</v>
      </c>
      <c r="H63" s="181">
        <v>202703</v>
      </c>
      <c r="I63" s="181">
        <v>85800</v>
      </c>
      <c r="J63" s="181"/>
      <c r="K63" s="181">
        <v>1000</v>
      </c>
      <c r="L63" s="181"/>
      <c r="M63" s="181">
        <v>1000</v>
      </c>
      <c r="N63" s="181"/>
      <c r="O63" s="181"/>
      <c r="P63" s="181"/>
      <c r="Q63" s="179">
        <f t="shared" si="2"/>
        <v>351000</v>
      </c>
    </row>
    <row r="64" spans="2:17" ht="81.599999999999994" customHeight="1" x14ac:dyDescent="0.3">
      <c r="B64" s="180" t="s">
        <v>89</v>
      </c>
      <c r="C64" s="180" t="s">
        <v>142</v>
      </c>
      <c r="D64" s="180" t="s">
        <v>16</v>
      </c>
      <c r="E64" s="180" t="s">
        <v>85</v>
      </c>
      <c r="F64" s="181">
        <f t="shared" si="4"/>
        <v>6500000</v>
      </c>
      <c r="G64" s="181">
        <v>6500000</v>
      </c>
      <c r="H64" s="181">
        <v>4171389</v>
      </c>
      <c r="I64" s="181">
        <v>1200600</v>
      </c>
      <c r="J64" s="181"/>
      <c r="K64" s="181">
        <v>49000</v>
      </c>
      <c r="L64" s="181"/>
      <c r="M64" s="181">
        <v>49000</v>
      </c>
      <c r="N64" s="181"/>
      <c r="O64" s="181"/>
      <c r="P64" s="181"/>
      <c r="Q64" s="179">
        <f t="shared" si="2"/>
        <v>6549000</v>
      </c>
    </row>
    <row r="65" spans="2:17" ht="72" customHeight="1" x14ac:dyDescent="0.3">
      <c r="B65" s="180" t="s">
        <v>90</v>
      </c>
      <c r="C65" s="180" t="s">
        <v>143</v>
      </c>
      <c r="D65" s="180" t="s">
        <v>17</v>
      </c>
      <c r="E65" s="180" t="s">
        <v>144</v>
      </c>
      <c r="F65" s="181">
        <f t="shared" si="4"/>
        <v>784000</v>
      </c>
      <c r="G65" s="181">
        <v>784000</v>
      </c>
      <c r="H65" s="181">
        <v>614813</v>
      </c>
      <c r="I65" s="181">
        <v>9700</v>
      </c>
      <c r="J65" s="181"/>
      <c r="K65" s="181"/>
      <c r="L65" s="181"/>
      <c r="M65" s="181"/>
      <c r="N65" s="181"/>
      <c r="O65" s="181"/>
      <c r="P65" s="181"/>
      <c r="Q65" s="179">
        <f t="shared" si="2"/>
        <v>784000</v>
      </c>
    </row>
    <row r="66" spans="2:17" ht="45" customHeight="1" x14ac:dyDescent="0.3">
      <c r="B66" s="180" t="s">
        <v>91</v>
      </c>
      <c r="C66" s="180" t="s">
        <v>119</v>
      </c>
      <c r="D66" s="180" t="s">
        <v>17</v>
      </c>
      <c r="E66" s="180" t="s">
        <v>79</v>
      </c>
      <c r="F66" s="181">
        <f t="shared" si="4"/>
        <v>5000</v>
      </c>
      <c r="G66" s="181">
        <v>5000</v>
      </c>
      <c r="H66" s="181"/>
      <c r="I66" s="181"/>
      <c r="J66" s="181"/>
      <c r="K66" s="181"/>
      <c r="L66" s="181"/>
      <c r="M66" s="181"/>
      <c r="N66" s="181"/>
      <c r="O66" s="181"/>
      <c r="P66" s="181">
        <v>0</v>
      </c>
      <c r="Q66" s="179">
        <f t="shared" si="2"/>
        <v>5000</v>
      </c>
    </row>
    <row r="67" spans="2:17" ht="64.5" customHeight="1" x14ac:dyDescent="0.3">
      <c r="B67" s="178" t="s">
        <v>431</v>
      </c>
      <c r="C67" s="178" t="s">
        <v>354</v>
      </c>
      <c r="D67" s="178" t="s">
        <v>354</v>
      </c>
      <c r="E67" s="178" t="s">
        <v>242</v>
      </c>
      <c r="F67" s="179">
        <f>F68</f>
        <v>3418800</v>
      </c>
      <c r="G67" s="179">
        <f t="shared" ref="G67:P67" si="11">G68</f>
        <v>2418800</v>
      </c>
      <c r="H67" s="179">
        <f t="shared" si="11"/>
        <v>1365017</v>
      </c>
      <c r="I67" s="179">
        <f t="shared" si="11"/>
        <v>40000</v>
      </c>
      <c r="J67" s="181">
        <f t="shared" si="11"/>
        <v>0</v>
      </c>
      <c r="K67" s="181">
        <f t="shared" si="11"/>
        <v>0</v>
      </c>
      <c r="L67" s="181">
        <f t="shared" si="11"/>
        <v>0</v>
      </c>
      <c r="M67" s="181">
        <f t="shared" si="11"/>
        <v>0</v>
      </c>
      <c r="N67" s="181">
        <f t="shared" si="11"/>
        <v>0</v>
      </c>
      <c r="O67" s="181">
        <f t="shared" si="11"/>
        <v>0</v>
      </c>
      <c r="P67" s="181">
        <f t="shared" si="11"/>
        <v>0</v>
      </c>
      <c r="Q67" s="179">
        <f t="shared" si="2"/>
        <v>3418800</v>
      </c>
    </row>
    <row r="68" spans="2:17" ht="64.5" customHeight="1" x14ac:dyDescent="0.3">
      <c r="B68" s="178" t="s">
        <v>243</v>
      </c>
      <c r="C68" s="178" t="s">
        <v>354</v>
      </c>
      <c r="D68" s="178" t="s">
        <v>354</v>
      </c>
      <c r="E68" s="178" t="s">
        <v>242</v>
      </c>
      <c r="F68" s="179">
        <f>SUM(F69:F71)</f>
        <v>3418800</v>
      </c>
      <c r="G68" s="179">
        <f t="shared" ref="G68:P68" si="12">SUM(G69:G71)</f>
        <v>2418800</v>
      </c>
      <c r="H68" s="179">
        <f t="shared" si="12"/>
        <v>1365017</v>
      </c>
      <c r="I68" s="179">
        <f t="shared" si="12"/>
        <v>40000</v>
      </c>
      <c r="J68" s="181">
        <f t="shared" si="12"/>
        <v>0</v>
      </c>
      <c r="K68" s="181">
        <f t="shared" si="12"/>
        <v>0</v>
      </c>
      <c r="L68" s="181">
        <f t="shared" si="12"/>
        <v>0</v>
      </c>
      <c r="M68" s="181">
        <f t="shared" si="12"/>
        <v>0</v>
      </c>
      <c r="N68" s="181">
        <f t="shared" si="12"/>
        <v>0</v>
      </c>
      <c r="O68" s="181">
        <f t="shared" si="12"/>
        <v>0</v>
      </c>
      <c r="P68" s="181">
        <f t="shared" si="12"/>
        <v>0</v>
      </c>
      <c r="Q68" s="179">
        <f t="shared" si="2"/>
        <v>3418800</v>
      </c>
    </row>
    <row r="69" spans="2:17" ht="93.6" customHeight="1" x14ac:dyDescent="0.3">
      <c r="B69" s="180" t="s">
        <v>432</v>
      </c>
      <c r="C69" s="180" t="s">
        <v>111</v>
      </c>
      <c r="D69" s="180" t="s">
        <v>2</v>
      </c>
      <c r="E69" s="180" t="s">
        <v>418</v>
      </c>
      <c r="F69" s="181">
        <v>2100000</v>
      </c>
      <c r="G69" s="181">
        <v>2100000</v>
      </c>
      <c r="H69" s="181">
        <v>1365017</v>
      </c>
      <c r="I69" s="181">
        <v>40000</v>
      </c>
      <c r="J69" s="181"/>
      <c r="K69" s="181"/>
      <c r="L69" s="181"/>
      <c r="M69" s="181"/>
      <c r="N69" s="181"/>
      <c r="O69" s="181"/>
      <c r="P69" s="181"/>
      <c r="Q69" s="179">
        <f t="shared" si="2"/>
        <v>2100000</v>
      </c>
    </row>
    <row r="70" spans="2:17" ht="42" customHeight="1" x14ac:dyDescent="0.3">
      <c r="B70" s="180" t="s">
        <v>433</v>
      </c>
      <c r="C70" s="180" t="s">
        <v>201</v>
      </c>
      <c r="D70" s="180" t="s">
        <v>21</v>
      </c>
      <c r="E70" s="180" t="s">
        <v>232</v>
      </c>
      <c r="F70" s="181">
        <v>1000000</v>
      </c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79">
        <f t="shared" si="2"/>
        <v>1000000</v>
      </c>
    </row>
    <row r="71" spans="2:17" ht="51.6" customHeight="1" x14ac:dyDescent="0.3">
      <c r="B71" s="180" t="s">
        <v>250</v>
      </c>
      <c r="C71" s="180" t="s">
        <v>252</v>
      </c>
      <c r="D71" s="180" t="s">
        <v>22</v>
      </c>
      <c r="E71" s="180" t="s">
        <v>205</v>
      </c>
      <c r="F71" s="181">
        <v>318800</v>
      </c>
      <c r="G71" s="181">
        <v>318800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79">
        <f t="shared" si="2"/>
        <v>318800</v>
      </c>
    </row>
    <row r="72" spans="2:17" ht="42.95" customHeight="1" x14ac:dyDescent="0.3">
      <c r="B72" s="178" t="s">
        <v>222</v>
      </c>
      <c r="C72" s="178" t="s">
        <v>222</v>
      </c>
      <c r="D72" s="178" t="s">
        <v>222</v>
      </c>
      <c r="E72" s="178" t="s">
        <v>434</v>
      </c>
      <c r="F72" s="179">
        <f>F13+F41+F55+F58+F67</f>
        <v>365712768</v>
      </c>
      <c r="G72" s="179">
        <f t="shared" ref="G72:Q72" si="13">G13+G41+G55+G58+G67</f>
        <v>364712768</v>
      </c>
      <c r="H72" s="179">
        <f t="shared" si="13"/>
        <v>257130617</v>
      </c>
      <c r="I72" s="179">
        <f t="shared" si="13"/>
        <v>20424012</v>
      </c>
      <c r="J72" s="179">
        <f t="shared" si="13"/>
        <v>0</v>
      </c>
      <c r="K72" s="179">
        <f t="shared" si="13"/>
        <v>8614600</v>
      </c>
      <c r="L72" s="179">
        <f t="shared" si="13"/>
        <v>5600000</v>
      </c>
      <c r="M72" s="179">
        <f t="shared" si="13"/>
        <v>3014600</v>
      </c>
      <c r="N72" s="179">
        <f t="shared" si="13"/>
        <v>114100</v>
      </c>
      <c r="O72" s="179">
        <f t="shared" si="13"/>
        <v>36000</v>
      </c>
      <c r="P72" s="179">
        <f t="shared" si="13"/>
        <v>5600000</v>
      </c>
      <c r="Q72" s="179">
        <f t="shared" si="13"/>
        <v>374327368</v>
      </c>
    </row>
    <row r="74" spans="2:17" x14ac:dyDescent="0.3">
      <c r="E74" s="29" t="s">
        <v>389</v>
      </c>
      <c r="K74" s="185"/>
      <c r="M74" s="29" t="s">
        <v>390</v>
      </c>
    </row>
    <row r="75" spans="2:17" x14ac:dyDescent="0.3">
      <c r="F75" s="185"/>
      <c r="Q75" s="185"/>
    </row>
    <row r="77" spans="2:17" x14ac:dyDescent="0.3">
      <c r="Q77" s="185"/>
    </row>
    <row r="80" spans="2:17" x14ac:dyDescent="0.3">
      <c r="Q80" s="185"/>
    </row>
    <row r="83" spans="13:17" x14ac:dyDescent="0.3">
      <c r="Q83" s="185"/>
    </row>
    <row r="84" spans="13:17" x14ac:dyDescent="0.3">
      <c r="Q84" s="185"/>
    </row>
    <row r="85" spans="13:17" x14ac:dyDescent="0.3">
      <c r="M85" s="201"/>
    </row>
  </sheetData>
  <mergeCells count="25">
    <mergeCell ref="B8:B11"/>
    <mergeCell ref="C8:C11"/>
    <mergeCell ref="F8:J8"/>
    <mergeCell ref="I10:I11"/>
    <mergeCell ref="D8:D11"/>
    <mergeCell ref="E8:E11"/>
    <mergeCell ref="H9:I9"/>
    <mergeCell ref="L9:L11"/>
    <mergeCell ref="N9:O9"/>
    <mergeCell ref="H10:H11"/>
    <mergeCell ref="K8:P8"/>
    <mergeCell ref="N10:N11"/>
    <mergeCell ref="M9:M11"/>
    <mergeCell ref="J9:J11"/>
    <mergeCell ref="K9:K11"/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</mergeCells>
  <phoneticPr fontId="2" type="noConversion"/>
  <printOptions horizontalCentered="1"/>
  <pageMargins left="0.39370078740157483" right="0.19685039370078741" top="1.1811023622047245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tabSelected="1" workbookViewId="0">
      <selection activeCell="H9" sqref="H9"/>
    </sheetView>
  </sheetViews>
  <sheetFormatPr defaultRowHeight="15.75" x14ac:dyDescent="0.25"/>
  <cols>
    <col min="1" max="1" width="25" style="88" customWidth="1"/>
    <col min="2" max="2" width="27.1640625" style="88" customWidth="1"/>
    <col min="3" max="3" width="24.1640625" style="88" customWidth="1"/>
    <col min="4" max="4" width="22.33203125" style="88" customWidth="1"/>
    <col min="5" max="5" width="23" style="88" customWidth="1"/>
    <col min="6" max="6" width="9.33203125" style="88"/>
    <col min="7" max="7" width="17.6640625" style="88" customWidth="1"/>
    <col min="8" max="8" width="25.33203125" style="88" customWidth="1"/>
    <col min="9" max="16384" width="9.33203125" style="88"/>
  </cols>
  <sheetData>
    <row r="1" spans="1:8" s="56" customFormat="1" ht="7.5" customHeight="1" x14ac:dyDescent="0.25"/>
    <row r="2" spans="1:8" s="56" customFormat="1" x14ac:dyDescent="0.25">
      <c r="A2" s="112"/>
      <c r="B2" s="113"/>
      <c r="C2" s="113"/>
      <c r="F2" s="323" t="s">
        <v>449</v>
      </c>
      <c r="G2" s="324"/>
      <c r="H2" s="324"/>
    </row>
    <row r="3" spans="1:8" s="56" customFormat="1" ht="46.5" customHeight="1" x14ac:dyDescent="0.25">
      <c r="A3" s="112"/>
      <c r="B3" s="114"/>
      <c r="C3" s="114"/>
      <c r="D3" s="253"/>
      <c r="E3" s="324"/>
      <c r="F3" s="325" t="s">
        <v>496</v>
      </c>
      <c r="G3" s="326"/>
      <c r="H3" s="326"/>
    </row>
    <row r="4" spans="1:8" s="56" customFormat="1" ht="36" customHeight="1" x14ac:dyDescent="0.25">
      <c r="A4" s="112"/>
      <c r="B4" s="114"/>
      <c r="C4" s="114"/>
      <c r="D4" s="253"/>
      <c r="E4" s="324"/>
      <c r="F4" s="327" t="s">
        <v>462</v>
      </c>
      <c r="G4" s="328"/>
      <c r="H4" s="328"/>
    </row>
    <row r="5" spans="1:8" s="56" customFormat="1" x14ac:dyDescent="0.25">
      <c r="A5" s="112"/>
      <c r="B5" s="115"/>
      <c r="C5" s="115"/>
    </row>
    <row r="6" spans="1:8" s="56" customFormat="1" ht="6.75" customHeight="1" x14ac:dyDescent="0.25">
      <c r="A6" s="116"/>
      <c r="B6" s="116"/>
      <c r="C6" s="116"/>
    </row>
    <row r="7" spans="1:8" s="56" customFormat="1" ht="18.75" x14ac:dyDescent="0.3">
      <c r="A7" s="285" t="s">
        <v>463</v>
      </c>
      <c r="B7" s="285"/>
      <c r="C7" s="285"/>
      <c r="D7" s="285"/>
      <c r="E7" s="285"/>
    </row>
    <row r="8" spans="1:8" s="56" customFormat="1" ht="19.5" thickBot="1" x14ac:dyDescent="0.35">
      <c r="A8" s="282" t="s">
        <v>398</v>
      </c>
      <c r="B8" s="282"/>
    </row>
    <row r="9" spans="1:8" s="56" customFormat="1" ht="15.75" customHeight="1" x14ac:dyDescent="0.25">
      <c r="A9" s="286" t="s">
        <v>153</v>
      </c>
      <c r="B9" s="286"/>
    </row>
    <row r="10" spans="1:8" s="56" customFormat="1" x14ac:dyDescent="0.25"/>
    <row r="11" spans="1:8" s="56" customFormat="1" ht="18.75" x14ac:dyDescent="0.3">
      <c r="A11" s="117" t="s">
        <v>231</v>
      </c>
    </row>
    <row r="12" spans="1:8" s="56" customFormat="1" x14ac:dyDescent="0.25">
      <c r="A12" s="118"/>
      <c r="E12" s="118" t="s">
        <v>177</v>
      </c>
    </row>
    <row r="13" spans="1:8" s="56" customFormat="1" ht="31.5" x14ac:dyDescent="0.25">
      <c r="A13" s="68" t="s">
        <v>217</v>
      </c>
      <c r="B13" s="287" t="s">
        <v>218</v>
      </c>
      <c r="C13" s="287"/>
      <c r="D13" s="287"/>
      <c r="E13" s="287" t="s">
        <v>179</v>
      </c>
      <c r="F13" s="329" t="s">
        <v>495</v>
      </c>
      <c r="G13" s="329"/>
      <c r="H13" s="329"/>
    </row>
    <row r="14" spans="1:8" s="56" customFormat="1" ht="44.25" customHeight="1" x14ac:dyDescent="0.25">
      <c r="A14" s="68" t="s">
        <v>206</v>
      </c>
      <c r="B14" s="287" t="s">
        <v>219</v>
      </c>
      <c r="C14" s="287"/>
      <c r="D14" s="287"/>
      <c r="E14" s="287"/>
      <c r="F14" s="329"/>
      <c r="G14" s="329"/>
      <c r="H14" s="329"/>
    </row>
    <row r="15" spans="1:8" s="56" customFormat="1" x14ac:dyDescent="0.25">
      <c r="A15" s="68">
        <v>1</v>
      </c>
      <c r="B15" s="287">
        <v>2</v>
      </c>
      <c r="C15" s="287"/>
      <c r="D15" s="287"/>
      <c r="E15" s="68">
        <v>3</v>
      </c>
      <c r="F15" s="304"/>
      <c r="G15" s="305"/>
      <c r="H15" s="306"/>
    </row>
    <row r="16" spans="1:8" s="56" customFormat="1" ht="19.5" customHeight="1" x14ac:dyDescent="0.25">
      <c r="A16" s="288" t="s">
        <v>220</v>
      </c>
      <c r="B16" s="289"/>
      <c r="C16" s="289"/>
      <c r="D16" s="289"/>
      <c r="E16" s="289"/>
      <c r="F16" s="307"/>
      <c r="G16" s="308"/>
      <c r="H16" s="309"/>
    </row>
    <row r="17" spans="1:8" s="56" customFormat="1" ht="27" customHeight="1" x14ac:dyDescent="0.25">
      <c r="A17" s="143">
        <v>41020100</v>
      </c>
      <c r="B17" s="283" t="s">
        <v>57</v>
      </c>
      <c r="C17" s="284"/>
      <c r="D17" s="284"/>
      <c r="E17" s="144">
        <f>E18</f>
        <v>37680600</v>
      </c>
      <c r="F17" s="307"/>
      <c r="G17" s="308"/>
      <c r="H17" s="309"/>
    </row>
    <row r="18" spans="1:8" ht="26.25" customHeight="1" x14ac:dyDescent="0.25">
      <c r="A18" s="129">
        <v>9900000000</v>
      </c>
      <c r="B18" s="342" t="s">
        <v>416</v>
      </c>
      <c r="C18" s="343"/>
      <c r="D18" s="343"/>
      <c r="E18" s="130">
        <v>37680600</v>
      </c>
      <c r="F18" s="307"/>
      <c r="G18" s="308"/>
      <c r="H18" s="309"/>
    </row>
    <row r="19" spans="1:8" s="56" customFormat="1" ht="39.75" customHeight="1" x14ac:dyDescent="0.25">
      <c r="A19" s="143">
        <v>41033900</v>
      </c>
      <c r="B19" s="283" t="s">
        <v>415</v>
      </c>
      <c r="C19" s="284"/>
      <c r="D19" s="284"/>
      <c r="E19" s="144">
        <f>E20</f>
        <v>164238000</v>
      </c>
      <c r="F19" s="307"/>
      <c r="G19" s="308"/>
      <c r="H19" s="309"/>
    </row>
    <row r="20" spans="1:8" s="56" customFormat="1" ht="26.25" customHeight="1" x14ac:dyDescent="0.25">
      <c r="A20" s="129">
        <v>9900000000</v>
      </c>
      <c r="B20" s="342" t="s">
        <v>416</v>
      </c>
      <c r="C20" s="343"/>
      <c r="D20" s="343"/>
      <c r="E20" s="235">
        <v>164238000</v>
      </c>
      <c r="F20" s="307"/>
      <c r="G20" s="308"/>
      <c r="H20" s="309"/>
    </row>
    <row r="21" spans="1:8" s="56" customFormat="1" ht="50.45" customHeight="1" x14ac:dyDescent="0.25">
      <c r="A21" s="233">
        <v>41051000</v>
      </c>
      <c r="B21" s="315" t="s">
        <v>468</v>
      </c>
      <c r="C21" s="316"/>
      <c r="D21" s="317"/>
      <c r="E21" s="234">
        <f>E22</f>
        <v>1638870</v>
      </c>
      <c r="F21" s="301" t="s">
        <v>488</v>
      </c>
      <c r="G21" s="302"/>
      <c r="H21" s="303"/>
    </row>
    <row r="22" spans="1:8" s="56" customFormat="1" ht="26.25" customHeight="1" x14ac:dyDescent="0.25">
      <c r="A22" s="131" t="s">
        <v>399</v>
      </c>
      <c r="B22" s="332" t="s">
        <v>129</v>
      </c>
      <c r="C22" s="333"/>
      <c r="D22" s="334"/>
      <c r="E22" s="236">
        <v>1638870</v>
      </c>
      <c r="F22" s="290">
        <v>1638870</v>
      </c>
      <c r="G22" s="291"/>
      <c r="H22" s="291"/>
    </row>
    <row r="23" spans="1:8" s="56" customFormat="1" ht="39.75" customHeight="1" x14ac:dyDescent="0.25">
      <c r="A23" s="145" t="s">
        <v>204</v>
      </c>
      <c r="B23" s="344" t="s">
        <v>205</v>
      </c>
      <c r="C23" s="345"/>
      <c r="D23" s="346"/>
      <c r="E23" s="144">
        <f>E24</f>
        <v>1129498</v>
      </c>
      <c r="F23" s="292"/>
      <c r="G23" s="293"/>
      <c r="H23" s="294"/>
    </row>
    <row r="24" spans="1:8" s="56" customFormat="1" ht="24" customHeight="1" x14ac:dyDescent="0.25">
      <c r="A24" s="131" t="s">
        <v>400</v>
      </c>
      <c r="B24" s="331" t="s">
        <v>230</v>
      </c>
      <c r="C24" s="331"/>
      <c r="D24" s="331"/>
      <c r="E24" s="130">
        <v>1129498</v>
      </c>
      <c r="F24" s="295"/>
      <c r="G24" s="296"/>
      <c r="H24" s="297"/>
    </row>
    <row r="25" spans="1:8" s="56" customFormat="1" ht="15.6" customHeight="1" x14ac:dyDescent="0.25">
      <c r="A25" s="288" t="s">
        <v>221</v>
      </c>
      <c r="B25" s="289"/>
      <c r="C25" s="289"/>
      <c r="D25" s="289"/>
      <c r="E25" s="289"/>
      <c r="F25" s="295"/>
      <c r="G25" s="296"/>
      <c r="H25" s="297"/>
    </row>
    <row r="26" spans="1:8" s="56" customFormat="1" ht="19.5" customHeight="1" x14ac:dyDescent="0.25">
      <c r="A26" s="132" t="s">
        <v>222</v>
      </c>
      <c r="B26" s="322" t="s">
        <v>24</v>
      </c>
      <c r="C26" s="322"/>
      <c r="D26" s="322"/>
      <c r="E26" s="168">
        <f>E27</f>
        <v>1000000</v>
      </c>
      <c r="F26" s="295"/>
      <c r="G26" s="296"/>
      <c r="H26" s="297"/>
    </row>
    <row r="27" spans="1:8" s="56" customFormat="1" ht="26.1" customHeight="1" x14ac:dyDescent="0.25">
      <c r="A27" s="146" t="s">
        <v>204</v>
      </c>
      <c r="B27" s="349" t="s">
        <v>205</v>
      </c>
      <c r="C27" s="350"/>
      <c r="D27" s="351"/>
      <c r="E27" s="147">
        <v>1000000</v>
      </c>
      <c r="F27" s="295"/>
      <c r="G27" s="296"/>
      <c r="H27" s="297"/>
    </row>
    <row r="28" spans="1:8" s="56" customFormat="1" ht="26.1" customHeight="1" x14ac:dyDescent="0.25">
      <c r="A28" s="128" t="s">
        <v>399</v>
      </c>
      <c r="B28" s="258" t="s">
        <v>129</v>
      </c>
      <c r="C28" s="347"/>
      <c r="D28" s="348"/>
      <c r="E28" s="121">
        <v>1000000</v>
      </c>
      <c r="F28" s="295"/>
      <c r="G28" s="296"/>
      <c r="H28" s="297"/>
    </row>
    <row r="29" spans="1:8" s="56" customFormat="1" ht="19.5" customHeight="1" x14ac:dyDescent="0.25">
      <c r="A29" s="68" t="s">
        <v>222</v>
      </c>
      <c r="B29" s="330" t="s">
        <v>223</v>
      </c>
      <c r="C29" s="330"/>
      <c r="D29" s="330"/>
      <c r="E29" s="119">
        <f>E30+E31</f>
        <v>205686968</v>
      </c>
      <c r="F29" s="295"/>
      <c r="G29" s="296"/>
      <c r="H29" s="297"/>
    </row>
    <row r="30" spans="1:8" s="56" customFormat="1" ht="19.5" customHeight="1" x14ac:dyDescent="0.25">
      <c r="A30" s="132" t="s">
        <v>222</v>
      </c>
      <c r="B30" s="322" t="s">
        <v>125</v>
      </c>
      <c r="C30" s="322"/>
      <c r="D30" s="322"/>
      <c r="E30" s="119">
        <f>E17+E19+E23+E21</f>
        <v>204686968</v>
      </c>
      <c r="F30" s="295"/>
      <c r="G30" s="296"/>
      <c r="H30" s="297"/>
    </row>
    <row r="31" spans="1:8" s="56" customFormat="1" ht="19.5" customHeight="1" x14ac:dyDescent="0.25">
      <c r="A31" s="132" t="s">
        <v>222</v>
      </c>
      <c r="B31" s="322" t="s">
        <v>24</v>
      </c>
      <c r="C31" s="322"/>
      <c r="D31" s="322"/>
      <c r="E31" s="119">
        <f>E26</f>
        <v>1000000</v>
      </c>
      <c r="F31" s="298"/>
      <c r="G31" s="299"/>
      <c r="H31" s="300"/>
    </row>
    <row r="32" spans="1:8" x14ac:dyDescent="0.25">
      <c r="A32" s="133"/>
      <c r="B32" s="134"/>
      <c r="C32" s="134"/>
      <c r="D32" s="134"/>
      <c r="E32" s="134"/>
      <c r="F32" s="134"/>
      <c r="G32" s="134"/>
      <c r="H32" s="134"/>
    </row>
    <row r="33" spans="1:8" x14ac:dyDescent="0.25">
      <c r="A33" s="135" t="s">
        <v>224</v>
      </c>
      <c r="B33" s="15"/>
      <c r="C33" s="15"/>
      <c r="D33" s="15"/>
      <c r="E33" s="15"/>
      <c r="F33" s="134"/>
      <c r="G33" s="134"/>
      <c r="H33" s="134"/>
    </row>
    <row r="34" spans="1:8" x14ac:dyDescent="0.25">
      <c r="A34" s="135"/>
      <c r="B34" s="15"/>
      <c r="C34" s="15"/>
      <c r="D34" s="15"/>
      <c r="E34" s="15"/>
      <c r="F34" s="134"/>
      <c r="G34" s="134"/>
      <c r="H34" s="134"/>
    </row>
    <row r="35" spans="1:8" ht="16.5" thickBot="1" x14ac:dyDescent="0.3">
      <c r="A35" s="136" t="s">
        <v>228</v>
      </c>
      <c r="B35" s="15"/>
      <c r="C35" s="15"/>
      <c r="D35" s="15"/>
      <c r="E35" s="136" t="s">
        <v>229</v>
      </c>
      <c r="F35" s="134"/>
      <c r="G35" s="134"/>
      <c r="H35" s="134"/>
    </row>
    <row r="36" spans="1:8" ht="63" x14ac:dyDescent="0.25">
      <c r="A36" s="137" t="s">
        <v>225</v>
      </c>
      <c r="B36" s="311" t="s">
        <v>151</v>
      </c>
      <c r="C36" s="335" t="s">
        <v>218</v>
      </c>
      <c r="D36" s="337"/>
      <c r="E36" s="311" t="s">
        <v>179</v>
      </c>
      <c r="F36" s="134"/>
      <c r="G36" s="134"/>
      <c r="H36" s="134"/>
    </row>
    <row r="37" spans="1:8" ht="39.75" customHeight="1" thickBot="1" x14ac:dyDescent="0.3">
      <c r="A37" s="138" t="s">
        <v>206</v>
      </c>
      <c r="B37" s="312"/>
      <c r="C37" s="320" t="s">
        <v>226</v>
      </c>
      <c r="D37" s="321"/>
      <c r="E37" s="312"/>
      <c r="F37" s="134"/>
      <c r="G37" s="134"/>
      <c r="H37" s="134"/>
    </row>
    <row r="38" spans="1:8" ht="16.5" thickBot="1" x14ac:dyDescent="0.3">
      <c r="A38" s="138">
        <v>1</v>
      </c>
      <c r="B38" s="139">
        <v>2</v>
      </c>
      <c r="C38" s="338">
        <v>3</v>
      </c>
      <c r="D38" s="339"/>
      <c r="E38" s="139">
        <v>4</v>
      </c>
      <c r="F38" s="134"/>
      <c r="G38" s="134"/>
      <c r="H38" s="134"/>
    </row>
    <row r="39" spans="1:8" ht="26.25" customHeight="1" thickBot="1" x14ac:dyDescent="0.3">
      <c r="A39" s="335" t="s">
        <v>227</v>
      </c>
      <c r="B39" s="336"/>
      <c r="C39" s="336"/>
      <c r="D39" s="336"/>
      <c r="E39" s="337"/>
      <c r="F39" s="134"/>
      <c r="G39" s="134"/>
      <c r="H39" s="134"/>
    </row>
    <row r="40" spans="1:8" ht="26.25" customHeight="1" x14ac:dyDescent="0.25">
      <c r="A40" s="148" t="s">
        <v>250</v>
      </c>
      <c r="B40" s="149">
        <v>9770</v>
      </c>
      <c r="C40" s="340" t="s">
        <v>205</v>
      </c>
      <c r="D40" s="341"/>
      <c r="E40" s="150">
        <f>E41</f>
        <v>318800</v>
      </c>
      <c r="F40" s="134"/>
      <c r="G40" s="134"/>
      <c r="H40" s="134"/>
    </row>
    <row r="41" spans="1:8" s="134" customFormat="1" ht="36.6" customHeight="1" x14ac:dyDescent="0.25">
      <c r="A41" s="131" t="s">
        <v>399</v>
      </c>
      <c r="B41" s="131"/>
      <c r="C41" s="287" t="s">
        <v>129</v>
      </c>
      <c r="D41" s="287"/>
      <c r="E41" s="176">
        <v>318800</v>
      </c>
    </row>
    <row r="42" spans="1:8" ht="22.5" customHeight="1" thickBot="1" x14ac:dyDescent="0.3">
      <c r="A42" s="138" t="s">
        <v>222</v>
      </c>
      <c r="B42" s="139" t="s">
        <v>222</v>
      </c>
      <c r="C42" s="318" t="s">
        <v>223</v>
      </c>
      <c r="D42" s="319"/>
      <c r="E42" s="140">
        <f>E43+E44</f>
        <v>318800</v>
      </c>
      <c r="F42" s="134"/>
      <c r="G42" s="134"/>
      <c r="H42" s="134"/>
    </row>
    <row r="43" spans="1:8" ht="21.75" customHeight="1" thickBot="1" x14ac:dyDescent="0.3">
      <c r="A43" s="138" t="s">
        <v>222</v>
      </c>
      <c r="B43" s="139" t="s">
        <v>222</v>
      </c>
      <c r="C43" s="313" t="s">
        <v>125</v>
      </c>
      <c r="D43" s="314"/>
      <c r="E43" s="140">
        <f>E40</f>
        <v>318800</v>
      </c>
      <c r="F43" s="134"/>
      <c r="G43" s="134"/>
      <c r="H43" s="134"/>
    </row>
    <row r="44" spans="1:8" ht="20.25" customHeight="1" thickBot="1" x14ac:dyDescent="0.3">
      <c r="A44" s="138" t="s">
        <v>222</v>
      </c>
      <c r="B44" s="139" t="s">
        <v>222</v>
      </c>
      <c r="C44" s="313" t="s">
        <v>24</v>
      </c>
      <c r="D44" s="314"/>
      <c r="E44" s="141">
        <v>0</v>
      </c>
      <c r="F44" s="134"/>
      <c r="G44" s="134"/>
      <c r="H44" s="134"/>
    </row>
    <row r="45" spans="1:8" x14ac:dyDescent="0.25">
      <c r="A45" s="142"/>
      <c r="B45" s="15"/>
      <c r="C45" s="15"/>
      <c r="D45" s="15"/>
      <c r="E45" s="15"/>
      <c r="F45" s="134"/>
      <c r="G45" s="134"/>
      <c r="H45" s="134"/>
    </row>
    <row r="46" spans="1:8" x14ac:dyDescent="0.25">
      <c r="A46" s="113"/>
      <c r="B46" s="113"/>
      <c r="C46" s="113"/>
      <c r="D46" s="113"/>
      <c r="E46" s="113"/>
      <c r="F46" s="134"/>
      <c r="G46" s="134"/>
      <c r="H46" s="134"/>
    </row>
    <row r="47" spans="1:8" x14ac:dyDescent="0.25">
      <c r="A47" s="310" t="s">
        <v>389</v>
      </c>
      <c r="B47" s="310"/>
      <c r="C47" s="15"/>
      <c r="D47" s="136" t="s">
        <v>390</v>
      </c>
      <c r="E47" s="15"/>
      <c r="F47" s="134"/>
      <c r="G47" s="134"/>
      <c r="H47" s="134"/>
    </row>
    <row r="48" spans="1:8" x14ac:dyDescent="0.25">
      <c r="A48" s="89"/>
    </row>
  </sheetData>
  <mergeCells count="45">
    <mergeCell ref="E36:E37"/>
    <mergeCell ref="A39:E39"/>
    <mergeCell ref="C38:D38"/>
    <mergeCell ref="C40:D40"/>
    <mergeCell ref="C36:D36"/>
    <mergeCell ref="B18:D18"/>
    <mergeCell ref="B20:D20"/>
    <mergeCell ref="B23:D23"/>
    <mergeCell ref="B28:D28"/>
    <mergeCell ref="B27:D27"/>
    <mergeCell ref="F2:H2"/>
    <mergeCell ref="F3:H3"/>
    <mergeCell ref="F4:H4"/>
    <mergeCell ref="F13:H14"/>
    <mergeCell ref="B30:D30"/>
    <mergeCell ref="D3:E3"/>
    <mergeCell ref="B29:D29"/>
    <mergeCell ref="B24:D24"/>
    <mergeCell ref="D4:E4"/>
    <mergeCell ref="B22:D22"/>
    <mergeCell ref="A47:B47"/>
    <mergeCell ref="B36:B37"/>
    <mergeCell ref="C41:D41"/>
    <mergeCell ref="C43:D43"/>
    <mergeCell ref="C44:D44"/>
    <mergeCell ref="B21:D21"/>
    <mergeCell ref="C42:D42"/>
    <mergeCell ref="C37:D37"/>
    <mergeCell ref="B31:D31"/>
    <mergeCell ref="B26:D26"/>
    <mergeCell ref="A25:E25"/>
    <mergeCell ref="F22:H22"/>
    <mergeCell ref="F23:H31"/>
    <mergeCell ref="F21:H21"/>
    <mergeCell ref="B19:D19"/>
    <mergeCell ref="F15:H20"/>
    <mergeCell ref="A8:B8"/>
    <mergeCell ref="B17:D17"/>
    <mergeCell ref="A7:E7"/>
    <mergeCell ref="A9:B9"/>
    <mergeCell ref="B15:D15"/>
    <mergeCell ref="B14:D14"/>
    <mergeCell ref="A16:E16"/>
    <mergeCell ref="B13:D13"/>
    <mergeCell ref="E13:E1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4"/>
  <sheetViews>
    <sheetView topLeftCell="A7" workbookViewId="0">
      <selection activeCell="B11" sqref="B11"/>
    </sheetView>
  </sheetViews>
  <sheetFormatPr defaultRowHeight="12.75" x14ac:dyDescent="0.2"/>
  <cols>
    <col min="1" max="1" width="16.1640625" customWidth="1"/>
    <col min="2" max="2" width="35.6640625" customWidth="1"/>
    <col min="3" max="3" width="16.6640625" customWidth="1"/>
    <col min="4" max="4" width="15.6640625" customWidth="1"/>
    <col min="5" max="5" width="14.6640625" customWidth="1"/>
  </cols>
  <sheetData>
    <row r="1" spans="1:7" ht="15.75" x14ac:dyDescent="0.25">
      <c r="D1" s="352" t="s">
        <v>251</v>
      </c>
      <c r="E1" s="353"/>
    </row>
    <row r="2" spans="1:7" ht="51.95" customHeight="1" x14ac:dyDescent="0.25">
      <c r="B2" s="55"/>
      <c r="C2" s="253" t="s">
        <v>484</v>
      </c>
      <c r="D2" s="355"/>
      <c r="E2" s="355"/>
      <c r="F2" s="125"/>
      <c r="G2" s="125"/>
    </row>
    <row r="3" spans="1:7" ht="51" customHeight="1" x14ac:dyDescent="0.25">
      <c r="C3" s="253" t="s">
        <v>453</v>
      </c>
      <c r="D3" s="356"/>
      <c r="E3" s="356"/>
      <c r="F3" s="125"/>
      <c r="G3" s="125"/>
    </row>
    <row r="4" spans="1:7" ht="47.1" customHeight="1" x14ac:dyDescent="0.2">
      <c r="A4" s="354" t="s">
        <v>482</v>
      </c>
      <c r="B4" s="354"/>
      <c r="C4" s="354"/>
      <c r="D4" s="354"/>
      <c r="E4" s="354"/>
    </row>
    <row r="5" spans="1:7" ht="18.75" x14ac:dyDescent="0.3">
      <c r="A5" s="13"/>
      <c r="B5" s="57" t="s">
        <v>398</v>
      </c>
      <c r="C5" s="13"/>
      <c r="D5" s="13"/>
      <c r="E5" s="13"/>
    </row>
    <row r="6" spans="1:7" ht="18.75" x14ac:dyDescent="0.3">
      <c r="A6" s="13"/>
      <c r="B6" s="58" t="s">
        <v>153</v>
      </c>
      <c r="C6" s="13"/>
      <c r="D6" s="13"/>
      <c r="E6" s="13"/>
    </row>
    <row r="7" spans="1:7" ht="18.75" x14ac:dyDescent="0.3">
      <c r="A7" s="13"/>
      <c r="B7" s="58"/>
      <c r="C7" s="13"/>
      <c r="D7" s="13"/>
      <c r="E7" s="13"/>
    </row>
    <row r="8" spans="1:7" ht="72" customHeight="1" x14ac:dyDescent="0.2">
      <c r="A8" s="127" t="s">
        <v>414</v>
      </c>
      <c r="B8" s="127" t="s">
        <v>124</v>
      </c>
      <c r="C8" s="127" t="s">
        <v>192</v>
      </c>
      <c r="D8" s="127" t="s">
        <v>125</v>
      </c>
      <c r="E8" s="127" t="s">
        <v>24</v>
      </c>
    </row>
    <row r="9" spans="1:7" ht="38.450000000000003" customHeight="1" x14ac:dyDescent="0.2">
      <c r="A9" s="127"/>
      <c r="B9" s="101" t="s">
        <v>242</v>
      </c>
      <c r="C9" s="119">
        <f>D9+E9</f>
        <v>318800</v>
      </c>
      <c r="D9" s="119">
        <f>SUM(D10:D11)</f>
        <v>318800</v>
      </c>
      <c r="E9" s="119">
        <f>SUM(E10:E11)</f>
        <v>0</v>
      </c>
    </row>
    <row r="10" spans="1:7" ht="84.95" customHeight="1" x14ac:dyDescent="0.2">
      <c r="A10" s="357" t="s">
        <v>129</v>
      </c>
      <c r="B10" s="99" t="s">
        <v>493</v>
      </c>
      <c r="C10" s="121">
        <f>D10+E10</f>
        <v>307800</v>
      </c>
      <c r="D10" s="121">
        <v>307800</v>
      </c>
      <c r="E10" s="121">
        <v>0</v>
      </c>
    </row>
    <row r="11" spans="1:7" ht="74.45" customHeight="1" x14ac:dyDescent="0.2">
      <c r="A11" s="358"/>
      <c r="B11" s="99" t="s">
        <v>472</v>
      </c>
      <c r="C11" s="121">
        <f>D11+E11</f>
        <v>11000</v>
      </c>
      <c r="D11" s="121">
        <v>11000</v>
      </c>
      <c r="E11" s="121">
        <v>0</v>
      </c>
    </row>
    <row r="12" spans="1:7" ht="27.95" customHeight="1" x14ac:dyDescent="0.2">
      <c r="A12" s="128"/>
      <c r="B12" s="101" t="s">
        <v>128</v>
      </c>
      <c r="C12" s="119">
        <f>C9</f>
        <v>318800</v>
      </c>
      <c r="D12" s="119">
        <f>D9</f>
        <v>318800</v>
      </c>
      <c r="E12" s="119">
        <f>E9</f>
        <v>0</v>
      </c>
    </row>
    <row r="13" spans="1:7" x14ac:dyDescent="0.2">
      <c r="A13" s="51"/>
      <c r="B13" s="51"/>
      <c r="C13" s="51"/>
      <c r="D13" s="51"/>
      <c r="E13" s="51"/>
    </row>
    <row r="14" spans="1:7" ht="18.75" x14ac:dyDescent="0.3">
      <c r="A14" s="5" t="s">
        <v>389</v>
      </c>
      <c r="C14" s="5"/>
      <c r="D14" s="5" t="s">
        <v>390</v>
      </c>
      <c r="E14" s="5"/>
    </row>
  </sheetData>
  <mergeCells count="5">
    <mergeCell ref="D1:E1"/>
    <mergeCell ref="A4:E4"/>
    <mergeCell ref="C2:E2"/>
    <mergeCell ref="C3:E3"/>
    <mergeCell ref="A10:A11"/>
  </mergeCells>
  <pageMargins left="0.9055118110236221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58"/>
  <sheetViews>
    <sheetView view="pageBreakPreview" topLeftCell="B40" zoomScale="56" zoomScaleNormal="75" zoomScaleSheetLayoutView="56" workbookViewId="0">
      <selection activeCell="I44" sqref="I44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67.6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7.33203125" style="16" customWidth="1"/>
    <col min="11" max="11" width="22.5" style="16" customWidth="1"/>
    <col min="12" max="12" width="37.1640625" style="16" customWidth="1"/>
    <col min="13" max="13" width="7.5" style="16" customWidth="1"/>
    <col min="14" max="15" width="9.1640625" style="16"/>
    <col min="16" max="16" width="18.5" style="16" customWidth="1"/>
    <col min="17" max="16384" width="9.1640625" style="16"/>
  </cols>
  <sheetData>
    <row r="1" spans="1:11" s="15" customFormat="1" ht="28.5" customHeight="1" x14ac:dyDescent="0.3">
      <c r="A1" s="14"/>
      <c r="B1" s="60"/>
      <c r="C1" s="60"/>
      <c r="D1" s="60"/>
      <c r="E1" s="60"/>
      <c r="F1" s="60"/>
      <c r="G1" s="60"/>
      <c r="H1" s="60"/>
      <c r="I1" s="60"/>
      <c r="J1" s="52" t="s">
        <v>492</v>
      </c>
    </row>
    <row r="2" spans="1:11" s="15" customFormat="1" ht="52.5" customHeight="1" x14ac:dyDescent="0.3">
      <c r="A2" s="14"/>
      <c r="B2" s="60"/>
      <c r="C2" s="60"/>
      <c r="D2" s="60"/>
      <c r="E2" s="60"/>
      <c r="F2" s="60"/>
      <c r="G2" s="60"/>
      <c r="H2" s="60"/>
      <c r="I2" s="263" t="s">
        <v>483</v>
      </c>
      <c r="J2" s="263"/>
      <c r="K2" s="263"/>
    </row>
    <row r="3" spans="1:11" s="15" customFormat="1" ht="45.6" customHeight="1" x14ac:dyDescent="0.3">
      <c r="A3" s="14"/>
      <c r="B3" s="60"/>
      <c r="C3" s="60"/>
      <c r="D3" s="60"/>
      <c r="E3" s="60"/>
      <c r="F3" s="60"/>
      <c r="G3" s="60"/>
      <c r="H3" s="60"/>
      <c r="I3" s="263" t="s">
        <v>456</v>
      </c>
      <c r="J3" s="263"/>
      <c r="K3" s="263"/>
    </row>
    <row r="4" spans="1:11" ht="18" customHeight="1" x14ac:dyDescent="0.2">
      <c r="G4" s="61"/>
      <c r="H4" s="61"/>
      <c r="I4" s="61"/>
    </row>
    <row r="5" spans="1:11" ht="33.75" customHeight="1" x14ac:dyDescent="0.2">
      <c r="B5" s="371" t="s">
        <v>464</v>
      </c>
      <c r="C5" s="372"/>
      <c r="D5" s="372"/>
      <c r="E5" s="372"/>
      <c r="F5" s="372"/>
      <c r="G5" s="372"/>
      <c r="H5" s="372"/>
      <c r="I5" s="372"/>
    </row>
    <row r="6" spans="1:11" ht="19.5" thickBot="1" x14ac:dyDescent="0.25">
      <c r="B6" s="367" t="s">
        <v>398</v>
      </c>
      <c r="C6" s="368"/>
      <c r="D6" s="368"/>
      <c r="E6" s="62"/>
      <c r="F6" s="62"/>
      <c r="G6" s="62"/>
      <c r="H6" s="62"/>
      <c r="I6" s="62"/>
    </row>
    <row r="7" spans="1:11" ht="18.75" x14ac:dyDescent="0.2">
      <c r="B7" s="369" t="s">
        <v>153</v>
      </c>
      <c r="C7" s="369"/>
      <c r="D7" s="369"/>
      <c r="E7" s="62"/>
      <c r="F7" s="62"/>
      <c r="G7" s="62"/>
      <c r="H7" s="62"/>
      <c r="I7" s="62"/>
    </row>
    <row r="8" spans="1:11" ht="18.75" x14ac:dyDescent="0.3">
      <c r="B8" s="63"/>
      <c r="C8" s="64"/>
      <c r="D8" s="64"/>
      <c r="E8" s="64"/>
      <c r="F8" s="65"/>
      <c r="G8" s="65"/>
      <c r="H8" s="66"/>
      <c r="I8" s="67" t="s">
        <v>23</v>
      </c>
    </row>
    <row r="9" spans="1:11" ht="51.75" customHeight="1" x14ac:dyDescent="0.2">
      <c r="A9" s="17"/>
      <c r="B9" s="363" t="s">
        <v>150</v>
      </c>
      <c r="C9" s="363" t="s">
        <v>151</v>
      </c>
      <c r="D9" s="363" t="s">
        <v>163</v>
      </c>
      <c r="E9" s="365" t="s">
        <v>152</v>
      </c>
      <c r="F9" s="287" t="s">
        <v>164</v>
      </c>
      <c r="G9" s="373" t="s">
        <v>159</v>
      </c>
      <c r="H9" s="287" t="s">
        <v>179</v>
      </c>
      <c r="I9" s="370" t="s">
        <v>189</v>
      </c>
      <c r="J9" s="287" t="s">
        <v>190</v>
      </c>
      <c r="K9" s="287"/>
    </row>
    <row r="10" spans="1:11" s="19" customFormat="1" ht="58.5" customHeight="1" x14ac:dyDescent="0.2">
      <c r="A10" s="18"/>
      <c r="B10" s="364"/>
      <c r="C10" s="364"/>
      <c r="D10" s="364"/>
      <c r="E10" s="366"/>
      <c r="F10" s="287"/>
      <c r="G10" s="374"/>
      <c r="H10" s="287"/>
      <c r="I10" s="370"/>
      <c r="J10" s="68" t="s">
        <v>180</v>
      </c>
      <c r="K10" s="68" t="s">
        <v>165</v>
      </c>
    </row>
    <row r="11" spans="1:11" ht="28.5" customHeight="1" x14ac:dyDescent="0.2">
      <c r="B11" s="69" t="s">
        <v>166</v>
      </c>
      <c r="C11" s="69" t="s">
        <v>167</v>
      </c>
      <c r="D11" s="69" t="s">
        <v>168</v>
      </c>
      <c r="E11" s="70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</row>
    <row r="12" spans="1:11" ht="43.5" customHeight="1" x14ac:dyDescent="0.2">
      <c r="B12" s="71" t="s">
        <v>3</v>
      </c>
      <c r="C12" s="8"/>
      <c r="D12" s="9"/>
      <c r="E12" s="9" t="s">
        <v>60</v>
      </c>
      <c r="F12" s="159"/>
      <c r="G12" s="159"/>
      <c r="H12" s="162">
        <f>I12+J12</f>
        <v>21843200</v>
      </c>
      <c r="I12" s="162">
        <f>I13</f>
        <v>16178700</v>
      </c>
      <c r="J12" s="162">
        <f>J13</f>
        <v>5664500</v>
      </c>
      <c r="K12" s="162">
        <f>K13</f>
        <v>5600000</v>
      </c>
    </row>
    <row r="13" spans="1:11" ht="39" customHeight="1" x14ac:dyDescent="0.2">
      <c r="B13" s="71" t="s">
        <v>1</v>
      </c>
      <c r="C13" s="8"/>
      <c r="D13" s="9"/>
      <c r="E13" s="9" t="s">
        <v>60</v>
      </c>
      <c r="F13" s="159"/>
      <c r="G13" s="159"/>
      <c r="H13" s="162">
        <f>I13+J13</f>
        <v>21843200</v>
      </c>
      <c r="I13" s="162">
        <f>SUM(I14:I34)</f>
        <v>16178700</v>
      </c>
      <c r="J13" s="162">
        <f>SUM(J14:J34)</f>
        <v>5664500</v>
      </c>
      <c r="K13" s="162">
        <f>SUM(K14:K33)</f>
        <v>5600000</v>
      </c>
    </row>
    <row r="14" spans="1:11" ht="95.1" customHeight="1" x14ac:dyDescent="0.2">
      <c r="B14" s="237" t="s">
        <v>72</v>
      </c>
      <c r="C14" s="237" t="s">
        <v>73</v>
      </c>
      <c r="D14" s="238" t="s">
        <v>74</v>
      </c>
      <c r="E14" s="238" t="s">
        <v>75</v>
      </c>
      <c r="F14" s="151" t="s">
        <v>401</v>
      </c>
      <c r="G14" s="152" t="s">
        <v>447</v>
      </c>
      <c r="H14" s="156">
        <f>I14+J14</f>
        <v>6583700</v>
      </c>
      <c r="I14" s="156">
        <v>5583700</v>
      </c>
      <c r="J14" s="156">
        <v>1000000</v>
      </c>
      <c r="K14" s="156">
        <v>1000000</v>
      </c>
    </row>
    <row r="15" spans="1:11" ht="104.45" customHeight="1" x14ac:dyDescent="0.2">
      <c r="B15" s="153" t="s">
        <v>88</v>
      </c>
      <c r="C15" s="154">
        <v>2111</v>
      </c>
      <c r="D15" s="155" t="s">
        <v>110</v>
      </c>
      <c r="E15" s="155" t="s">
        <v>87</v>
      </c>
      <c r="F15" s="151" t="s">
        <v>402</v>
      </c>
      <c r="G15" s="152" t="s">
        <v>403</v>
      </c>
      <c r="H15" s="156">
        <f t="shared" ref="H15:H44" si="0">I15+J15</f>
        <v>3100000</v>
      </c>
      <c r="I15" s="152">
        <v>3100000</v>
      </c>
      <c r="J15" s="156">
        <v>0</v>
      </c>
      <c r="K15" s="156">
        <v>0</v>
      </c>
    </row>
    <row r="16" spans="1:11" ht="113.1" customHeight="1" x14ac:dyDescent="0.2">
      <c r="B16" s="6" t="s">
        <v>99</v>
      </c>
      <c r="C16" s="6" t="s">
        <v>113</v>
      </c>
      <c r="D16" s="7" t="s">
        <v>76</v>
      </c>
      <c r="E16" s="7" t="s">
        <v>114</v>
      </c>
      <c r="F16" s="157" t="s">
        <v>437</v>
      </c>
      <c r="G16" s="152" t="s">
        <v>391</v>
      </c>
      <c r="H16" s="156">
        <f t="shared" si="0"/>
        <v>1626000</v>
      </c>
      <c r="I16" s="152">
        <v>1626000</v>
      </c>
      <c r="J16" s="156">
        <v>0</v>
      </c>
      <c r="K16" s="156">
        <v>0</v>
      </c>
    </row>
    <row r="17" spans="2:12" ht="113.1" customHeight="1" x14ac:dyDescent="0.2">
      <c r="B17" s="6" t="s">
        <v>99</v>
      </c>
      <c r="C17" s="6" t="s">
        <v>113</v>
      </c>
      <c r="D17" s="7" t="s">
        <v>76</v>
      </c>
      <c r="E17" s="7" t="s">
        <v>114</v>
      </c>
      <c r="F17" s="157" t="s">
        <v>392</v>
      </c>
      <c r="G17" s="152" t="s">
        <v>404</v>
      </c>
      <c r="H17" s="156">
        <f t="shared" si="0"/>
        <v>104000</v>
      </c>
      <c r="I17" s="152">
        <v>104000</v>
      </c>
      <c r="J17" s="156">
        <v>0</v>
      </c>
      <c r="K17" s="156">
        <v>0</v>
      </c>
    </row>
    <row r="18" spans="2:12" ht="99.75" customHeight="1" x14ac:dyDescent="0.2">
      <c r="B18" s="6" t="s">
        <v>99</v>
      </c>
      <c r="C18" s="6" t="s">
        <v>113</v>
      </c>
      <c r="D18" s="7" t="s">
        <v>76</v>
      </c>
      <c r="E18" s="7" t="s">
        <v>114</v>
      </c>
      <c r="F18" s="157" t="s">
        <v>379</v>
      </c>
      <c r="G18" s="152" t="s">
        <v>409</v>
      </c>
      <c r="H18" s="156">
        <f t="shared" si="0"/>
        <v>270000</v>
      </c>
      <c r="I18" s="152">
        <v>270000</v>
      </c>
      <c r="J18" s="156">
        <v>0</v>
      </c>
      <c r="K18" s="156">
        <v>0</v>
      </c>
    </row>
    <row r="19" spans="2:12" ht="120" customHeight="1" x14ac:dyDescent="0.2">
      <c r="B19" s="50" t="s">
        <v>198</v>
      </c>
      <c r="C19" s="50" t="s">
        <v>199</v>
      </c>
      <c r="D19" s="50" t="s">
        <v>156</v>
      </c>
      <c r="E19" s="7" t="s">
        <v>200</v>
      </c>
      <c r="F19" s="157" t="s">
        <v>393</v>
      </c>
      <c r="G19" s="152" t="s">
        <v>405</v>
      </c>
      <c r="H19" s="156">
        <f t="shared" si="0"/>
        <v>760000</v>
      </c>
      <c r="I19" s="152">
        <v>760000</v>
      </c>
      <c r="J19" s="156">
        <v>0</v>
      </c>
      <c r="K19" s="156">
        <v>0</v>
      </c>
    </row>
    <row r="20" spans="2:12" ht="111" customHeight="1" x14ac:dyDescent="0.2">
      <c r="B20" s="6" t="s">
        <v>154</v>
      </c>
      <c r="C20" s="6" t="s">
        <v>155</v>
      </c>
      <c r="D20" s="7" t="s">
        <v>156</v>
      </c>
      <c r="E20" s="7" t="s">
        <v>157</v>
      </c>
      <c r="F20" s="157" t="s">
        <v>393</v>
      </c>
      <c r="G20" s="152" t="s">
        <v>405</v>
      </c>
      <c r="H20" s="156">
        <f t="shared" si="0"/>
        <v>150000</v>
      </c>
      <c r="I20" s="152">
        <v>150000</v>
      </c>
      <c r="J20" s="156">
        <v>0</v>
      </c>
      <c r="K20" s="156">
        <v>0</v>
      </c>
    </row>
    <row r="21" spans="2:12" ht="192.95" customHeight="1" x14ac:dyDescent="0.2">
      <c r="B21" s="50" t="s">
        <v>207</v>
      </c>
      <c r="C21" s="6">
        <v>3050</v>
      </c>
      <c r="D21" s="53" t="s">
        <v>156</v>
      </c>
      <c r="E21" s="54" t="s">
        <v>209</v>
      </c>
      <c r="F21" s="157" t="s">
        <v>438</v>
      </c>
      <c r="G21" s="152" t="s">
        <v>407</v>
      </c>
      <c r="H21" s="156">
        <f t="shared" si="0"/>
        <v>50000</v>
      </c>
      <c r="I21" s="161">
        <v>50000</v>
      </c>
      <c r="J21" s="156">
        <v>0</v>
      </c>
      <c r="K21" s="156">
        <v>0</v>
      </c>
    </row>
    <row r="22" spans="2:12" ht="156.94999999999999" customHeight="1" x14ac:dyDescent="0.2">
      <c r="B22" s="53" t="s">
        <v>365</v>
      </c>
      <c r="C22" s="53" t="s">
        <v>366</v>
      </c>
      <c r="D22" s="53" t="s">
        <v>367</v>
      </c>
      <c r="E22" s="54" t="s">
        <v>368</v>
      </c>
      <c r="F22" s="157" t="s">
        <v>473</v>
      </c>
      <c r="G22" s="152" t="s">
        <v>489</v>
      </c>
      <c r="H22" s="156">
        <f t="shared" si="0"/>
        <v>200000</v>
      </c>
      <c r="I22" s="152">
        <v>200000</v>
      </c>
      <c r="J22" s="156">
        <v>0</v>
      </c>
      <c r="K22" s="156">
        <v>0</v>
      </c>
      <c r="L22" s="77"/>
    </row>
    <row r="23" spans="2:12" ht="144.94999999999999" customHeight="1" x14ac:dyDescent="0.2">
      <c r="B23" s="158" t="s">
        <v>253</v>
      </c>
      <c r="C23" s="158" t="s">
        <v>254</v>
      </c>
      <c r="D23" s="158" t="s">
        <v>14</v>
      </c>
      <c r="E23" s="158" t="s">
        <v>255</v>
      </c>
      <c r="F23" s="157" t="s">
        <v>474</v>
      </c>
      <c r="G23" s="152" t="s">
        <v>490</v>
      </c>
      <c r="H23" s="156">
        <f t="shared" si="0"/>
        <v>2000000</v>
      </c>
      <c r="I23" s="152">
        <v>2000000</v>
      </c>
      <c r="J23" s="156">
        <v>0</v>
      </c>
      <c r="K23" s="156">
        <v>0</v>
      </c>
      <c r="L23" s="77"/>
    </row>
    <row r="24" spans="2:12" ht="87.95" customHeight="1" x14ac:dyDescent="0.2">
      <c r="B24" s="6" t="s">
        <v>100</v>
      </c>
      <c r="C24" s="6" t="s">
        <v>118</v>
      </c>
      <c r="D24" s="7" t="s">
        <v>10</v>
      </c>
      <c r="E24" s="7" t="s">
        <v>81</v>
      </c>
      <c r="F24" s="151" t="s">
        <v>210</v>
      </c>
      <c r="G24" s="152" t="s">
        <v>245</v>
      </c>
      <c r="H24" s="156">
        <f t="shared" si="0"/>
        <v>500000</v>
      </c>
      <c r="I24" s="152">
        <v>500000</v>
      </c>
      <c r="J24" s="156"/>
      <c r="K24" s="156"/>
      <c r="L24" s="77"/>
    </row>
    <row r="25" spans="2:12" ht="147.94999999999999" customHeight="1" x14ac:dyDescent="0.2">
      <c r="B25" s="6" t="s">
        <v>100</v>
      </c>
      <c r="C25" s="6" t="s">
        <v>118</v>
      </c>
      <c r="D25" s="7" t="s">
        <v>10</v>
      </c>
      <c r="E25" s="7" t="s">
        <v>81</v>
      </c>
      <c r="F25" s="157" t="s">
        <v>473</v>
      </c>
      <c r="G25" s="152" t="s">
        <v>489</v>
      </c>
      <c r="H25" s="156">
        <f t="shared" si="0"/>
        <v>100000</v>
      </c>
      <c r="I25" s="152">
        <v>100000</v>
      </c>
      <c r="J25" s="156">
        <v>0</v>
      </c>
      <c r="K25" s="156">
        <v>0</v>
      </c>
      <c r="L25" s="77"/>
    </row>
    <row r="26" spans="2:12" ht="141.75" customHeight="1" x14ac:dyDescent="0.2">
      <c r="B26" s="6" t="s">
        <v>100</v>
      </c>
      <c r="C26" s="6" t="s">
        <v>118</v>
      </c>
      <c r="D26" s="7" t="s">
        <v>10</v>
      </c>
      <c r="E26" s="7" t="s">
        <v>81</v>
      </c>
      <c r="F26" s="151" t="s">
        <v>408</v>
      </c>
      <c r="G26" s="152" t="s">
        <v>412</v>
      </c>
      <c r="H26" s="156">
        <f t="shared" si="0"/>
        <v>300000</v>
      </c>
      <c r="I26" s="152">
        <v>300000</v>
      </c>
      <c r="J26" s="156">
        <v>0</v>
      </c>
      <c r="K26" s="156">
        <v>0</v>
      </c>
      <c r="L26" s="77"/>
    </row>
    <row r="27" spans="2:12" ht="141.75" customHeight="1" x14ac:dyDescent="0.2">
      <c r="B27" s="50" t="s">
        <v>100</v>
      </c>
      <c r="C27" s="6" t="s">
        <v>118</v>
      </c>
      <c r="D27" s="7" t="s">
        <v>10</v>
      </c>
      <c r="E27" s="7" t="s">
        <v>81</v>
      </c>
      <c r="F27" s="151" t="s">
        <v>470</v>
      </c>
      <c r="G27" s="152" t="s">
        <v>471</v>
      </c>
      <c r="H27" s="156">
        <f t="shared" si="0"/>
        <v>100000</v>
      </c>
      <c r="I27" s="152">
        <v>100000</v>
      </c>
      <c r="J27" s="156">
        <v>0</v>
      </c>
      <c r="K27" s="156">
        <v>0</v>
      </c>
      <c r="L27" s="77"/>
    </row>
    <row r="28" spans="2:12" ht="70.150000000000006" customHeight="1" x14ac:dyDescent="0.2">
      <c r="B28" s="6" t="s">
        <v>86</v>
      </c>
      <c r="C28" s="6" t="s">
        <v>119</v>
      </c>
      <c r="D28" s="7" t="s">
        <v>17</v>
      </c>
      <c r="E28" s="7" t="s">
        <v>79</v>
      </c>
      <c r="F28" s="151" t="s">
        <v>211</v>
      </c>
      <c r="G28" s="152" t="s">
        <v>247</v>
      </c>
      <c r="H28" s="156">
        <f t="shared" si="0"/>
        <v>300000</v>
      </c>
      <c r="I28" s="152">
        <v>300000</v>
      </c>
      <c r="J28" s="156">
        <v>0</v>
      </c>
      <c r="K28" s="156">
        <v>0</v>
      </c>
    </row>
    <row r="29" spans="2:12" ht="165.6" customHeight="1" x14ac:dyDescent="0.2">
      <c r="B29" s="6" t="s">
        <v>263</v>
      </c>
      <c r="C29" s="158">
        <v>6083</v>
      </c>
      <c r="D29" s="7" t="s">
        <v>257</v>
      </c>
      <c r="E29" s="158" t="s">
        <v>258</v>
      </c>
      <c r="F29" s="159" t="s">
        <v>394</v>
      </c>
      <c r="G29" s="152" t="s">
        <v>406</v>
      </c>
      <c r="H29" s="156">
        <f t="shared" si="0"/>
        <v>500000</v>
      </c>
      <c r="I29" s="156">
        <v>0</v>
      </c>
      <c r="J29" s="156">
        <v>500000</v>
      </c>
      <c r="K29" s="156">
        <v>500000</v>
      </c>
    </row>
    <row r="30" spans="2:12" ht="89.1" customHeight="1" x14ac:dyDescent="0.2">
      <c r="B30" s="50" t="s">
        <v>146</v>
      </c>
      <c r="C30" s="180" t="s">
        <v>147</v>
      </c>
      <c r="D30" s="180" t="s">
        <v>121</v>
      </c>
      <c r="E30" s="180" t="s">
        <v>148</v>
      </c>
      <c r="F30" s="202" t="s">
        <v>475</v>
      </c>
      <c r="G30" s="152" t="s">
        <v>491</v>
      </c>
      <c r="H30" s="156">
        <f t="shared" si="0"/>
        <v>85000</v>
      </c>
      <c r="I30" s="152">
        <v>85000</v>
      </c>
      <c r="J30" s="156">
        <v>0</v>
      </c>
      <c r="K30" s="156">
        <v>0</v>
      </c>
    </row>
    <row r="31" spans="2:12" ht="96" customHeight="1" x14ac:dyDescent="0.2">
      <c r="B31" s="160" t="s">
        <v>369</v>
      </c>
      <c r="C31" s="160" t="s">
        <v>370</v>
      </c>
      <c r="D31" s="160" t="s">
        <v>371</v>
      </c>
      <c r="E31" s="158" t="s">
        <v>372</v>
      </c>
      <c r="F31" s="151" t="s">
        <v>380</v>
      </c>
      <c r="G31" s="152" t="s">
        <v>381</v>
      </c>
      <c r="H31" s="156">
        <f t="shared" si="0"/>
        <v>450000</v>
      </c>
      <c r="I31" s="152">
        <v>450000</v>
      </c>
      <c r="J31" s="156">
        <v>0</v>
      </c>
      <c r="K31" s="156">
        <v>0</v>
      </c>
    </row>
    <row r="32" spans="2:12" ht="108.95" customHeight="1" x14ac:dyDescent="0.2">
      <c r="B32" s="158" t="s">
        <v>373</v>
      </c>
      <c r="C32" s="158" t="s">
        <v>374</v>
      </c>
      <c r="D32" s="158" t="s">
        <v>371</v>
      </c>
      <c r="E32" s="158" t="s">
        <v>375</v>
      </c>
      <c r="F32" s="151" t="s">
        <v>382</v>
      </c>
      <c r="G32" s="152" t="s">
        <v>383</v>
      </c>
      <c r="H32" s="156">
        <f t="shared" si="0"/>
        <v>500000</v>
      </c>
      <c r="I32" s="152">
        <v>500000</v>
      </c>
      <c r="J32" s="156">
        <v>0</v>
      </c>
      <c r="K32" s="156">
        <v>0</v>
      </c>
    </row>
    <row r="33" spans="2:11" ht="103.5" customHeight="1" x14ac:dyDescent="0.2">
      <c r="B33" s="158" t="s">
        <v>373</v>
      </c>
      <c r="C33" s="158" t="s">
        <v>374</v>
      </c>
      <c r="D33" s="158" t="s">
        <v>371</v>
      </c>
      <c r="E33" s="158" t="s">
        <v>375</v>
      </c>
      <c r="F33" s="151" t="s">
        <v>448</v>
      </c>
      <c r="G33" s="152" t="s">
        <v>452</v>
      </c>
      <c r="H33" s="156">
        <f t="shared" si="0"/>
        <v>4100000</v>
      </c>
      <c r="I33" s="152">
        <v>0</v>
      </c>
      <c r="J33" s="156">
        <v>4100000</v>
      </c>
      <c r="K33" s="156">
        <v>4100000</v>
      </c>
    </row>
    <row r="34" spans="2:11" ht="99" customHeight="1" x14ac:dyDescent="0.2">
      <c r="B34" s="6" t="s">
        <v>212</v>
      </c>
      <c r="C34" s="154">
        <v>8313</v>
      </c>
      <c r="D34" s="7" t="s">
        <v>213</v>
      </c>
      <c r="E34" s="7" t="s">
        <v>131</v>
      </c>
      <c r="F34" s="202" t="s">
        <v>465</v>
      </c>
      <c r="G34" s="161" t="s">
        <v>466</v>
      </c>
      <c r="H34" s="156">
        <f t="shared" si="0"/>
        <v>64500</v>
      </c>
      <c r="I34" s="152">
        <v>0</v>
      </c>
      <c r="J34" s="156">
        <v>64500</v>
      </c>
      <c r="K34" s="152">
        <f>K35</f>
        <v>0</v>
      </c>
    </row>
    <row r="35" spans="2:11" ht="57.95" customHeight="1" x14ac:dyDescent="0.2">
      <c r="B35" s="189" t="s">
        <v>92</v>
      </c>
      <c r="C35" s="190"/>
      <c r="D35" s="191"/>
      <c r="E35" s="192" t="s">
        <v>63</v>
      </c>
      <c r="F35" s="151"/>
      <c r="G35" s="152"/>
      <c r="H35" s="162">
        <f t="shared" si="0"/>
        <v>270000</v>
      </c>
      <c r="I35" s="193">
        <f>I36</f>
        <v>270000</v>
      </c>
      <c r="J35" s="193">
        <f>J36</f>
        <v>0</v>
      </c>
      <c r="K35" s="193">
        <f>K36+K37+K38+K39</f>
        <v>0</v>
      </c>
    </row>
    <row r="36" spans="2:11" ht="81.599999999999994" customHeight="1" x14ac:dyDescent="0.2">
      <c r="B36" s="189" t="s">
        <v>93</v>
      </c>
      <c r="C36" s="190"/>
      <c r="D36" s="191"/>
      <c r="E36" s="192" t="s">
        <v>63</v>
      </c>
      <c r="F36" s="151"/>
      <c r="G36" s="152"/>
      <c r="H36" s="162">
        <f t="shared" si="0"/>
        <v>270000</v>
      </c>
      <c r="I36" s="193">
        <f>I37+I38+I39+I40</f>
        <v>270000</v>
      </c>
      <c r="J36" s="193">
        <f>J37+J38+J39+J40</f>
        <v>0</v>
      </c>
      <c r="K36" s="193">
        <v>0</v>
      </c>
    </row>
    <row r="37" spans="2:11" ht="111" customHeight="1" x14ac:dyDescent="0.2">
      <c r="B37" s="6" t="s">
        <v>241</v>
      </c>
      <c r="C37" s="6">
        <v>1142</v>
      </c>
      <c r="D37" s="7" t="s">
        <v>62</v>
      </c>
      <c r="E37" s="7" t="s">
        <v>109</v>
      </c>
      <c r="F37" s="151" t="s">
        <v>384</v>
      </c>
      <c r="G37" s="152" t="s">
        <v>385</v>
      </c>
      <c r="H37" s="156">
        <f t="shared" si="0"/>
        <v>19910</v>
      </c>
      <c r="I37" s="152">
        <v>19910</v>
      </c>
      <c r="J37" s="156">
        <v>0</v>
      </c>
      <c r="K37" s="224">
        <f t="shared" ref="I37:K42" si="1">K38</f>
        <v>0</v>
      </c>
    </row>
    <row r="38" spans="2:11" ht="96.95" customHeight="1" x14ac:dyDescent="0.2">
      <c r="B38" s="6" t="s">
        <v>241</v>
      </c>
      <c r="C38" s="6">
        <v>1142</v>
      </c>
      <c r="D38" s="7" t="s">
        <v>62</v>
      </c>
      <c r="E38" s="7" t="s">
        <v>109</v>
      </c>
      <c r="F38" s="151" t="s">
        <v>435</v>
      </c>
      <c r="G38" s="152" t="s">
        <v>436</v>
      </c>
      <c r="H38" s="156">
        <f t="shared" si="0"/>
        <v>30090</v>
      </c>
      <c r="I38" s="152">
        <v>30090</v>
      </c>
      <c r="J38" s="156">
        <v>0</v>
      </c>
      <c r="K38" s="224">
        <f t="shared" si="1"/>
        <v>0</v>
      </c>
    </row>
    <row r="39" spans="2:11" ht="102.95" customHeight="1" x14ac:dyDescent="0.2">
      <c r="B39" s="194" t="s">
        <v>94</v>
      </c>
      <c r="C39" s="194">
        <v>5011</v>
      </c>
      <c r="D39" s="195" t="s">
        <v>19</v>
      </c>
      <c r="E39" s="196" t="s">
        <v>18</v>
      </c>
      <c r="F39" s="151" t="s">
        <v>386</v>
      </c>
      <c r="G39" s="152" t="s">
        <v>387</v>
      </c>
      <c r="H39" s="156">
        <f t="shared" si="0"/>
        <v>50000</v>
      </c>
      <c r="I39" s="152">
        <v>50000</v>
      </c>
      <c r="J39" s="156">
        <v>0</v>
      </c>
      <c r="K39" s="224">
        <f t="shared" si="1"/>
        <v>0</v>
      </c>
    </row>
    <row r="40" spans="2:11" ht="128.1" customHeight="1" x14ac:dyDescent="0.2">
      <c r="B40" s="6" t="s">
        <v>134</v>
      </c>
      <c r="C40" s="154">
        <v>5053</v>
      </c>
      <c r="D40" s="7" t="s">
        <v>19</v>
      </c>
      <c r="E40" s="7" t="s">
        <v>388</v>
      </c>
      <c r="F40" s="151" t="s">
        <v>386</v>
      </c>
      <c r="G40" s="152" t="s">
        <v>387</v>
      </c>
      <c r="H40" s="156">
        <f t="shared" si="0"/>
        <v>170000</v>
      </c>
      <c r="I40" s="152">
        <v>170000</v>
      </c>
      <c r="J40" s="156">
        <v>0</v>
      </c>
      <c r="K40" s="224">
        <f t="shared" si="1"/>
        <v>0</v>
      </c>
    </row>
    <row r="41" spans="2:11" ht="57.95" customHeight="1" x14ac:dyDescent="0.2">
      <c r="B41" s="189" t="s">
        <v>136</v>
      </c>
      <c r="C41" s="190"/>
      <c r="D41" s="191"/>
      <c r="E41" s="192" t="s">
        <v>262</v>
      </c>
      <c r="F41" s="151"/>
      <c r="G41" s="152"/>
      <c r="H41" s="162">
        <f t="shared" si="0"/>
        <v>5000</v>
      </c>
      <c r="I41" s="197">
        <f t="shared" si="1"/>
        <v>5000</v>
      </c>
      <c r="J41" s="197">
        <f t="shared" si="1"/>
        <v>0</v>
      </c>
      <c r="K41" s="193">
        <f t="shared" si="1"/>
        <v>0</v>
      </c>
    </row>
    <row r="42" spans="2:11" ht="80.099999999999994" customHeight="1" x14ac:dyDescent="0.2">
      <c r="B42" s="189" t="s">
        <v>137</v>
      </c>
      <c r="C42" s="190"/>
      <c r="D42" s="191"/>
      <c r="E42" s="192" t="s">
        <v>262</v>
      </c>
      <c r="F42" s="151"/>
      <c r="G42" s="152"/>
      <c r="H42" s="162">
        <f t="shared" si="0"/>
        <v>5000</v>
      </c>
      <c r="I42" s="193">
        <f t="shared" si="1"/>
        <v>5000</v>
      </c>
      <c r="J42" s="193">
        <f t="shared" si="1"/>
        <v>0</v>
      </c>
      <c r="K42" s="162">
        <v>0</v>
      </c>
    </row>
    <row r="43" spans="2:11" ht="109.5" customHeight="1" x14ac:dyDescent="0.2">
      <c r="B43" s="6" t="s">
        <v>91</v>
      </c>
      <c r="C43" s="6" t="s">
        <v>119</v>
      </c>
      <c r="D43" s="7" t="s">
        <v>17</v>
      </c>
      <c r="E43" s="7" t="s">
        <v>79</v>
      </c>
      <c r="F43" s="151" t="s">
        <v>211</v>
      </c>
      <c r="G43" s="152" t="s">
        <v>246</v>
      </c>
      <c r="H43" s="156">
        <f t="shared" si="0"/>
        <v>5000</v>
      </c>
      <c r="I43" s="152">
        <v>5000</v>
      </c>
      <c r="J43" s="156">
        <v>0</v>
      </c>
      <c r="K43" s="200">
        <v>0</v>
      </c>
    </row>
    <row r="44" spans="2:11" ht="36.6" customHeight="1" x14ac:dyDescent="0.2">
      <c r="B44" s="159"/>
      <c r="C44" s="159"/>
      <c r="D44" s="159"/>
      <c r="E44" s="198" t="s">
        <v>192</v>
      </c>
      <c r="F44" s="199"/>
      <c r="G44" s="193"/>
      <c r="H44" s="162">
        <f t="shared" si="0"/>
        <v>22118200</v>
      </c>
      <c r="I44" s="200">
        <f>I41+I35+I12</f>
        <v>16453700</v>
      </c>
      <c r="J44" s="200">
        <f>J41+J35+J12</f>
        <v>5664500</v>
      </c>
      <c r="K44" s="200">
        <f>K41+K35+K12</f>
        <v>5600000</v>
      </c>
    </row>
    <row r="45" spans="2:11" ht="45" customHeight="1" x14ac:dyDescent="0.2">
      <c r="B45" s="182"/>
      <c r="C45" s="182"/>
      <c r="D45" s="182"/>
      <c r="E45" s="182" t="s">
        <v>389</v>
      </c>
      <c r="F45" s="221"/>
      <c r="G45" s="222"/>
      <c r="H45" s="223"/>
      <c r="I45" s="359" t="s">
        <v>390</v>
      </c>
      <c r="J45" s="360"/>
      <c r="K45" s="76"/>
    </row>
    <row r="46" spans="2:11" ht="52.5" customHeight="1" x14ac:dyDescent="0.2">
      <c r="B46" s="361"/>
      <c r="C46" s="362"/>
      <c r="D46" s="362"/>
      <c r="E46" s="72"/>
      <c r="F46" s="59"/>
      <c r="G46" s="73"/>
      <c r="H46" s="73"/>
      <c r="I46" s="74"/>
      <c r="J46" s="75"/>
    </row>
    <row r="47" spans="2:11" ht="123.75" customHeight="1" x14ac:dyDescent="0.2">
      <c r="B47" s="2"/>
      <c r="C47" s="28"/>
      <c r="D47" s="3"/>
      <c r="E47" s="120"/>
      <c r="F47" s="4"/>
      <c r="G47" s="4"/>
      <c r="H47" s="20"/>
      <c r="I47" s="4"/>
    </row>
    <row r="48" spans="2:11" ht="98.25" customHeight="1" x14ac:dyDescent="0.2">
      <c r="C48" s="2"/>
    </row>
    <row r="49" spans="2:17" ht="98.25" customHeight="1" x14ac:dyDescent="0.2">
      <c r="B49" s="21"/>
      <c r="D49" s="21"/>
      <c r="E49" s="21"/>
      <c r="F49" s="21"/>
      <c r="G49" s="21"/>
      <c r="H49" s="21"/>
      <c r="I49" s="21"/>
    </row>
    <row r="50" spans="2:17" ht="33.75" customHeight="1" x14ac:dyDescent="0.2">
      <c r="B50" s="22"/>
      <c r="C50" s="21"/>
      <c r="D50" s="22"/>
      <c r="E50" s="22"/>
      <c r="F50" s="22"/>
      <c r="G50" s="22"/>
      <c r="H50" s="22"/>
      <c r="I50" s="22"/>
    </row>
    <row r="51" spans="2:17" ht="39.75" customHeight="1" x14ac:dyDescent="0.2">
      <c r="B51" s="23"/>
      <c r="C51" s="22"/>
      <c r="D51" s="23"/>
      <c r="E51" s="23"/>
      <c r="F51" s="23"/>
      <c r="G51" s="23"/>
      <c r="H51" s="23"/>
      <c r="I51" s="23"/>
    </row>
    <row r="52" spans="2:17" ht="33.75" customHeight="1" x14ac:dyDescent="0.2">
      <c r="B52" s="22"/>
      <c r="C52" s="23"/>
      <c r="D52" s="22"/>
      <c r="E52" s="22"/>
      <c r="F52" s="22"/>
      <c r="G52" s="22"/>
      <c r="H52" s="22"/>
      <c r="I52" s="22"/>
    </row>
    <row r="53" spans="2:17" x14ac:dyDescent="0.2">
      <c r="B53" s="23"/>
      <c r="C53" s="22"/>
      <c r="D53" s="23"/>
      <c r="E53" s="23"/>
      <c r="F53" s="23"/>
      <c r="G53" s="23"/>
      <c r="H53" s="23"/>
      <c r="I53" s="23"/>
    </row>
    <row r="54" spans="2:17" ht="23.25" customHeight="1" x14ac:dyDescent="0.2">
      <c r="C54" s="23"/>
    </row>
    <row r="55" spans="2:17" ht="20.25" customHeight="1" x14ac:dyDescent="0.2">
      <c r="J55" s="24"/>
      <c r="K55" s="24"/>
      <c r="L55" s="24"/>
      <c r="M55" s="24"/>
      <c r="N55" s="24"/>
      <c r="O55" s="24"/>
      <c r="P55" s="24"/>
      <c r="Q55" s="24"/>
    </row>
    <row r="56" spans="2:17" ht="20.25" customHeight="1" x14ac:dyDescent="0.2">
      <c r="J56" s="23"/>
      <c r="K56" s="23"/>
      <c r="L56" s="23"/>
      <c r="M56" s="23"/>
      <c r="N56" s="23"/>
      <c r="O56" s="23"/>
      <c r="P56" s="23"/>
      <c r="Q56" s="23"/>
    </row>
    <row r="57" spans="2:17" ht="30.75" customHeight="1" x14ac:dyDescent="0.2">
      <c r="J57" s="24"/>
      <c r="K57" s="24"/>
      <c r="L57" s="24"/>
      <c r="M57" s="24"/>
      <c r="N57" s="24"/>
      <c r="O57" s="24"/>
      <c r="P57" s="24"/>
      <c r="Q57" s="24"/>
    </row>
    <row r="58" spans="2:17" ht="21" customHeight="1" x14ac:dyDescent="0.2">
      <c r="J58" s="23"/>
      <c r="K58" s="23"/>
      <c r="L58" s="23"/>
      <c r="M58" s="23"/>
      <c r="N58" s="23"/>
      <c r="O58" s="23"/>
      <c r="P58" s="23"/>
      <c r="Q58" s="23"/>
    </row>
  </sheetData>
  <mergeCells count="16"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I45:J45"/>
    <mergeCell ref="B46:D46"/>
    <mergeCell ref="D9:D10"/>
    <mergeCell ref="E9:E10"/>
    <mergeCell ref="B6:D6"/>
    <mergeCell ref="B7:D7"/>
    <mergeCell ref="C9:C10"/>
  </mergeCells>
  <phoneticPr fontId="33" type="noConversion"/>
  <pageMargins left="0.94488188976377963" right="0.35433070866141736" top="1.1811023622047245" bottom="0.39370078740157483" header="0.51181102362204722" footer="0.51181102362204722"/>
  <pageSetup paperSize="9" scale="47" fitToHeight="4" orientation="landscape" horizontalDpi="360" verticalDpi="360" r:id="rId1"/>
  <headerFooter alignWithMargins="0"/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Дод1</vt:lpstr>
      <vt:lpstr>Дод 1.1</vt:lpstr>
      <vt:lpstr>дод2 </vt:lpstr>
      <vt:lpstr>дод.3</vt:lpstr>
      <vt:lpstr>дод 4</vt:lpstr>
      <vt:lpstr>дод 4.1</vt:lpstr>
      <vt:lpstr>дод 5</vt:lpstr>
      <vt:lpstr>дод.3!Заголовки_для_печати</vt:lpstr>
      <vt:lpstr>'дод 5'!Область_печати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2023-12-19T14:02:47Z</cp:lastPrinted>
  <dcterms:created xsi:type="dcterms:W3CDTF">2014-01-17T10:52:16Z</dcterms:created>
  <dcterms:modified xsi:type="dcterms:W3CDTF">2024-01-09T07:14:57Z</dcterms:modified>
</cp:coreProperties>
</file>