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ВІКТОР\Downloads\"/>
    </mc:Choice>
  </mc:AlternateContent>
  <bookViews>
    <workbookView xWindow="0" yWindow="465" windowWidth="15480" windowHeight="10380" tabRatio="878" activeTab="6"/>
  </bookViews>
  <sheets>
    <sheet name="Дод1" sheetId="18" r:id="rId1"/>
    <sheet name="Дод 1.1" sheetId="29" r:id="rId2"/>
    <sheet name="дод2 " sheetId="24" r:id="rId3"/>
    <sheet name="дод.3" sheetId="1" r:id="rId4"/>
    <sheet name="дод 4" sheetId="30" r:id="rId5"/>
    <sheet name="дод 4.1" sheetId="31" r:id="rId6"/>
    <sheet name="дод 5" sheetId="26" r:id="rId7"/>
    <sheet name="дод.6" sheetId="33" r:id="rId8"/>
  </sheets>
  <definedNames>
    <definedName name="_xlnm.Print_Titles" localSheetId="3">дод.3!$8:$11</definedName>
    <definedName name="_xlnm.Print_Area" localSheetId="6">'дод 5'!$B$1:$K$57</definedName>
    <definedName name="_xlnm.Print_Area" localSheetId="0">Дод1!$A$1:$H$109</definedName>
    <definedName name="_xlnm.Print_Area" localSheetId="2">'дод2 '!$A$1:$F$34</definedName>
  </definedNames>
  <calcPr calcId="162913" fullCalcOnLoad="1"/>
</workbook>
</file>

<file path=xl/calcChain.xml><?xml version="1.0" encoding="utf-8"?>
<calcChain xmlns="http://schemas.openxmlformats.org/spreadsheetml/2006/main">
  <c r="E51" i="30" l="1"/>
  <c r="E55" i="30"/>
  <c r="E53" i="30"/>
  <c r="H44" i="26"/>
  <c r="J52" i="26"/>
  <c r="K52" i="26"/>
  <c r="I52" i="26"/>
  <c r="H54" i="26"/>
  <c r="E9" i="31"/>
  <c r="D9" i="31"/>
  <c r="C12" i="31"/>
  <c r="H30" i="26"/>
  <c r="E33" i="30"/>
  <c r="E32" i="30"/>
  <c r="E18" i="29"/>
  <c r="D18" i="29"/>
  <c r="C18" i="29"/>
  <c r="C17" i="29"/>
  <c r="D19" i="29"/>
  <c r="E19" i="29"/>
  <c r="C19" i="29"/>
  <c r="E48" i="30"/>
  <c r="E23" i="30"/>
  <c r="H55" i="26"/>
  <c r="H47" i="26"/>
  <c r="H34" i="26"/>
  <c r="J51" i="26"/>
  <c r="I51" i="26"/>
  <c r="J39" i="26"/>
  <c r="H39" i="26"/>
  <c r="K39" i="26"/>
  <c r="K38" i="26"/>
  <c r="I39" i="26"/>
  <c r="I11" i="33"/>
  <c r="I14" i="33"/>
  <c r="H11" i="33"/>
  <c r="H10" i="33"/>
  <c r="G11" i="33"/>
  <c r="G10" i="33"/>
  <c r="G14" i="33"/>
  <c r="H45" i="26"/>
  <c r="E27" i="30"/>
  <c r="E25" i="30"/>
  <c r="E21" i="30"/>
  <c r="F31" i="24"/>
  <c r="E31" i="24"/>
  <c r="D31" i="24"/>
  <c r="F30" i="24"/>
  <c r="E30" i="24"/>
  <c r="D30" i="24"/>
  <c r="C30" i="24"/>
  <c r="F29" i="24"/>
  <c r="E29" i="24"/>
  <c r="D29" i="24"/>
  <c r="C29" i="24"/>
  <c r="F28" i="24"/>
  <c r="E28" i="24"/>
  <c r="D28" i="24"/>
  <c r="C28" i="24"/>
  <c r="C26" i="24"/>
  <c r="C25" i="24"/>
  <c r="C20" i="24"/>
  <c r="C19" i="24"/>
  <c r="C18" i="24"/>
  <c r="C17" i="24"/>
  <c r="F16" i="24"/>
  <c r="F27" i="24"/>
  <c r="E16" i="24"/>
  <c r="E21" i="24"/>
  <c r="E27" i="24"/>
  <c r="D16" i="24"/>
  <c r="D12" i="24"/>
  <c r="C15" i="24"/>
  <c r="C14" i="24"/>
  <c r="K13" i="26"/>
  <c r="K12" i="26"/>
  <c r="K56" i="26"/>
  <c r="H41" i="26"/>
  <c r="H42" i="26"/>
  <c r="H43" i="26"/>
  <c r="H40" i="26"/>
  <c r="J13" i="26"/>
  <c r="J12" i="26"/>
  <c r="H15" i="26"/>
  <c r="H14" i="26"/>
  <c r="K51" i="26"/>
  <c r="H53" i="26"/>
  <c r="H35" i="26"/>
  <c r="G55" i="18"/>
  <c r="G54" i="18"/>
  <c r="H55" i="18"/>
  <c r="H54" i="18"/>
  <c r="G20" i="18"/>
  <c r="G15" i="18"/>
  <c r="G32" i="18"/>
  <c r="G71" i="18"/>
  <c r="G72" i="18"/>
  <c r="H46" i="26"/>
  <c r="H33" i="26"/>
  <c r="H32" i="26"/>
  <c r="H31" i="26"/>
  <c r="H29" i="26"/>
  <c r="H24" i="26"/>
  <c r="H23" i="26"/>
  <c r="H22" i="26"/>
  <c r="H21" i="26"/>
  <c r="H17" i="26"/>
  <c r="H16" i="26"/>
  <c r="E29" i="30"/>
  <c r="H28" i="26"/>
  <c r="C13" i="29"/>
  <c r="H37" i="26"/>
  <c r="J49" i="26"/>
  <c r="J48" i="26"/>
  <c r="K48" i="26"/>
  <c r="I49" i="26"/>
  <c r="I48" i="26"/>
  <c r="C9" i="29"/>
  <c r="D16" i="29"/>
  <c r="E16" i="29"/>
  <c r="C10" i="29"/>
  <c r="C11" i="29"/>
  <c r="C12" i="29"/>
  <c r="C16" i="29"/>
  <c r="C14" i="29"/>
  <c r="C15" i="29"/>
  <c r="H72" i="18"/>
  <c r="H71" i="18"/>
  <c r="H32" i="18"/>
  <c r="H20" i="18"/>
  <c r="H15" i="18"/>
  <c r="H36" i="26"/>
  <c r="H18" i="26"/>
  <c r="H19" i="26"/>
  <c r="H20" i="26"/>
  <c r="H25" i="26"/>
  <c r="H26" i="26"/>
  <c r="H27" i="26"/>
  <c r="H50" i="26"/>
  <c r="C10" i="31"/>
  <c r="C11" i="31"/>
  <c r="E13" i="31"/>
  <c r="D13" i="31"/>
  <c r="E17" i="30"/>
  <c r="E19" i="30"/>
  <c r="E37" i="30"/>
  <c r="E46" i="30"/>
  <c r="E54" i="30"/>
  <c r="C9" i="31"/>
  <c r="C13" i="31"/>
  <c r="H49" i="26"/>
  <c r="H48" i="26"/>
  <c r="I13" i="26"/>
  <c r="I12" i="26"/>
  <c r="I56" i="26"/>
  <c r="I38" i="26"/>
  <c r="H52" i="26"/>
  <c r="H51" i="26"/>
  <c r="I10" i="33"/>
  <c r="C31" i="24"/>
  <c r="D27" i="24"/>
  <c r="E23" i="24"/>
  <c r="E32" i="24"/>
  <c r="E12" i="24"/>
  <c r="H14" i="33"/>
  <c r="E36" i="30"/>
  <c r="E35" i="30"/>
  <c r="F23" i="24"/>
  <c r="F32" i="24"/>
  <c r="F21" i="24"/>
  <c r="F12" i="24"/>
  <c r="C27" i="24"/>
  <c r="D21" i="24"/>
  <c r="C16" i="24"/>
  <c r="C21" i="24"/>
  <c r="C32" i="24"/>
  <c r="C23" i="24"/>
  <c r="D32" i="24"/>
  <c r="C12" i="24"/>
  <c r="D23" i="24"/>
  <c r="J38" i="26"/>
  <c r="H38" i="26"/>
  <c r="J56" i="26"/>
  <c r="H56" i="26"/>
  <c r="H12" i="26"/>
  <c r="H13" i="26"/>
</calcChain>
</file>

<file path=xl/sharedStrings.xml><?xml version="1.0" encoding="utf-8"?>
<sst xmlns="http://schemas.openxmlformats.org/spreadsheetml/2006/main" count="983" uniqueCount="571">
  <si>
    <t>комунальні послуги та енергоносії</t>
  </si>
  <si>
    <t>0110000</t>
  </si>
  <si>
    <t>0111</t>
  </si>
  <si>
    <t>0100000</t>
  </si>
  <si>
    <t>Внутрішнє фінансування</t>
  </si>
  <si>
    <t>0111010</t>
  </si>
  <si>
    <t>0910</t>
  </si>
  <si>
    <t>0960</t>
  </si>
  <si>
    <t>1090</t>
  </si>
  <si>
    <t>3104</t>
  </si>
  <si>
    <t>1020</t>
  </si>
  <si>
    <t>0113104</t>
  </si>
  <si>
    <t>1010</t>
  </si>
  <si>
    <t>0824</t>
  </si>
  <si>
    <t>0828</t>
  </si>
  <si>
    <t>0829</t>
  </si>
  <si>
    <t>Проведення навчально-тренувальних зборів і змагань з олімпійських видів спорту</t>
  </si>
  <si>
    <t>0810</t>
  </si>
  <si>
    <t>0620</t>
  </si>
  <si>
    <t>0133</t>
  </si>
  <si>
    <t>0180</t>
  </si>
  <si>
    <t>грн.</t>
  </si>
  <si>
    <t>спеціальний фонд</t>
  </si>
  <si>
    <t>(грн.)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</si>
  <si>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</si>
  <si>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</si>
  <si>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</si>
  <si>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</si>
  <si>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</si>
  <si>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</si>
  <si>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</si>
  <si>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</si>
  <si>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Рентна плата та плата за використання інших природних ресурсів</t>
  </si>
  <si>
    <t>Рентна плата за спеціальне використання лісових ресурсів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</si>
  <si>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</t>
  </si>
  <si>
    <t>Внутрішні податки на товари та послуги  </t>
  </si>
  <si>
    <t>Податок на майно</t>
  </si>
  <si>
    <t>Єдиний податок  </t>
  </si>
  <si>
    <t>Єдиний податок з юридичних осіб </t>
  </si>
  <si>
    <t>Єдиний податок з фізичних осіб </t>
  </si>
  <si>
    <t>Неподаткові надходження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</si>
  <si>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</si>
  <si>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</si>
  <si>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Плата за надання інших адміністративних послуг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</si>
  <si>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</si>
  <si>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</si>
  <si>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</si>
  <si>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</si>
  <si>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Інші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</si>
  <si>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</si>
  <si>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</si>
  <si>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</si>
  <si>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Офіційні трансферти  </t>
  </si>
  <si>
    <t>Від органів державного управління  </t>
  </si>
  <si>
    <t>Базова дотація</t>
  </si>
  <si>
    <t>3105</t>
  </si>
  <si>
    <t>0113105</t>
  </si>
  <si>
    <t>Олевська міська рада</t>
  </si>
  <si>
    <t>0990</t>
  </si>
  <si>
    <t>Відділ освіти, молоді та спорту Олевської міської ради</t>
  </si>
  <si>
    <t>0921</t>
  </si>
  <si>
    <t>Податок на нерухоме майно, відмінне від земельної ділянки, сплачений юридичними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</si>
  <si>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</si>
  <si>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</si>
  <si>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</si>
  <si>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</si>
  <si>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Адміністративний збір за державну реєстрацію речових прав на нерухоме майно та їх обтяжень</t>
  </si>
  <si>
    <t>Доходи від операцій з капіталом  </t>
  </si>
  <si>
    <t>0112010</t>
  </si>
  <si>
    <t>2010</t>
  </si>
  <si>
    <t>0731</t>
  </si>
  <si>
    <t>Багатопрофільна стаціонарна медична допомога населенню</t>
  </si>
  <si>
    <t>0763</t>
  </si>
  <si>
    <t>Надання дошкільної освіти</t>
  </si>
  <si>
    <t>Інші заходи в галузі культури і мистецтва</t>
  </si>
  <si>
    <t>Забезпечення діяльності інших закладів у сфері освіти</t>
  </si>
  <si>
    <t>Інші заходи у сфері соціального захисту і соціального забезпечення</t>
  </si>
  <si>
    <t>Забезпечення діяльності бібліотек</t>
  </si>
  <si>
    <t>4040</t>
  </si>
  <si>
    <t>Забезпечення діяльності музеїв i виставок</t>
  </si>
  <si>
    <t>Забезпечення діяльності палаців i будинків культури, клубів, центрів дозвілля та iнших клубних закладів</t>
  </si>
  <si>
    <t>0114082</t>
  </si>
  <si>
    <t>Первинна медична допомога населенню, що надається центрами первинної медичної (медико-санітарної) допомоги</t>
  </si>
  <si>
    <t>0112111</t>
  </si>
  <si>
    <t>1014060</t>
  </si>
  <si>
    <t>1014081</t>
  </si>
  <si>
    <t>1014082</t>
  </si>
  <si>
    <t>0600000</t>
  </si>
  <si>
    <t>0610000</t>
  </si>
  <si>
    <t>0615011</t>
  </si>
  <si>
    <t>0615031</t>
  </si>
  <si>
    <t>Організація благоустрою населених пунктів</t>
  </si>
  <si>
    <t>0116030</t>
  </si>
  <si>
    <t>0456</t>
  </si>
  <si>
    <t>0112152</t>
  </si>
  <si>
    <t>0113242</t>
  </si>
  <si>
    <t>Утримання та розвиток автомобільних доріг та дорожньої інфраструктури за рахунок коштів місцевого бюджету</t>
  </si>
  <si>
    <t>0117461</t>
  </si>
  <si>
    <t>0110150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</si>
  <si>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</si>
  <si>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</si>
  <si>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Надання реабілітаційних послуг особам з інвалідністю та дітям з інвалідністю</t>
  </si>
  <si>
    <t>0110180</t>
  </si>
  <si>
    <t>Інша діяльність у сфері державного управління</t>
  </si>
  <si>
    <t>Інші програми та заходи у сфері освіти</t>
  </si>
  <si>
    <t>0726</t>
  </si>
  <si>
    <t>0160</t>
  </si>
  <si>
    <t>2111</t>
  </si>
  <si>
    <t>2152</t>
  </si>
  <si>
    <t>Інші програми та заходи у сфері охорони здоров`я</t>
  </si>
  <si>
    <t>0113121</t>
  </si>
  <si>
    <t>3121</t>
  </si>
  <si>
    <t>1040</t>
  </si>
  <si>
    <t>3242</t>
  </si>
  <si>
    <t>4082</t>
  </si>
  <si>
    <t>6030</t>
  </si>
  <si>
    <t>0490</t>
  </si>
  <si>
    <t>7461</t>
  </si>
  <si>
    <t>Місцевий бюджет з якого надається субвенція</t>
  </si>
  <si>
    <t>Призначення субвенції</t>
  </si>
  <si>
    <t>загальний фонд</t>
  </si>
  <si>
    <t>Відділу культури на утримання філіалу музичної школи</t>
  </si>
  <si>
    <t>На утримання КУ «Трудовий архів»</t>
  </si>
  <si>
    <t>Всього:</t>
  </si>
  <si>
    <t>Обласний бюджет Житомирської області</t>
  </si>
  <si>
    <t>Разом:</t>
  </si>
  <si>
    <t>Ліквідація іншого забруднення навколишнього природного середовища</t>
  </si>
  <si>
    <t>0610160</t>
  </si>
  <si>
    <t>5031</t>
  </si>
  <si>
    <t>1000000</t>
  </si>
  <si>
    <t>1010000</t>
  </si>
  <si>
    <t>1010160</t>
  </si>
  <si>
    <t>1014030</t>
  </si>
  <si>
    <t>4030</t>
  </si>
  <si>
    <t>1014040</t>
  </si>
  <si>
    <t>4060</t>
  </si>
  <si>
    <t>4081</t>
  </si>
  <si>
    <t>Забезпечення діяльності інших закладів в галузі культури і мистецтва</t>
  </si>
  <si>
    <t>Дотації з державного бюджету місцевим бюджетам</t>
  </si>
  <si>
    <t>0117680</t>
  </si>
  <si>
    <t>7680</t>
  </si>
  <si>
    <t>Членські внески до асоціацій органів місцевого самоврядування</t>
  </si>
  <si>
    <t xml:space="preserve">               код бюджету</t>
  </si>
  <si>
    <t>Код Програмної класифікації видатків та кредитування  місцевого бюджету</t>
  </si>
  <si>
    <t>Код Типової програмної класифікації видатків та кредитування місцевого бюджету</t>
  </si>
  <si>
    <t>Найменування головного розпорядника коштів місцевого бюджету / відповідального виконавця , найменування бюджетної програми згідно з Типовою програмною класифікацією видатків та кредитування місцевого бюджету</t>
  </si>
  <si>
    <t>(код бюджету)</t>
  </si>
  <si>
    <t>0113035</t>
  </si>
  <si>
    <t>3035</t>
  </si>
  <si>
    <t>1070</t>
  </si>
  <si>
    <t>Компенсаційні виплати за пільговий проїзд окремих категорій громадян на залізничному транспорті</t>
  </si>
  <si>
    <t>Додаток № 3</t>
  </si>
  <si>
    <t>Дата і номер документа, яким затверджено місцеву регіональну програму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</si>
  <si>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</si>
  <si>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</si>
  <si>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</si>
  <si>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Код Функціональної класифікації видатків та кредитування бюджету</t>
  </si>
  <si>
    <t>Найменування місцевої /регіональної програми</t>
  </si>
  <si>
    <t>у тому числі бюджет розвитку</t>
  </si>
  <si>
    <t>1</t>
  </si>
  <si>
    <t>2</t>
  </si>
  <si>
    <t>3</t>
  </si>
  <si>
    <t>0320</t>
  </si>
  <si>
    <t>Разом доходів</t>
  </si>
  <si>
    <t>Податок на нерухоме майно, відмінне від земельної ділянки, сплачений фізичними особами, які є власниками об`єктів нежитлової нерухомості</t>
  </si>
  <si>
    <t>Екологічний податок </t>
  </si>
  <si>
    <t>Інші податки та збори 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</si>
  <si>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</si>
  <si>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</si>
  <si>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код бюджету</t>
  </si>
  <si>
    <t>(грн)</t>
  </si>
  <si>
    <t>Найменування згідно з Класифікацією фінансування бюджету</t>
  </si>
  <si>
    <t>Усього</t>
  </si>
  <si>
    <t>усього</t>
  </si>
  <si>
    <t>в тому числі бюджет розвитку</t>
  </si>
  <si>
    <t>Фінансування за типом кредитора</t>
  </si>
  <si>
    <t>Х</t>
  </si>
  <si>
    <t>Загальне фінансування</t>
  </si>
  <si>
    <t xml:space="preserve">  Фінансування за типом боргового зобов"язання</t>
  </si>
  <si>
    <t>Код</t>
  </si>
  <si>
    <t>Фінансування за активними операціями</t>
  </si>
  <si>
    <t>Загальний фонд</t>
  </si>
  <si>
    <t>Спеціальний фонд</t>
  </si>
  <si>
    <t>Разом</t>
  </si>
  <si>
    <t>Всього</t>
  </si>
  <si>
    <t>видатки споживання</t>
  </si>
  <si>
    <t>з них</t>
  </si>
  <si>
    <t>видатки розвитку</t>
  </si>
  <si>
    <t>оплата праці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</si>
  <si>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</si>
  <si>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0113033</t>
  </si>
  <si>
    <t>3033</t>
  </si>
  <si>
    <t>Компенсаційні виплати на пільговий проїзд автомобільним транспортом окремим категоріям громадян</t>
  </si>
  <si>
    <t>8710</t>
  </si>
  <si>
    <t>41050000</t>
  </si>
  <si>
    <t>Субвенції з місцевих бюджетів іншим місцевим бюджетам</t>
  </si>
  <si>
    <t>41053900</t>
  </si>
  <si>
    <t>Інші субвенції з місцевого бюджету</t>
  </si>
  <si>
    <t>Код бюджету</t>
  </si>
  <si>
    <t>Програма соціального захисту населення Олевської міської ради на 2021-2025 роки</t>
  </si>
  <si>
    <t>Програма розвитку культури Олевської міської ради  на 2021-2025 роки</t>
  </si>
  <si>
    <t>0118313</t>
  </si>
  <si>
    <t>0513</t>
  </si>
  <si>
    <t>Бюджет Білокоровицької сільської  територіальної громади</t>
  </si>
  <si>
    <t>Акцизний податок з вироблених в Україні підакцизних товарів (продукції)</t>
  </si>
  <si>
    <t>Пальне</t>
  </si>
  <si>
    <t>Код Класифікації доходу бюджету /</t>
  </si>
  <si>
    <t>Найменування трансферту /</t>
  </si>
  <si>
    <t>Найменування бюджету – надавача міжбюджетного трансферту</t>
  </si>
  <si>
    <t>І. Трансферти до загального фонду бюджету</t>
  </si>
  <si>
    <t>ІІ. Трансферти до спеціального фонду бюджету</t>
  </si>
  <si>
    <t>X</t>
  </si>
  <si>
    <t>УСЬОГО за розділами І, ІІ, у тому числі:</t>
  </si>
  <si>
    <t>2. Показники міжбюджетних трансфертів іншим бюджетам</t>
  </si>
  <si>
    <t>Код Програмної класифікації видатків та кредитування місцевого бюджету /</t>
  </si>
  <si>
    <t>Найменування бюджету – отримувача міжбюджетного трансферту</t>
  </si>
  <si>
    <t>І. Трансферти із загального фонду бюджету</t>
  </si>
  <si>
    <t xml:space="preserve">                                                                                                                                                     </t>
  </si>
  <si>
    <t xml:space="preserve">  (грн)</t>
  </si>
  <si>
    <t>Бюджет Білокоровицької сільської територіальної громади</t>
  </si>
  <si>
    <t>1.  Показники міжбюджетних трансфертів з інших бюджетів</t>
  </si>
  <si>
    <t>Резервний фонд місцевого бюджету</t>
  </si>
  <si>
    <t>0611021</t>
  </si>
  <si>
    <t>0611070</t>
  </si>
  <si>
    <t>Надання позашкільної освіти закладами позашкільної освіти, заходи із позашкільної роботи з дітьми</t>
  </si>
  <si>
    <t>0611151</t>
  </si>
  <si>
    <t>Забезпечення діяльності інклюзивно-ресурсних центрів за рахунок коштів місцевого бюджету</t>
  </si>
  <si>
    <t>1011080</t>
  </si>
  <si>
    <t>1080</t>
  </si>
  <si>
    <t>0611141</t>
  </si>
  <si>
    <t>0611142</t>
  </si>
  <si>
    <t>Фінансове управління Олевської міської ради</t>
  </si>
  <si>
    <t>3710000</t>
  </si>
  <si>
    <t>Кишинському стаціонарному відділенню для постійного проживання на утримання жителів Білокоровицької громади</t>
  </si>
  <si>
    <t>Рішення міської ради від  24.12.2020  №37</t>
  </si>
  <si>
    <t>Рішення міської ради від  24.12.2020 №36</t>
  </si>
  <si>
    <t>Рішення міської ради від 24.12.2020 №36</t>
  </si>
  <si>
    <t>Рентна плата за користування надрами загальнодержавного значення</t>
  </si>
  <si>
    <t>Місцеві податки та збори, що сплачуються (перераховуються) згідно з Податковим кодексом України</t>
  </si>
  <si>
    <t>3719770</t>
  </si>
  <si>
    <t>Додаток №4.1</t>
  </si>
  <si>
    <t>На підвищення кваліфікації педагогічних працівників відповідно до регіонального замовлення</t>
  </si>
  <si>
    <t>9770</t>
  </si>
  <si>
    <t>0113160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</si>
  <si>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</si>
  <si>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</si>
  <si>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Служба у справах дітей Олевської міської ради</t>
  </si>
  <si>
    <t>0910000</t>
  </si>
  <si>
    <t>0910160</t>
  </si>
  <si>
    <t>Відділ культури та туризму Олевської міської ради</t>
  </si>
  <si>
    <t>5011</t>
  </si>
  <si>
    <t>Додаток №1</t>
  </si>
  <si>
    <t>Найменування згідно
 з Класифікацією доходів бюджету</t>
  </si>
  <si>
    <t>Загальний
фонд</t>
  </si>
  <si>
    <t>у тому числі
бюджет
розвитку</t>
  </si>
  <si>
    <t>4</t>
  </si>
  <si>
    <t>5</t>
  </si>
  <si>
    <t>6</t>
  </si>
  <si>
    <t>10000000</t>
  </si>
  <si>
    <t>11000000</t>
  </si>
  <si>
    <t>11010000</t>
  </si>
  <si>
    <t>11010100</t>
  </si>
  <si>
    <t>11010400</t>
  </si>
  <si>
    <t>11010500</t>
  </si>
  <si>
    <t>11020000</t>
  </si>
  <si>
    <t>11020200</t>
  </si>
  <si>
    <t>13000000</t>
  </si>
  <si>
    <t>13010000</t>
  </si>
  <si>
    <t>13010100</t>
  </si>
  <si>
    <t>Рентна плата за спеціальне використання лісових ресурсів в частині деревини, заготовленої в порядку рубок головного користування</t>
  </si>
  <si>
    <t>13010200</t>
  </si>
  <si>
    <t>13030000</t>
  </si>
  <si>
    <t>13030100</t>
  </si>
  <si>
    <t>Рентна плата за користування надрами для видобування інших корисних копалин загальнодержавного значення</t>
  </si>
  <si>
    <t>13031000</t>
  </si>
  <si>
    <t>Рентна плата за користування надрами для видобування бурштину</t>
  </si>
  <si>
    <t>14000000</t>
  </si>
  <si>
    <t>14020000</t>
  </si>
  <si>
    <t>14021900</t>
  </si>
  <si>
    <t>14030000</t>
  </si>
  <si>
    <t>Акцизний податок з ввезених на митну територію України підакцизних товарів (продукції) </t>
  </si>
  <si>
    <t>14031900</t>
  </si>
  <si>
    <t>14040000</t>
  </si>
  <si>
    <t>Акцизний податок з реалізації суб’єктами господарювання роздрібної торгівлі підакцизних товарів</t>
  </si>
  <si>
    <t>14040100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</si>
  <si>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213.1.14 пункту 213.1 статті 213 Податкового кодексу України</t>
  </si>
  <si>
    <t>14040200</t>
  </si>
  <si>
    <t>Акцизний податок з реалізації суб’єктами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</si>
  <si>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18000000</t>
  </si>
  <si>
    <t>18010000</t>
  </si>
  <si>
    <t>18010100</t>
  </si>
  <si>
    <t>18010200</t>
  </si>
  <si>
    <t>18010300</t>
  </si>
  <si>
    <t>18010400</t>
  </si>
  <si>
    <t>Податок на нерухоме майно, відмінне від земельної ділянки, сплачений  юридичними особами, які є власниками об`єктів нежитлової нерухомості</t>
  </si>
  <si>
    <t>18010500</t>
  </si>
  <si>
    <t>Земельний податок з юридичних осіб</t>
  </si>
  <si>
    <t>18010600</t>
  </si>
  <si>
    <t>Орендна плата з юридичних осіб</t>
  </si>
  <si>
    <t>18010700</t>
  </si>
  <si>
    <t>Земельний податок з фізичних осіб</t>
  </si>
  <si>
    <t>18010900</t>
  </si>
  <si>
    <t>Орендна плата з фізичних осіб</t>
  </si>
  <si>
    <t>18030000</t>
  </si>
  <si>
    <t>18030100</t>
  </si>
  <si>
    <t>18030200</t>
  </si>
  <si>
    <t>18050000</t>
  </si>
  <si>
    <t>18050300</t>
  </si>
  <si>
    <t>18050400</t>
  </si>
  <si>
    <t>18050500</t>
  </si>
  <si>
    <t>Єдиний податок з сільськогосподарських товаровиробників,  у яких частка сільськогосподарського товаровиробництва за попередній податковий (звітний) рік дорівнює або перевищує 75 відсотків</t>
  </si>
  <si>
    <t>19000000</t>
  </si>
  <si>
    <t>19010000</t>
  </si>
  <si>
    <t>19010100</t>
  </si>
  <si>
    <t>19010200</t>
  </si>
  <si>
    <t>19010300</t>
  </si>
  <si>
    <t>20000000</t>
  </si>
  <si>
    <t>22000000</t>
  </si>
  <si>
    <t>22010000</t>
  </si>
  <si>
    <t>22010300</t>
  </si>
  <si>
    <t>22012500</t>
  </si>
  <si>
    <t>22012600</t>
  </si>
  <si>
    <t>22080000</t>
  </si>
  <si>
    <t>22080400</t>
  </si>
  <si>
    <t>Надходження від орендної плати за користування майновим комплексом та іншим майном, що перебуває в комунальній власності</t>
  </si>
  <si>
    <t>22090000</t>
  </si>
  <si>
    <t>22090100</t>
  </si>
  <si>
    <t>22090400</t>
  </si>
  <si>
    <t>24000000</t>
  </si>
  <si>
    <t>24060000</t>
  </si>
  <si>
    <t>24060300</t>
  </si>
  <si>
    <t>25000000</t>
  </si>
  <si>
    <t>25010000</t>
  </si>
  <si>
    <t>25010100</t>
  </si>
  <si>
    <t>25010300</t>
  </si>
  <si>
    <t>30000000</t>
  </si>
  <si>
    <t>33000000</t>
  </si>
  <si>
    <t>33010000</t>
  </si>
  <si>
    <t>33010100</t>
  </si>
  <si>
    <t/>
  </si>
  <si>
    <t>40000000</t>
  </si>
  <si>
    <t>41000000</t>
  </si>
  <si>
    <t>41020000</t>
  </si>
  <si>
    <t>41020100</t>
  </si>
  <si>
    <t>КНП "Олевська ЦЛ ОМР" на утримання лаборанта</t>
  </si>
  <si>
    <t xml:space="preserve">На утримання КУ "Інклюзивно- ресурсний центр" </t>
  </si>
  <si>
    <t>0611026</t>
  </si>
  <si>
    <t>1026</t>
  </si>
  <si>
    <t>0113090</t>
  </si>
  <si>
    <t>3090</t>
  </si>
  <si>
    <t>1030</t>
  </si>
  <si>
    <t>Видатки на поховання учасників бойових дій та осіб з інвалідністю внаслідок війни</t>
  </si>
  <si>
    <t>0118220</t>
  </si>
  <si>
    <t>8220</t>
  </si>
  <si>
    <t>0380</t>
  </si>
  <si>
    <t>Заходи та роботи з мобілізаційної підготовки місцевого значення</t>
  </si>
  <si>
    <t>0118240</t>
  </si>
  <si>
    <t>8240</t>
  </si>
  <si>
    <t>Заходи та роботи з територіальної оборони</t>
  </si>
  <si>
    <t>0113124</t>
  </si>
  <si>
    <t>3124</t>
  </si>
  <si>
    <t xml:space="preserve">
Програма підтримки медичних
пунктів тимчасового базування Олевської
міської ТГ на 2022-2025  роки
</t>
  </si>
  <si>
    <t>Програма забезпечення мобілізаційної підготовки та оборонної роботи в Олевській громаді на 2022 – 2025 роки</t>
  </si>
  <si>
    <t>Рішення міської ради від  18.08.2022 №948</t>
  </si>
  <si>
    <t>Програма територіальної оборони Олевської  міської територіальної громади на 2022-2025 роки</t>
  </si>
  <si>
    <t>Рішення міської ради від  17.02.2022 №841</t>
  </si>
  <si>
    <t>Програма надання одноразової допомоги дітям-сиротам і дітям, позбавлених батьківського піклування, яким у 2022-2025 роках виповнюється 18 років</t>
  </si>
  <si>
    <t>Програма розвитку  фізичної культури і спорту та національно-патріотичного виховання дітей та молоді Олевської міської ради на 2022-2026 роки</t>
  </si>
  <si>
    <t>Рішення міської ради від 07.12.2021 № 693</t>
  </si>
  <si>
    <t>Секретар ради</t>
  </si>
  <si>
    <t>Сергій МЕЛЬНИК</t>
  </si>
  <si>
    <t>Рішення міської ради  від  10.11.2022   №1017</t>
  </si>
  <si>
    <t>Програма компенсаційних виплат та надання пільг окремим категоріям громадян Олевської міської  територіальної громади на 2023-2025 роки</t>
  </si>
  <si>
    <t>Зміни обсягів депозитів і цінних паперів, що використовуються для управління ліквідністю</t>
  </si>
  <si>
    <t>Повернення бюджетних коштів з депозитів</t>
  </si>
  <si>
    <t xml:space="preserve">Розміщення бюджетних коштів на депозитах </t>
  </si>
  <si>
    <t>0651300000</t>
  </si>
  <si>
    <t>0610000000</t>
  </si>
  <si>
    <t>0652400000</t>
  </si>
  <si>
    <t xml:space="preserve">Програма фінансової підтримки комунального некомерційного підприємства «Олевська центральна лікарня» Олевської міської ради на 2022-2025 роки </t>
  </si>
  <si>
    <t>Програма фінансової підтримки комунального некомерційного підприємства «Олевський центр первинної медичної допомоги» Олевської міської ради на 2023-2025 роки</t>
  </si>
  <si>
    <t>Рішення міської ради  від 08.12.2022  №1037</t>
  </si>
  <si>
    <t>Рішення міської ради  від 08.12.2022  №1031</t>
  </si>
  <si>
    <t>Програма соціальної підтримки  військовослужбовців, працівників Збройних Сил України, Національної гвардії України, Служби безпеки України, інших силових структур громади на 2023-2025 роки</t>
  </si>
  <si>
    <t>Рішення міської ради від 10.05.2022 № 879</t>
  </si>
  <si>
    <t>Надання загальної середньої освіти закладами загальної середньої освіти за рахунок коштів місцевого бюджету</t>
  </si>
  <si>
    <t>Надання загальної середньої освіти міжшкільними ресурсними центрами за рахунок коштів місцевого бюджету</t>
  </si>
  <si>
    <t>Рішення міської ради  від 22.12.2022  №1070</t>
  </si>
  <si>
    <t>0900000</t>
  </si>
  <si>
    <t>Місцевий бюджет якому надається субвенція</t>
  </si>
  <si>
    <t>Освітня субвенція з державного бюджету місцевим бюджетам</t>
  </si>
  <si>
    <t>Державний бюджет України</t>
  </si>
  <si>
    <t>8313</t>
  </si>
  <si>
    <t>Керівництво і управління у відповідній сфері у містах (місті Києві), селищах, селах, територіальних громадах</t>
  </si>
  <si>
    <t>1021</t>
  </si>
  <si>
    <t>0611031</t>
  </si>
  <si>
    <t>1031</t>
  </si>
  <si>
    <t>Надання загальної середньої освіти закладами загальної середньої освіти за рахунок освітньої субвенції</t>
  </si>
  <si>
    <t>1141</t>
  </si>
  <si>
    <t>1142</t>
  </si>
  <si>
    <t>1151</t>
  </si>
  <si>
    <t>Надання спеціалізованої освіти мистецькими школами</t>
  </si>
  <si>
    <t>3700000</t>
  </si>
  <si>
    <t>3710160</t>
  </si>
  <si>
    <t>3718710</t>
  </si>
  <si>
    <t>УСЬОГО</t>
  </si>
  <si>
    <t>Програма розвитку освіти Олевської міської територіальної громадина 2021-2025 роки</t>
  </si>
  <si>
    <t xml:space="preserve">Програма забезпечення громадян 
Олевської міської  територіальної громади життєво необхідними медичними препаратами та виробами 
медичного призначення на 2023-2025 роки
</t>
  </si>
  <si>
    <t>21000000</t>
  </si>
  <si>
    <t>Доходи від власності та підприємницької діяльності  </t>
  </si>
  <si>
    <t>21080000</t>
  </si>
  <si>
    <t>21081100</t>
  </si>
  <si>
    <t>Адміністративні штрафи та інші санкції </t>
  </si>
  <si>
    <t>21081500</t>
  </si>
  <si>
    <t>Плата за оренду майна бюджетних установ, що здійснюється відповідно до Закону України «Про оренду державного та комунального майна»</t>
  </si>
  <si>
    <t>Рішення міської ради  від 21.12.2021  №763</t>
  </si>
  <si>
    <t xml:space="preserve">Додаток  № 2 </t>
  </si>
  <si>
    <t>Додаток № 1.1</t>
  </si>
  <si>
    <t>0118130</t>
  </si>
  <si>
    <t>8130</t>
  </si>
  <si>
    <t>Забезпечення діяльності місцевої та добровільної пожежної охорони</t>
  </si>
  <si>
    <t xml:space="preserve">Програма охорони навколишнього природного
середовища та раціональне використання
природних ресурсів на 2022 - 2025 роки
</t>
  </si>
  <si>
    <t>Субвенція з місцевого бюджету на здійснення переданих видатків у сфері освіти за рахунок коштів освітньої субвенції</t>
  </si>
  <si>
    <t>Комплексна програма підтримки  ветеранів війни, інвалідів війни, учасників бойових дій та членів їх сімей, а також членів сім’ї загиблих воїнів ЗСУ Олевської громади на 2023-2025 роки</t>
  </si>
  <si>
    <t>Рішення міської ради від 07.09.2023 №1320</t>
  </si>
  <si>
    <t>Виготовлення бланків посвідчень для батьків та дітей з багатодітних сімей</t>
  </si>
  <si>
    <t>Програма про сплату членських внесків до асоціацій  України на 2024-2025 роки</t>
  </si>
  <si>
    <t>0116013</t>
  </si>
  <si>
    <t>6013</t>
  </si>
  <si>
    <t>Забезпечення діяльності водопровідно-каналізаційного господарства</t>
  </si>
  <si>
    <t>КНП "Олевська ЦЛ ОМР" на оплату комунальних послуг та енергоносіїв</t>
  </si>
  <si>
    <t>Рішення міської ради  від 07.12.2023  №1459</t>
  </si>
  <si>
    <t>Додаток №5</t>
  </si>
  <si>
    <t>Фінансування  бюджету міської територіальної громади на 2025 рік</t>
  </si>
  <si>
    <t>0118110</t>
  </si>
  <si>
    <t>8110</t>
  </si>
  <si>
    <t>Заходи із запобігання та ліквідації надзвичайних ситуацій та наслідків стихійного лиха</t>
  </si>
  <si>
    <t>0117130</t>
  </si>
  <si>
    <t>7130</t>
  </si>
  <si>
    <t>0421</t>
  </si>
  <si>
    <t>Здійснення  заходів із землеустрою</t>
  </si>
  <si>
    <t>РОЗПОДІЛ
видатків  бюджету  міської територіальної громади на 2025 рік</t>
  </si>
  <si>
    <t>Міжбюджетні трансферти на 2025 рік</t>
  </si>
  <si>
    <t xml:space="preserve">            Інші субвенції з  бюджету міської територіальної громади  на 2025 рік</t>
  </si>
  <si>
    <t>Розподіл витрат  бюджету  міської територіальної громади на реалізацію місцевих/регіональних програм у 2025 році</t>
  </si>
  <si>
    <t>Комплексна програма забезпечення пожежної та техногенної безпеки,захист населення і територій Олевської міської територіальної громади від надзвичайних ситуацій на 2021-2025 роки</t>
  </si>
  <si>
    <t>24062100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</si>
  <si>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</si>
  <si>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Доходи  бюджету міської територіальної громади на 2025 рік</t>
  </si>
  <si>
    <t xml:space="preserve">  Інші субвенції з місцевих бюджетів до  бюджету міської територіальної громади на 2025 рік</t>
  </si>
  <si>
    <t>Рішення міської ради від 04.02.2021 №107</t>
  </si>
  <si>
    <t>Кошти, що передаються із загального фонду бюджету до бюджету розвитку (спеціального фонду)</t>
  </si>
  <si>
    <t>41030000</t>
  </si>
  <si>
    <t>Субвенції з державного бюджету місцевим бюджетам</t>
  </si>
  <si>
    <t>41033900</t>
  </si>
  <si>
    <t>41051000</t>
  </si>
  <si>
    <t xml:space="preserve">Програма «Організації харчування учнів та вихованців закладів освіти Олевської міської територіальної громади на 2024-2025 роки»
</t>
  </si>
  <si>
    <t>Рішення міської ради  від 05.12.2024  №1877</t>
  </si>
  <si>
    <t xml:space="preserve"> Програма надання соціальних гарантій фізичним особам, які надають соціальні послуги з догляду на непрофесійній основі на 2025 рік</t>
  </si>
  <si>
    <t>Рішення міської ради  від  05.12.2024  №1878</t>
  </si>
  <si>
    <t xml:space="preserve">Програма організації безоплатного поховання померлих (загиблих) військовослужбовців, учасників бойових дій внаслідок російської агресії та війни в Україні  Олевської міської територіальної громади на 2025 рік
</t>
  </si>
  <si>
    <t>Програма національного спротиву та територіальної оборони Олевської міської територіальної громади на 2025 рік</t>
  </si>
  <si>
    <t xml:space="preserve">Рішення міської ради   від 10.10.2024  №1793   </t>
  </si>
  <si>
    <t>Програма соціально-економічного розвитку Олевської міської територіальної громади на 2025 рік</t>
  </si>
  <si>
    <t>Рішення міської ради   від 05.12.2024  №1876</t>
  </si>
  <si>
    <t>Рішення міської ради  від  05.12.2024  №1879</t>
  </si>
  <si>
    <t xml:space="preserve">Програма розвитку старостинських округів Олевської міської територіальної громади  на 2025 рік  </t>
  </si>
  <si>
    <t>Програма фінансового забезпечення виконання депутатських повноважень на території Олевської міської територіальної громади на 2025 рік</t>
  </si>
  <si>
    <t>Рішення міської ради  від 19.12.2024  №1909</t>
  </si>
  <si>
    <t>Рішення міської ради  від 19.12.2024  №1910</t>
  </si>
  <si>
    <t>Рішення міської ради від 09.09.2021 р. №520</t>
  </si>
  <si>
    <t>Рішення міської ради від 03.02.2022 №839</t>
  </si>
  <si>
    <t>Рішення міської ради від 23.12.2021 №762</t>
  </si>
  <si>
    <t>Рішення міської ради  від 05.12.2024  №1880</t>
  </si>
  <si>
    <t>На утримання КУ "Олевський міський центр комплексної реабілітації дітей з інвалідністю"</t>
  </si>
  <si>
    <t>Додаток №4</t>
  </si>
  <si>
    <t>Здійснення соціальної роботи та надання соціальних послуг центрами соціальних служб та центрами надання соціальних послуг особам/сім’ям, які належать до вразливих груп населення та/або перебувають у складних життєвих обставинах</t>
  </si>
  <si>
    <t>Розвиток та надання послуг спеціалізованими службами підтримки осіб, які постраждали від домашнього насильства та/або насильства за ознакою статі</t>
  </si>
  <si>
    <t>Адміністративний збір, що справляється відповідно до Закону України «Про державну реєстрацію юридичних осіб, фізичних осіб - підприємців та громадських формувань»</t>
  </si>
  <si>
    <t>Фінансування за рахунок зміни залишків коштів бюджетів</t>
  </si>
  <si>
    <t>На початок періоду</t>
  </si>
  <si>
    <t>На кінець періоду</t>
  </si>
  <si>
    <t xml:space="preserve">Інші розрахунки </t>
  </si>
  <si>
    <t>Зміни обсягів бюджетних коштів</t>
  </si>
  <si>
    <t>Штрафні санкції, що застосовуються відповідно до Закону України «Про державне регулювання виробництва і обігу спирту етилового, спиртових дистилятів, біоетанолу, алкогольних напоїв, тютюнових виробів, тютюнової сировини, рідин, що використовуються в електронних сигаретах, та пального»</t>
  </si>
  <si>
    <t>Надходження від орендної плати за користування єдиним майновим комплексом та іншим державним майном</t>
  </si>
  <si>
    <t>Усього доходів
(без урахування міжбюджетних трансфертів)</t>
  </si>
  <si>
    <t>41035400</t>
  </si>
  <si>
    <t>Субвенція з державного бюджету місцевим бюджетам на надання державної підтримки особам з особливими освітніми потребами</t>
  </si>
  <si>
    <t>41036300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</si>
  <si>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</si>
  <si>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"Про  внесення змін до бюджету Олевської міської територіальної громади на 2025 рік"</t>
  </si>
  <si>
    <t>Інші програми та заходи у сфері охорони здоров’я</t>
  </si>
  <si>
    <t>Забезпечення соціальними послугами за місцем проживання громадян, які не здатні до самообслуговування у зв'язку з похилим віком, хворобою, інвалідністю</t>
  </si>
  <si>
    <t>0611152</t>
  </si>
  <si>
    <t>1152</t>
  </si>
  <si>
    <t>Забезпечення діяльності інклюзивно-ресурсних центрів за рахунок освітньої субвенції</t>
  </si>
  <si>
    <t>0611200</t>
  </si>
  <si>
    <t>1200</t>
  </si>
  <si>
    <t>Проведення (надання) додаткових психологопедагогічних і корекційно-розвиткових занять (послуг) за рахунок субвенції з державного бюджету місцевим бюджетам на надання державної підтримки особам з особливими освітніми потребами</t>
  </si>
  <si>
    <t>0611403</t>
  </si>
  <si>
    <t>1403</t>
  </si>
  <si>
    <t>Забезпечення харчуванням учнів початкових класів закладів загальної середньої освіти за рахунок субвенції з державного бюджету місцевим бюджетам</t>
  </si>
  <si>
    <t>0611600</t>
  </si>
  <si>
    <t>1600</t>
  </si>
  <si>
    <t>Здійснення доплат педагогічним працівникам закладів загальної середньої освіти за рахунок субвенції з державного бюджету місцевим бюджетам</t>
  </si>
  <si>
    <t>9900000000</t>
  </si>
  <si>
    <t>у тому числі:</t>
  </si>
  <si>
    <t>на оплату праці з нарахуваннями педагогічних працівників інклюзивно-ресурсних центрів (видатки споживання)</t>
  </si>
  <si>
    <t>ІІ. Трансферти із спеціального фонду бюджету</t>
  </si>
  <si>
    <t>Програма транспортування хворих з хронічною нирковою недостатністю, які  отримують програмний гемодіаліз в лікувально-профілактичних закладах Житомирської області та проживають на території Олевської міської територіальної громади на 2025 рік</t>
  </si>
  <si>
    <t xml:space="preserve">Додаток №6
</t>
  </si>
  <si>
    <t>Найменування головного розпорядника коштів місцевого бюджету 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</si>
  <si>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інвестиційного проекту</t>
  </si>
  <si>
    <t>Загальний період реалізація проекту, (рік початку і завершення)</t>
  </si>
  <si>
    <t>Загальна вартість проекту, гривень</t>
  </si>
  <si>
    <t>Обсяг капітальних вкладень місцевого бюджету всього, гривень</t>
  </si>
  <si>
    <t>Будівництво споруд, установ та закладів фізичної культури і спорту</t>
  </si>
  <si>
    <t>Реконструкція  (без зміни зовнішніх геометричних розмірів у плані) будівлі Олевської ДЮСШ по вулиці Свято-Миколаївська, 10 в м.Олевськ, Житомирської області</t>
  </si>
  <si>
    <t>х</t>
  </si>
  <si>
    <t>"Про внесення змін до бюджету Олевської міської  територіальної громади на 2025 рік"</t>
  </si>
  <si>
    <t>0611300</t>
  </si>
  <si>
    <t>Будівництво освітніх установ та закладів</t>
  </si>
  <si>
    <t>0615070</t>
  </si>
  <si>
    <t>5070</t>
  </si>
  <si>
    <t>0118230</t>
  </si>
  <si>
    <t>8230</t>
  </si>
  <si>
    <t>Інші заходи громадського порядку та безпеки</t>
  </si>
  <si>
    <t>Програма  «БЕЗПЕЧНА ГРОМАДА»</t>
  </si>
  <si>
    <t>Рішення міської ради від 04.03.2021 №169</t>
  </si>
  <si>
    <t>Обсяги капітальних вкладень бюджету у розрізі інвестиційних проектів у 2025 році</t>
  </si>
  <si>
    <t>1300</t>
  </si>
  <si>
    <t>2025-2025</t>
  </si>
  <si>
    <t>Обсяг капітальних вкладень місцевого бюджету  у 2025 році, гривень</t>
  </si>
  <si>
    <t xml:space="preserve"> Очікуваний рівень готовності проекту на кінець 2025 року, %</t>
  </si>
  <si>
    <t>2024-2026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</si>
  <si>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</si>
  <si>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розвитку метеорологічної станції Олевськ Житомирського  
обласного центру з гідрометрології на 2025 рік
</t>
  </si>
  <si>
    <t>41036000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</si>
  <si>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"Нова українська школа"</t>
  </si>
  <si>
    <t>на закупівлю засобів навчання та обладнання, комп’ютерного та мультимедійного обладнання для навчальних кабінетів закладів загальної середньої освіти комунальної форми власності, які здійснюють освітній процес відповідно до Державного стандарту базової середньої освіти в другому циклі середньої освіти (базове предметне навчання) за очною формою, з поєднанням очної та дистанційної форми здобуття освіти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</si>
  <si>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«Нова українська школа»</t>
  </si>
  <si>
    <t>0611183</t>
  </si>
  <si>
    <t>1183</t>
  </si>
  <si>
    <t>Співфінансування заходів, що реалізуються за рахунок субвенції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«Нова українська школа»</t>
  </si>
  <si>
    <t>0611184</t>
  </si>
  <si>
    <t>1184</t>
  </si>
  <si>
    <t>Виконання заходів, спрямованих на реалізацію публічного інвестиційного проекту на забезпечення якісної, сучасної та доступної загальної середньої освіти «Нова українська школа» за рахунок субвенції з державного бюджету місцевим бюджетам</t>
  </si>
  <si>
    <t>0611291</t>
  </si>
  <si>
    <t>1291</t>
  </si>
  <si>
    <t>Співфінансування заходів, що реалізуються за рахунок залишку коштів за освітньою субвенцією на кінець бюджетного періоду, що мають цільове призначення, виділених відповідно до рішень Кабінету Міністрів України у попередніх бюджетних періодах (за спеціальним фондом державного бюджету)</t>
  </si>
  <si>
    <t>0611292</t>
  </si>
  <si>
    <t>1292</t>
  </si>
  <si>
    <t>Реалізація заходів за рахунок залишку коштів за освітньою субвенцією на кінець бюджетного періоду, що мають цільове призначення, виділених відповідно до рішень Кабінету Міністрів України у попередніх бюджетних періодах (за спеціальним фондом державного бюджету)</t>
  </si>
  <si>
    <t>Розвиток здібностей у дітей та молоді з фізичної культури та спорту комунальними дитячо-юнацькими спортивними школами</t>
  </si>
  <si>
    <t>3719800</t>
  </si>
  <si>
    <t>9800</t>
  </si>
  <si>
    <t>Рішення міської ради від  13.02.2025  №1954</t>
  </si>
  <si>
    <t>до рішення LVІІ сесії Олевської міської ради VІІІ скликання  від  13.03.2025 року №1976</t>
  </si>
  <si>
    <t>до рішення LVІІ сесії Олевської міської ради VІІІ скликання Олевської міської ради від 13.03.2025 року №1976</t>
  </si>
  <si>
    <t>На капітальний ремонт будівлі господарського корпусу КНП "Олевська ЦЛ" ОМР за адресою: провулок Промисловий, 2, м. Олевськ, Коростенський район, Житомирської області</t>
  </si>
  <si>
    <t>0116020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</si>
  <si>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</si>
  <si>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</si>
  <si>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 xml:space="preserve">Програма підтримки комунального підприємства «Олевськ-Комунальник» Олевської міської ради на 2022-2025  роки
</t>
  </si>
  <si>
    <t>Рішення міської ради від 07.12.2021 № 704</t>
  </si>
  <si>
    <t>Відділ культури та туризму  Олевської міської ради</t>
  </si>
  <si>
    <t>Співфінансування на придбання шкільного автобуса</t>
  </si>
  <si>
    <t>Виготовлення ПКД на об'єкт "Нове будівництво будівлі котельні Новоозерянського ліцею Олевської міської ради за адресою: вул. Заводська, 5, с-ще Новоозерянка, Олевської територіальної громади Коростенського району Житомирської області"</t>
  </si>
  <si>
    <t>Рішення міської ради від 09.09.2021 р. № 520</t>
  </si>
  <si>
    <t xml:space="preserve">Секретар ради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</si>
</sst>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81" formatCode="_-* #,##0.00_р_._-;\-* #,##0.00_р_._-;_-* &quot;-&quot;??_р_._-;_-@_-"/>
    <numFmt numFmtId="202" formatCode="#,##0.0"/>
    <numFmt numFmtId="215" formatCode="#,##0.00_ ;\-#,##0.00\ "/>
  </numFmts>
  <fonts count="63">
    <font>
      <sz val="10"/>
      <name val="Times New Roman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2"/>
      <name val="Times New Roman"/>
      <family val="1"/>
      <charset val="204"/>
    </font>
    <font>
      <sz val="10"/>
      <name val="Helv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Courier New"/>
      <family val="3"/>
      <charset val="204"/>
    </font>
    <font>
      <sz val="12"/>
      <name val="Times New Roman"/>
      <family val="1"/>
      <charset val="204"/>
    </font>
    <font>
      <b/>
      <sz val="16"/>
      <name val="Times New Roman"/>
      <family val="1"/>
      <charset val="204"/>
    </font>
    <font>
      <sz val="11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color indexed="8"/>
      <name val="Arial"/>
      <family val="2"/>
      <charset val="204"/>
    </font>
    <font>
      <sz val="14"/>
      <color indexed="8"/>
      <name val="Times New Roman"/>
      <family val="1"/>
      <charset val="204"/>
    </font>
    <font>
      <sz val="16"/>
      <name val="Times New Roman"/>
      <family val="1"/>
      <charset val="204"/>
    </font>
    <font>
      <sz val="8"/>
      <name val="Arial Cyr"/>
      <charset val="204"/>
    </font>
    <font>
      <i/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2"/>
      <name val="Arial Cyr"/>
      <family val="2"/>
      <charset val="204"/>
    </font>
    <font>
      <sz val="18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Arial Cyr"/>
      <charset val="204"/>
    </font>
    <font>
      <sz val="11"/>
      <name val="Arial Cyr"/>
      <family val="2"/>
      <charset val="204"/>
    </font>
    <font>
      <sz val="18"/>
      <color indexed="8"/>
      <name val="Times New Roman"/>
      <family val="1"/>
      <charset val="204"/>
    </font>
    <font>
      <b/>
      <u/>
      <sz val="16"/>
      <name val="Times New Roman"/>
      <family val="1"/>
      <charset val="204"/>
    </font>
    <font>
      <b/>
      <i/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i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SansSerif"/>
    </font>
    <font>
      <b/>
      <sz val="10"/>
      <name val="Times New Roman"/>
      <family val="1"/>
      <charset val="204"/>
    </font>
    <font>
      <sz val="14"/>
      <name val="Arial Cyr"/>
      <family val="2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7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rgb="FFFF0000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0"/>
      <color rgb="FFFF0000"/>
      <name val="Arial Cyr"/>
      <charset val="204"/>
    </font>
    <font>
      <b/>
      <sz val="14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66">
    <xf numFmtId="0" fontId="0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2" borderId="0" applyNumberFormat="0" applyBorder="0" applyAlignment="0" applyProtection="0"/>
    <xf numFmtId="0" fontId="9" fillId="14" borderId="0" applyNumberFormat="0" applyBorder="0" applyAlignment="0" applyProtection="0"/>
    <xf numFmtId="0" fontId="9" fillId="9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15" fillId="0" borderId="0"/>
    <xf numFmtId="0" fontId="16" fillId="0" borderId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8" borderId="0" applyNumberFormat="0" applyBorder="0" applyAlignment="0" applyProtection="0"/>
    <xf numFmtId="0" fontId="6" fillId="22" borderId="2" applyNumberFormat="0" applyAlignment="0" applyProtection="0"/>
    <xf numFmtId="0" fontId="11" fillId="22" borderId="1" applyNumberFormat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4" fillId="0" borderId="0">
      <alignment vertical="top"/>
    </xf>
    <xf numFmtId="0" fontId="8" fillId="0" borderId="3" applyNumberFormat="0" applyFill="0" applyAlignment="0" applyProtection="0"/>
    <xf numFmtId="0" fontId="12" fillId="13" borderId="0" applyNumberFormat="0" applyBorder="0" applyAlignment="0" applyProtection="0"/>
    <xf numFmtId="0" fontId="54" fillId="0" borderId="0"/>
    <xf numFmtId="0" fontId="53" fillId="0" borderId="0"/>
    <xf numFmtId="0" fontId="41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5" fillId="3" borderId="0" applyNumberFormat="0" applyBorder="0" applyAlignment="0" applyProtection="0"/>
    <xf numFmtId="0" fontId="7" fillId="0" borderId="0" applyNumberFormat="0" applyFill="0" applyBorder="0" applyAlignment="0" applyProtection="0"/>
    <xf numFmtId="0" fontId="10" fillId="10" borderId="4" applyNumberFormat="0" applyFont="0" applyAlignment="0" applyProtection="0"/>
    <xf numFmtId="0" fontId="14" fillId="0" borderId="0"/>
    <xf numFmtId="181" fontId="15" fillId="0" borderId="0" applyFont="0" applyFill="0" applyBorder="0" applyAlignment="0" applyProtection="0"/>
    <xf numFmtId="0" fontId="4" fillId="4" borderId="0" applyNumberFormat="0" applyBorder="0" applyAlignment="0" applyProtection="0"/>
  </cellStyleXfs>
  <cellXfs count="404">
    <xf numFmtId="0" fontId="0" fillId="0" borderId="0" xfId="0"/>
    <xf numFmtId="0" fontId="1" fillId="0" borderId="0" xfId="0" applyNumberFormat="1" applyFont="1" applyFill="1" applyAlignment="1" applyProtection="1"/>
    <xf numFmtId="0" fontId="20" fillId="0" borderId="0" xfId="0" applyFont="1" applyBorder="1" applyAlignment="1">
      <alignment horizontal="center" vertical="center" wrapText="1"/>
    </xf>
    <xf numFmtId="49" fontId="20" fillId="0" borderId="0" xfId="0" applyNumberFormat="1" applyFont="1" applyBorder="1" applyAlignment="1">
      <alignment horizontal="center" vertical="center" wrapText="1"/>
    </xf>
    <xf numFmtId="202" fontId="21" fillId="0" borderId="0" xfId="0" applyNumberFormat="1" applyFont="1" applyBorder="1" applyAlignment="1">
      <alignment vertical="justify"/>
    </xf>
    <xf numFmtId="0" fontId="22" fillId="0" borderId="0" xfId="0" applyFont="1"/>
    <xf numFmtId="0" fontId="26" fillId="0" borderId="5" xfId="0" quotePrefix="1" applyFont="1" applyFill="1" applyBorder="1" applyAlignment="1">
      <alignment horizontal="center" vertical="center" wrapText="1"/>
    </xf>
    <xf numFmtId="2" fontId="26" fillId="0" borderId="5" xfId="0" quotePrefix="1" applyNumberFormat="1" applyFont="1" applyFill="1" applyBorder="1" applyAlignment="1">
      <alignment horizontal="center" vertical="center" wrapText="1"/>
    </xf>
    <xf numFmtId="0" fontId="30" fillId="0" borderId="5" xfId="52" applyFont="1" applyFill="1" applyBorder="1" applyAlignment="1">
      <alignment horizontal="center" vertical="center" wrapText="1"/>
    </xf>
    <xf numFmtId="2" fontId="30" fillId="0" borderId="5" xfId="52" applyNumberFormat="1" applyFont="1" applyFill="1" applyBorder="1" applyAlignment="1">
      <alignment horizontal="center" vertical="center" wrapText="1"/>
    </xf>
    <xf numFmtId="0" fontId="18" fillId="0" borderId="5" xfId="0" applyFont="1" applyBorder="1"/>
    <xf numFmtId="0" fontId="18" fillId="0" borderId="5" xfId="0" applyFont="1" applyBorder="1" applyAlignment="1">
      <alignment wrapText="1"/>
    </xf>
    <xf numFmtId="0" fontId="2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8" fillId="0" borderId="0" xfId="0" applyNumberFormat="1" applyFont="1" applyFill="1" applyAlignment="1" applyProtection="1"/>
    <xf numFmtId="0" fontId="18" fillId="0" borderId="0" xfId="0" applyFont="1" applyFill="1"/>
    <xf numFmtId="0" fontId="1" fillId="0" borderId="0" xfId="0" applyFont="1" applyFill="1"/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Alignment="1" applyProtection="1">
      <alignment vertical="center"/>
    </xf>
    <xf numFmtId="0" fontId="1" fillId="0" borderId="0" xfId="0" applyFont="1" applyFill="1" applyAlignment="1">
      <alignment vertical="center"/>
    </xf>
    <xf numFmtId="202" fontId="36" fillId="0" borderId="0" xfId="0" applyNumberFormat="1" applyFont="1" applyBorder="1" applyAlignment="1">
      <alignment vertical="justify"/>
    </xf>
    <xf numFmtId="0" fontId="1" fillId="0" borderId="0" xfId="0" applyFont="1" applyAlignment="1">
      <alignment horizontal="left" vertical="center" wrapText="1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1" fillId="23" borderId="0" xfId="0" applyNumberFormat="1" applyFont="1" applyFill="1" applyBorder="1" applyAlignment="1" applyProtection="1">
      <alignment horizontal="left" vertic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49" fontId="19" fillId="0" borderId="0" xfId="56" applyNumberFormat="1" applyFont="1" applyBorder="1" applyAlignment="1"/>
    <xf numFmtId="49" fontId="37" fillId="0" borderId="0" xfId="56" applyNumberFormat="1" applyFont="1" applyBorder="1" applyAlignment="1"/>
    <xf numFmtId="0" fontId="22" fillId="0" borderId="0" xfId="57" applyFont="1"/>
    <xf numFmtId="0" fontId="22" fillId="0" borderId="0" xfId="0" applyFont="1" applyBorder="1" applyAlignment="1">
      <alignment horizontal="left" vertical="center" wrapText="1"/>
    </xf>
    <xf numFmtId="0" fontId="26" fillId="0" borderId="0" xfId="0" applyNumberFormat="1" applyFont="1" applyFill="1" applyAlignment="1" applyProtection="1"/>
    <xf numFmtId="0" fontId="26" fillId="0" borderId="0" xfId="0" applyNumberFormat="1" applyFont="1" applyFill="1" applyAlignment="1" applyProtection="1">
      <alignment vertical="top"/>
    </xf>
    <xf numFmtId="0" fontId="26" fillId="0" borderId="0" xfId="0" applyFont="1" applyFill="1"/>
    <xf numFmtId="0" fontId="26" fillId="0" borderId="0" xfId="0" applyNumberFormat="1" applyFont="1" applyFill="1" applyAlignment="1" applyProtection="1">
      <alignment horizontal="left" vertical="top"/>
    </xf>
    <xf numFmtId="0" fontId="26" fillId="0" borderId="0" xfId="0" applyNumberFormat="1" applyFont="1" applyFill="1" applyAlignment="1" applyProtection="1">
      <alignment horizontal="center" vertical="center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9" fillId="0" borderId="6" xfId="0" applyNumberFormat="1" applyFont="1" applyFill="1" applyBorder="1" applyAlignment="1" applyProtection="1">
      <alignment horizontal="center"/>
    </xf>
    <xf numFmtId="0" fontId="26" fillId="0" borderId="6" xfId="0" applyFont="1" applyFill="1" applyBorder="1" applyAlignment="1">
      <alignment horizontal="center"/>
    </xf>
    <xf numFmtId="0" fontId="19" fillId="0" borderId="6" xfId="0" applyNumberFormat="1" applyFont="1" applyFill="1" applyBorder="1" applyAlignment="1" applyProtection="1">
      <alignment horizontal="center" vertical="top"/>
    </xf>
    <xf numFmtId="0" fontId="19" fillId="0" borderId="0" xfId="0" applyNumberFormat="1" applyFont="1" applyFill="1" applyAlignment="1" applyProtection="1">
      <alignment horizontal="center"/>
    </xf>
    <xf numFmtId="0" fontId="26" fillId="0" borderId="0" xfId="0" applyFont="1" applyFill="1" applyAlignment="1">
      <alignment horizontal="center"/>
    </xf>
    <xf numFmtId="0" fontId="26" fillId="0" borderId="6" xfId="0" applyNumberFormat="1" applyFont="1" applyFill="1" applyBorder="1" applyAlignment="1" applyProtection="1">
      <alignment horizontal="right" vertical="center"/>
    </xf>
    <xf numFmtId="0" fontId="26" fillId="0" borderId="7" xfId="0" applyNumberFormat="1" applyFont="1" applyFill="1" applyBorder="1" applyAlignment="1" applyProtection="1"/>
    <xf numFmtId="0" fontId="26" fillId="0" borderId="8" xfId="0" applyNumberFormat="1" applyFont="1" applyFill="1" applyBorder="1" applyAlignment="1" applyProtection="1"/>
    <xf numFmtId="0" fontId="26" fillId="0" borderId="9" xfId="0" applyNumberFormat="1" applyFont="1" applyFill="1" applyBorder="1" applyAlignment="1" applyProtection="1"/>
    <xf numFmtId="0" fontId="26" fillId="0" borderId="0" xfId="0" applyNumberFormat="1" applyFont="1" applyFill="1" applyBorder="1" applyAlignment="1" applyProtection="1"/>
    <xf numFmtId="0" fontId="26" fillId="0" borderId="10" xfId="0" applyNumberFormat="1" applyFont="1" applyFill="1" applyBorder="1" applyAlignment="1" applyProtection="1">
      <alignment horizontal="center" vertical="center" wrapText="1"/>
    </xf>
    <xf numFmtId="0" fontId="26" fillId="0" borderId="5" xfId="0" applyNumberFormat="1" applyFont="1" applyFill="1" applyBorder="1" applyAlignment="1" applyProtection="1">
      <alignment horizontal="center" vertical="center" wrapText="1"/>
    </xf>
    <xf numFmtId="0" fontId="28" fillId="0" borderId="5" xfId="0" applyNumberFormat="1" applyFont="1" applyFill="1" applyBorder="1" applyAlignment="1" applyProtection="1">
      <alignment horizontal="center" vertical="center" wrapText="1"/>
    </xf>
    <xf numFmtId="0" fontId="26" fillId="0" borderId="0" xfId="0" applyNumberFormat="1" applyFont="1" applyFill="1" applyAlignment="1" applyProtection="1">
      <alignment vertical="center"/>
    </xf>
    <xf numFmtId="0" fontId="26" fillId="0" borderId="0" xfId="0" applyFont="1" applyFill="1" applyAlignment="1">
      <alignment vertical="center"/>
    </xf>
    <xf numFmtId="49" fontId="26" fillId="0" borderId="5" xfId="0" quotePrefix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22" fillId="0" borderId="0" xfId="0" applyFont="1" applyFill="1"/>
    <xf numFmtId="49" fontId="26" fillId="0" borderId="5" xfId="0" applyNumberFormat="1" applyFont="1" applyFill="1" applyBorder="1" applyAlignment="1">
      <alignment horizontal="center" vertical="center" wrapText="1"/>
    </xf>
    <xf numFmtId="2" fontId="26" fillId="0" borderId="5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18" fillId="0" borderId="0" xfId="0" applyFont="1"/>
    <xf numFmtId="49" fontId="25" fillId="0" borderId="6" xfId="0" applyNumberFormat="1" applyFont="1" applyBorder="1" applyAlignment="1"/>
    <xf numFmtId="0" fontId="22" fillId="0" borderId="11" xfId="0" applyFont="1" applyBorder="1" applyAlignment="1"/>
    <xf numFmtId="0" fontId="22" fillId="0" borderId="0" xfId="0" applyFont="1" applyFill="1" applyAlignment="1">
      <alignment horizontal="center" vertical="center" wrapText="1"/>
    </xf>
    <xf numFmtId="0" fontId="18" fillId="0" borderId="0" xfId="0" applyNumberFormat="1" applyFont="1" applyFill="1" applyAlignment="1" applyProtection="1">
      <alignment vertical="top"/>
    </xf>
    <xf numFmtId="0" fontId="18" fillId="0" borderId="0" xfId="0" applyNumberFormat="1" applyFont="1" applyFill="1" applyAlignment="1" applyProtection="1">
      <alignment vertical="center" wrapText="1"/>
    </xf>
    <xf numFmtId="0" fontId="3" fillId="0" borderId="0" xfId="0" applyNumberFormat="1" applyFont="1" applyFill="1" applyBorder="1" applyAlignment="1" applyProtection="1">
      <alignment horizontal="center" vertical="top" wrapText="1"/>
    </xf>
    <xf numFmtId="0" fontId="3" fillId="0" borderId="6" xfId="0" applyNumberFormat="1" applyFont="1" applyFill="1" applyBorder="1" applyAlignment="1" applyProtection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3" fillId="0" borderId="0" xfId="0" applyNumberFormat="1" applyFont="1" applyFill="1" applyBorder="1" applyAlignment="1" applyProtection="1">
      <alignment horizontal="center" vertical="top"/>
    </xf>
    <xf numFmtId="0" fontId="2" fillId="0" borderId="6" xfId="0" applyNumberFormat="1" applyFont="1" applyFill="1" applyBorder="1" applyAlignment="1" applyProtection="1">
      <alignment horizontal="right" vertical="center"/>
    </xf>
    <xf numFmtId="0" fontId="18" fillId="0" borderId="5" xfId="0" applyFont="1" applyFill="1" applyBorder="1" applyAlignment="1">
      <alignment horizontal="center" vertical="top" wrapText="1"/>
    </xf>
    <xf numFmtId="49" fontId="31" fillId="0" borderId="5" xfId="0" applyNumberFormat="1" applyFont="1" applyFill="1" applyBorder="1" applyAlignment="1">
      <alignment horizontal="center" vertical="top"/>
    </xf>
    <xf numFmtId="0" fontId="31" fillId="0" borderId="5" xfId="0" applyFont="1" applyFill="1" applyBorder="1" applyAlignment="1">
      <alignment horizontal="center" vertical="top"/>
    </xf>
    <xf numFmtId="0" fontId="30" fillId="0" borderId="5" xfId="52" quotePrefix="1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vertical="center" wrapText="1"/>
    </xf>
    <xf numFmtId="202" fontId="21" fillId="0" borderId="0" xfId="0" applyNumberFormat="1" applyFont="1" applyFill="1" applyBorder="1" applyAlignment="1">
      <alignment vertical="justify"/>
    </xf>
    <xf numFmtId="202" fontId="25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32" fillId="0" borderId="0" xfId="0" applyFont="1" applyFill="1" applyAlignment="1">
      <alignment horizontal="center" vertical="center" wrapText="1"/>
    </xf>
    <xf numFmtId="0" fontId="55" fillId="0" borderId="0" xfId="57" applyFont="1"/>
    <xf numFmtId="0" fontId="56" fillId="0" borderId="0" xfId="57" applyFont="1"/>
    <xf numFmtId="0" fontId="57" fillId="0" borderId="0" xfId="57" applyFont="1"/>
    <xf numFmtId="3" fontId="55" fillId="0" borderId="0" xfId="57" applyNumberFormat="1" applyFont="1" applyFill="1"/>
    <xf numFmtId="0" fontId="58" fillId="0" borderId="0" xfId="57" applyFont="1" applyFill="1"/>
    <xf numFmtId="0" fontId="58" fillId="0" borderId="0" xfId="57" applyFont="1"/>
    <xf numFmtId="1" fontId="55" fillId="0" borderId="0" xfId="57" applyNumberFormat="1" applyFont="1"/>
    <xf numFmtId="0" fontId="55" fillId="0" borderId="0" xfId="57" applyFont="1" applyFill="1"/>
    <xf numFmtId="0" fontId="55" fillId="0" borderId="0" xfId="57" applyFont="1" applyBorder="1" applyAlignment="1">
      <alignment horizontal="center"/>
    </xf>
    <xf numFmtId="3" fontId="58" fillId="0" borderId="0" xfId="57" applyNumberFormat="1" applyFont="1"/>
    <xf numFmtId="0" fontId="59" fillId="0" borderId="0" xfId="0" applyFont="1"/>
    <xf numFmtId="0" fontId="60" fillId="0" borderId="0" xfId="0" applyFont="1" applyAlignment="1">
      <alignment horizontal="justify"/>
    </xf>
    <xf numFmtId="0" fontId="18" fillId="0" borderId="5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9" fillId="0" borderId="0" xfId="57" applyFont="1" applyFill="1" applyAlignment="1">
      <alignment horizontal="center" wrapText="1"/>
    </xf>
    <xf numFmtId="49" fontId="3" fillId="0" borderId="6" xfId="56" applyNumberFormat="1" applyFont="1" applyBorder="1" applyAlignment="1">
      <alignment horizontal="right"/>
    </xf>
    <xf numFmtId="49" fontId="3" fillId="0" borderId="6" xfId="56" applyNumberFormat="1" applyFont="1" applyBorder="1" applyAlignment="1"/>
    <xf numFmtId="0" fontId="22" fillId="0" borderId="12" xfId="56" applyFont="1" applyBorder="1" applyAlignment="1">
      <alignment horizontal="right" vertical="justify"/>
    </xf>
    <xf numFmtId="0" fontId="22" fillId="0" borderId="12" xfId="56" applyFont="1" applyBorder="1" applyAlignment="1">
      <alignment vertical="justify"/>
    </xf>
    <xf numFmtId="0" fontId="23" fillId="0" borderId="0" xfId="57" applyFont="1" applyBorder="1" applyAlignment="1">
      <alignment horizontal="center"/>
    </xf>
    <xf numFmtId="0" fontId="22" fillId="0" borderId="0" xfId="57" applyFont="1" applyAlignment="1">
      <alignment horizontal="right"/>
    </xf>
    <xf numFmtId="0" fontId="18" fillId="0" borderId="5" xfId="57" applyFont="1" applyBorder="1" applyAlignment="1">
      <alignment horizontal="center" vertical="center" wrapText="1"/>
    </xf>
    <xf numFmtId="0" fontId="18" fillId="0" borderId="5" xfId="57" applyFont="1" applyBorder="1" applyAlignment="1">
      <alignment horizontal="center" vertical="top" wrapText="1"/>
    </xf>
    <xf numFmtId="1" fontId="22" fillId="0" borderId="0" xfId="57" applyNumberFormat="1" applyFont="1"/>
    <xf numFmtId="0" fontId="18" fillId="0" borderId="0" xfId="0" applyFont="1" applyAlignment="1">
      <alignment horizontal="left" indent="15"/>
    </xf>
    <xf numFmtId="0" fontId="18" fillId="0" borderId="0" xfId="0" applyFont="1" applyFill="1" applyAlignment="1">
      <alignment wrapText="1"/>
    </xf>
    <xf numFmtId="0" fontId="18" fillId="0" borderId="0" xfId="56" applyFont="1" applyFill="1" applyAlignment="1">
      <alignment wrapText="1"/>
    </xf>
    <xf numFmtId="0" fontId="18" fillId="0" borderId="0" xfId="0" applyFont="1" applyAlignment="1"/>
    <xf numFmtId="0" fontId="18" fillId="0" borderId="0" xfId="0" applyFont="1" applyAlignment="1">
      <alignment horizontal="center"/>
    </xf>
    <xf numFmtId="0" fontId="3" fillId="0" borderId="0" xfId="0" applyFont="1" applyAlignment="1">
      <alignment horizontal="left" indent="5"/>
    </xf>
    <xf numFmtId="0" fontId="18" fillId="0" borderId="0" xfId="0" applyFont="1" applyAlignment="1">
      <alignment horizontal="right"/>
    </xf>
    <xf numFmtId="4" fontId="13" fillId="0" borderId="5" xfId="0" applyNumberFormat="1" applyFont="1" applyFill="1" applyBorder="1" applyAlignment="1">
      <alignment horizontal="center" vertical="center" wrapText="1"/>
    </xf>
    <xf numFmtId="0" fontId="61" fillId="0" borderId="0" xfId="0" applyFont="1" applyBorder="1" applyAlignment="1">
      <alignment horizontal="justify" vertical="center" wrapText="1"/>
    </xf>
    <xf numFmtId="4" fontId="18" fillId="0" borderId="5" xfId="0" applyNumberFormat="1" applyFont="1" applyFill="1" applyBorder="1" applyAlignment="1">
      <alignment horizontal="center" vertical="center" wrapText="1"/>
    </xf>
    <xf numFmtId="0" fontId="18" fillId="0" borderId="0" xfId="0" applyFont="1" applyBorder="1" applyAlignment="1" applyProtection="1">
      <alignment horizontal="center" vertical="center" wrapText="1"/>
    </xf>
    <xf numFmtId="0" fontId="13" fillId="0" borderId="13" xfId="57" applyFont="1" applyFill="1" applyBorder="1" applyAlignment="1"/>
    <xf numFmtId="0" fontId="18" fillId="0" borderId="0" xfId="56" applyFont="1" applyFill="1" applyAlignment="1">
      <alignment horizontal="left" wrapText="1"/>
    </xf>
    <xf numFmtId="0" fontId="0" fillId="0" borderId="0" xfId="0" applyAlignment="1"/>
    <xf numFmtId="0" fontId="18" fillId="0" borderId="5" xfId="0" applyFont="1" applyFill="1" applyBorder="1" applyAlignment="1">
      <alignment horizontal="center" vertical="center" wrapText="1"/>
    </xf>
    <xf numFmtId="49" fontId="18" fillId="0" borderId="5" xfId="0" applyNumberFormat="1" applyFont="1" applyFill="1" applyBorder="1" applyAlignment="1">
      <alignment horizontal="center" vertical="center" wrapText="1"/>
    </xf>
    <xf numFmtId="0" fontId="18" fillId="0" borderId="5" xfId="20" applyFont="1" applyFill="1" applyBorder="1" applyAlignment="1">
      <alignment horizontal="center" vertical="center" wrapText="1"/>
    </xf>
    <xf numFmtId="49" fontId="18" fillId="0" borderId="5" xfId="0" applyNumberFormat="1" applyFont="1" applyFill="1" applyBorder="1" applyAlignment="1">
      <alignment horizontal="center" vertical="top" wrapText="1"/>
    </xf>
    <xf numFmtId="0" fontId="13" fillId="0" borderId="5" xfId="0" applyFont="1" applyFill="1" applyBorder="1" applyAlignment="1">
      <alignment horizontal="center" vertical="top" wrapText="1"/>
    </xf>
    <xf numFmtId="0" fontId="59" fillId="0" borderId="0" xfId="0" applyFont="1" applyFill="1" applyAlignment="1">
      <alignment horizontal="justify"/>
    </xf>
    <xf numFmtId="0" fontId="59" fillId="0" borderId="0" xfId="0" applyFont="1" applyFill="1"/>
    <xf numFmtId="0" fontId="13" fillId="0" borderId="0" xfId="0" applyFont="1" applyFill="1"/>
    <xf numFmtId="0" fontId="18" fillId="0" borderId="0" xfId="0" applyFont="1" applyFill="1" applyAlignment="1">
      <alignment horizontal="right"/>
    </xf>
    <xf numFmtId="0" fontId="18" fillId="0" borderId="14" xfId="0" applyFont="1" applyFill="1" applyBorder="1" applyAlignment="1">
      <alignment horizontal="center" vertical="top" wrapText="1"/>
    </xf>
    <xf numFmtId="0" fontId="18" fillId="0" borderId="15" xfId="0" applyFont="1" applyFill="1" applyBorder="1" applyAlignment="1">
      <alignment horizontal="center" vertical="top" wrapText="1"/>
    </xf>
    <xf numFmtId="0" fontId="18" fillId="0" borderId="16" xfId="0" applyFont="1" applyFill="1" applyBorder="1" applyAlignment="1">
      <alignment horizontal="center" vertical="top" wrapText="1"/>
    </xf>
    <xf numFmtId="215" fontId="13" fillId="0" borderId="16" xfId="0" applyNumberFormat="1" applyFont="1" applyFill="1" applyBorder="1" applyAlignment="1">
      <alignment horizontal="center" vertical="top" wrapText="1"/>
    </xf>
    <xf numFmtId="4" fontId="13" fillId="0" borderId="16" xfId="0" applyNumberFormat="1" applyFont="1" applyFill="1" applyBorder="1" applyAlignment="1">
      <alignment horizontal="center" vertical="top" wrapText="1"/>
    </xf>
    <xf numFmtId="0" fontId="18" fillId="0" borderId="0" xfId="0" applyFont="1" applyFill="1" applyAlignment="1">
      <alignment horizontal="right" indent="4"/>
    </xf>
    <xf numFmtId="0" fontId="13" fillId="24" borderId="5" xfId="20" applyFont="1" applyFill="1" applyBorder="1" applyAlignment="1">
      <alignment horizontal="center" vertical="center" wrapText="1"/>
    </xf>
    <xf numFmtId="4" fontId="13" fillId="24" borderId="5" xfId="0" applyNumberFormat="1" applyFont="1" applyFill="1" applyBorder="1" applyAlignment="1">
      <alignment horizontal="center" vertical="center" wrapText="1"/>
    </xf>
    <xf numFmtId="49" fontId="13" fillId="24" borderId="17" xfId="0" applyNumberFormat="1" applyFont="1" applyFill="1" applyBorder="1" applyAlignment="1">
      <alignment horizontal="center" vertical="top" wrapText="1"/>
    </xf>
    <xf numFmtId="0" fontId="13" fillId="24" borderId="18" xfId="0" applyFont="1" applyFill="1" applyBorder="1" applyAlignment="1">
      <alignment horizontal="center" vertical="top" wrapText="1"/>
    </xf>
    <xf numFmtId="215" fontId="13" fillId="24" borderId="19" xfId="0" applyNumberFormat="1" applyFont="1" applyFill="1" applyBorder="1" applyAlignment="1">
      <alignment horizontal="center" vertical="top" wrapText="1"/>
    </xf>
    <xf numFmtId="202" fontId="29" fillId="0" borderId="5" xfId="48" applyNumberFormat="1" applyFont="1" applyFill="1" applyBorder="1" applyAlignment="1">
      <alignment horizontal="center" vertical="center" wrapText="1"/>
    </xf>
    <xf numFmtId="4" fontId="29" fillId="0" borderId="5" xfId="48" applyNumberFormat="1" applyFont="1" applyFill="1" applyBorder="1" applyAlignment="1">
      <alignment horizontal="center" vertical="center" wrapText="1"/>
    </xf>
    <xf numFmtId="49" fontId="29" fillId="0" borderId="5" xfId="0" quotePrefix="1" applyNumberFormat="1" applyFont="1" applyFill="1" applyBorder="1" applyAlignment="1">
      <alignment horizontal="center" vertical="center" wrapText="1"/>
    </xf>
    <xf numFmtId="0" fontId="29" fillId="0" borderId="5" xfId="0" quotePrefix="1" applyFont="1" applyFill="1" applyBorder="1" applyAlignment="1">
      <alignment horizontal="center" vertical="center" wrapText="1"/>
    </xf>
    <xf numFmtId="2" fontId="29" fillId="0" borderId="5" xfId="0" quotePrefix="1" applyNumberFormat="1" applyFont="1" applyFill="1" applyBorder="1" applyAlignment="1">
      <alignment horizontal="center" vertical="center" wrapText="1"/>
    </xf>
    <xf numFmtId="4" fontId="26" fillId="0" borderId="5" xfId="0" applyNumberFormat="1" applyFont="1" applyFill="1" applyBorder="1" applyAlignment="1">
      <alignment horizontal="center" vertical="center" wrapText="1"/>
    </xf>
    <xf numFmtId="202" fontId="26" fillId="0" borderId="5" xfId="48" applyNumberFormat="1" applyFont="1" applyFill="1" applyBorder="1" applyAlignment="1">
      <alignment horizontal="center" vertical="center" wrapText="1"/>
    </xf>
    <xf numFmtId="0" fontId="29" fillId="0" borderId="5" xfId="0" applyFont="1" applyFill="1" applyBorder="1" applyAlignment="1" applyProtection="1">
      <alignment horizontal="center" vertical="center" wrapText="1"/>
    </xf>
    <xf numFmtId="0" fontId="26" fillId="0" borderId="5" xfId="0" applyFont="1" applyFill="1" applyBorder="1" applyAlignment="1">
      <alignment horizontal="center" vertical="center" wrapText="1"/>
    </xf>
    <xf numFmtId="49" fontId="29" fillId="0" borderId="5" xfId="0" applyNumberFormat="1" applyFont="1" applyFill="1" applyBorder="1" applyAlignment="1" applyProtection="1">
      <alignment horizontal="center" vertical="center" wrapText="1"/>
    </xf>
    <xf numFmtId="4" fontId="26" fillId="0" borderId="5" xfId="48" applyNumberFormat="1" applyFont="1" applyFill="1" applyBorder="1" applyAlignment="1">
      <alignment horizontal="center" vertical="center" wrapText="1"/>
    </xf>
    <xf numFmtId="4" fontId="19" fillId="0" borderId="5" xfId="0" applyNumberFormat="1" applyFont="1" applyFill="1" applyBorder="1" applyAlignment="1">
      <alignment horizontal="center" vertical="center" wrapText="1"/>
    </xf>
    <xf numFmtId="0" fontId="18" fillId="0" borderId="0" xfId="56" applyFont="1" applyAlignment="1"/>
    <xf numFmtId="0" fontId="18" fillId="0" borderId="5" xfId="0" applyFont="1" applyBorder="1" applyAlignment="1">
      <alignment horizontal="center" vertical="center" wrapText="1"/>
    </xf>
    <xf numFmtId="0" fontId="13" fillId="0" borderId="0" xfId="57" applyFont="1" applyFill="1" applyBorder="1" applyAlignment="1"/>
    <xf numFmtId="4" fontId="13" fillId="0" borderId="0" xfId="57" applyNumberFormat="1" applyFont="1" applyFill="1" applyBorder="1" applyAlignment="1">
      <alignment horizontal="center" vertical="center" wrapText="1"/>
    </xf>
    <xf numFmtId="4" fontId="13" fillId="0" borderId="5" xfId="0" applyNumberFormat="1" applyFont="1" applyFill="1" applyBorder="1" applyAlignment="1">
      <alignment horizontal="center" vertical="top" wrapText="1"/>
    </xf>
    <xf numFmtId="215" fontId="18" fillId="0" borderId="5" xfId="0" applyNumberFormat="1" applyFont="1" applyFill="1" applyBorder="1" applyAlignment="1">
      <alignment horizontal="center" vertical="top" wrapText="1"/>
    </xf>
    <xf numFmtId="0" fontId="30" fillId="0" borderId="20" xfId="0" applyFont="1" applyBorder="1" applyAlignment="1" applyProtection="1">
      <alignment horizontal="center" vertical="center" wrapText="1"/>
    </xf>
    <xf numFmtId="0" fontId="29" fillId="0" borderId="20" xfId="0" applyFont="1" applyBorder="1" applyAlignment="1" applyProtection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2" fillId="0" borderId="0" xfId="0" applyNumberFormat="1" applyFont="1" applyFill="1" applyAlignment="1" applyProtection="1">
      <alignment vertical="top"/>
    </xf>
    <xf numFmtId="0" fontId="30" fillId="0" borderId="5" xfId="0" quotePrefix="1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2" fontId="30" fillId="0" borderId="5" xfId="0" applyNumberFormat="1" applyFont="1" applyFill="1" applyBorder="1" applyAlignment="1">
      <alignment horizontal="center" vertical="center" wrapText="1"/>
    </xf>
    <xf numFmtId="2" fontId="30" fillId="0" borderId="5" xfId="0" quotePrefix="1" applyNumberFormat="1" applyFont="1" applyFill="1" applyBorder="1" applyAlignment="1">
      <alignment horizontal="center" vertical="center" wrapText="1"/>
    </xf>
    <xf numFmtId="4" fontId="30" fillId="0" borderId="5" xfId="48" applyNumberFormat="1" applyFont="1" applyFill="1" applyBorder="1" applyAlignment="1">
      <alignment horizontal="center" vertical="center" wrapText="1"/>
    </xf>
    <xf numFmtId="0" fontId="26" fillId="0" borderId="5" xfId="58" quotePrefix="1" applyFont="1" applyFill="1" applyBorder="1" applyAlignment="1">
      <alignment horizontal="center" vertical="center" wrapText="1"/>
    </xf>
    <xf numFmtId="2" fontId="26" fillId="0" borderId="5" xfId="58" quotePrefix="1" applyNumberFormat="1" applyFont="1" applyFill="1" applyBorder="1" applyAlignment="1">
      <alignment horizontal="center" vertical="center" wrapText="1"/>
    </xf>
    <xf numFmtId="2" fontId="26" fillId="0" borderId="5" xfId="58" applyNumberFormat="1" applyFont="1" applyFill="1" applyBorder="1" applyAlignment="1">
      <alignment horizontal="center" vertical="center" wrapText="1"/>
    </xf>
    <xf numFmtId="4" fontId="19" fillId="0" borderId="5" xfId="0" applyNumberFormat="1" applyFont="1" applyFill="1" applyBorder="1" applyAlignment="1" applyProtection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202" fontId="30" fillId="0" borderId="5" xfId="48" applyNumberFormat="1" applyFont="1" applyFill="1" applyBorder="1" applyAlignment="1">
      <alignment horizontal="center" vertical="center" wrapText="1"/>
    </xf>
    <xf numFmtId="4" fontId="19" fillId="0" borderId="5" xfId="48" applyNumberFormat="1" applyFont="1" applyFill="1" applyBorder="1" applyAlignment="1">
      <alignment horizontal="center" vertical="center" wrapText="1"/>
    </xf>
    <xf numFmtId="2" fontId="26" fillId="0" borderId="5" xfId="0" applyNumberFormat="1" applyFont="1" applyFill="1" applyBorder="1" applyAlignment="1">
      <alignment horizontal="center" vertical="center" wrapText="1" shrinkToFit="1"/>
    </xf>
    <xf numFmtId="202" fontId="29" fillId="0" borderId="0" xfId="48" applyNumberFormat="1" applyFont="1" applyFill="1" applyBorder="1" applyAlignment="1">
      <alignment horizontal="center" vertical="center" wrapText="1"/>
    </xf>
    <xf numFmtId="4" fontId="29" fillId="0" borderId="0" xfId="48" applyNumberFormat="1" applyFont="1" applyFill="1" applyBorder="1" applyAlignment="1">
      <alignment horizontal="center" vertical="center" wrapText="1"/>
    </xf>
    <xf numFmtId="4" fontId="26" fillId="0" borderId="0" xfId="48" applyNumberFormat="1" applyFont="1" applyFill="1" applyBorder="1" applyAlignment="1">
      <alignment horizontal="center" vertical="center" wrapText="1"/>
    </xf>
    <xf numFmtId="4" fontId="18" fillId="0" borderId="5" xfId="0" applyNumberFormat="1" applyFont="1" applyBorder="1" applyAlignment="1" applyProtection="1">
      <alignment horizontal="center" vertical="center" wrapText="1"/>
      <protection locked="0"/>
    </xf>
    <xf numFmtId="0" fontId="29" fillId="0" borderId="5" xfId="52" quotePrefix="1" applyFont="1" applyFill="1" applyBorder="1" applyAlignment="1">
      <alignment horizontal="center" vertical="center" wrapText="1"/>
    </xf>
    <xf numFmtId="2" fontId="29" fillId="0" borderId="5" xfId="52" quotePrefix="1" applyNumberFormat="1" applyFont="1" applyFill="1" applyBorder="1" applyAlignment="1">
      <alignment horizontal="center" vertical="center" wrapText="1"/>
    </xf>
    <xf numFmtId="0" fontId="29" fillId="0" borderId="5" xfId="0" applyFont="1" applyBorder="1" applyAlignment="1" applyProtection="1">
      <alignment horizontal="center" vertical="center" wrapText="1"/>
    </xf>
    <xf numFmtId="0" fontId="59" fillId="0" borderId="0" xfId="0" applyFont="1" applyBorder="1" applyAlignment="1" applyProtection="1">
      <alignment horizontal="left" vertical="top" wrapText="1"/>
    </xf>
    <xf numFmtId="0" fontId="59" fillId="0" borderId="0" xfId="0" applyFont="1" applyBorder="1" applyAlignment="1" applyProtection="1">
      <alignment horizontal="left" vertical="top" wrapText="1"/>
    </xf>
    <xf numFmtId="4" fontId="55" fillId="0" borderId="20" xfId="0" applyNumberFormat="1" applyFont="1" applyBorder="1" applyAlignment="1" applyProtection="1">
      <alignment horizontal="right" vertical="top" wrapText="1"/>
      <protection locked="0"/>
    </xf>
    <xf numFmtId="4" fontId="58" fillId="0" borderId="20" xfId="0" applyNumberFormat="1" applyFont="1" applyBorder="1" applyAlignment="1" applyProtection="1">
      <alignment horizontal="right" vertical="top" wrapText="1"/>
      <protection locked="0"/>
    </xf>
    <xf numFmtId="4" fontId="60" fillId="0" borderId="20" xfId="0" applyNumberFormat="1" applyFont="1" applyBorder="1" applyAlignment="1" applyProtection="1">
      <alignment horizontal="right" vertical="top" wrapText="1"/>
    </xf>
    <xf numFmtId="0" fontId="59" fillId="25" borderId="0" xfId="0" applyFont="1" applyFill="1" applyBorder="1" applyAlignment="1" applyProtection="1">
      <alignment horizontal="left" vertical="top" wrapText="1"/>
    </xf>
    <xf numFmtId="0" fontId="59" fillId="25" borderId="0" xfId="0" applyFont="1" applyFill="1"/>
    <xf numFmtId="4" fontId="60" fillId="0" borderId="0" xfId="0" applyNumberFormat="1" applyFont="1" applyBorder="1" applyAlignment="1" applyProtection="1">
      <alignment horizontal="right" vertical="top" wrapText="1"/>
    </xf>
    <xf numFmtId="4" fontId="59" fillId="0" borderId="0" xfId="0" applyNumberFormat="1" applyFont="1"/>
    <xf numFmtId="0" fontId="42" fillId="0" borderId="20" xfId="0" applyFont="1" applyBorder="1" applyAlignment="1" applyProtection="1">
      <alignment horizontal="center" vertical="center" wrapText="1"/>
    </xf>
    <xf numFmtId="0" fontId="25" fillId="0" borderId="20" xfId="0" applyFont="1" applyBorder="1" applyAlignment="1" applyProtection="1">
      <alignment horizontal="center" vertical="center" wrapText="1"/>
    </xf>
    <xf numFmtId="4" fontId="42" fillId="0" borderId="20" xfId="0" applyNumberFormat="1" applyFont="1" applyBorder="1" applyAlignment="1" applyProtection="1">
      <alignment horizontal="right" vertical="top" wrapText="1"/>
    </xf>
    <xf numFmtId="0" fontId="18" fillId="0" borderId="0" xfId="0" applyFont="1" applyBorder="1" applyAlignment="1" applyProtection="1">
      <alignment horizontal="left" vertical="top" wrapText="1"/>
    </xf>
    <xf numFmtId="4" fontId="18" fillId="0" borderId="5" xfId="57" applyNumberFormat="1" applyFont="1" applyFill="1" applyBorder="1" applyAlignment="1">
      <alignment horizontal="center" vertical="center" wrapText="1"/>
    </xf>
    <xf numFmtId="4" fontId="18" fillId="0" borderId="5" xfId="59" applyNumberFormat="1" applyFont="1" applyFill="1" applyBorder="1" applyAlignment="1">
      <alignment horizontal="center" vertical="center" wrapText="1"/>
    </xf>
    <xf numFmtId="0" fontId="18" fillId="0" borderId="5" xfId="57" applyFont="1" applyFill="1" applyBorder="1" applyAlignment="1">
      <alignment horizontal="left" vertical="center" wrapText="1"/>
    </xf>
    <xf numFmtId="4" fontId="13" fillId="0" borderId="5" xfId="57" applyNumberFormat="1" applyFont="1" applyFill="1" applyBorder="1" applyAlignment="1">
      <alignment horizontal="center" vertical="center" wrapText="1"/>
    </xf>
    <xf numFmtId="0" fontId="59" fillId="0" borderId="0" xfId="0" applyFont="1" applyBorder="1" applyAlignment="1" applyProtection="1">
      <alignment vertical="top" wrapText="1"/>
    </xf>
    <xf numFmtId="0" fontId="18" fillId="0" borderId="0" xfId="0" applyFont="1" applyBorder="1" applyAlignment="1" applyProtection="1">
      <alignment vertical="top" wrapText="1"/>
    </xf>
    <xf numFmtId="0" fontId="18" fillId="0" borderId="5" xfId="0" applyFont="1" applyFill="1" applyBorder="1" applyAlignment="1">
      <alignment wrapText="1"/>
    </xf>
    <xf numFmtId="0" fontId="18" fillId="0" borderId="5" xfId="0" applyFont="1" applyFill="1" applyBorder="1"/>
    <xf numFmtId="4" fontId="18" fillId="0" borderId="5" xfId="0" applyNumberFormat="1" applyFont="1" applyFill="1" applyBorder="1"/>
    <xf numFmtId="0" fontId="13" fillId="0" borderId="5" xfId="0" applyFont="1" applyFill="1" applyBorder="1"/>
    <xf numFmtId="4" fontId="13" fillId="0" borderId="5" xfId="0" applyNumberFormat="1" applyFont="1" applyFill="1" applyBorder="1"/>
    <xf numFmtId="0" fontId="38" fillId="0" borderId="5" xfId="0" applyFont="1" applyFill="1" applyBorder="1" applyAlignment="1">
      <alignment horizontal="right" vertical="top" wrapText="1"/>
    </xf>
    <xf numFmtId="0" fontId="38" fillId="0" borderId="5" xfId="0" applyFont="1" applyFill="1" applyBorder="1" applyAlignment="1">
      <alignment vertical="top" wrapText="1"/>
    </xf>
    <xf numFmtId="0" fontId="39" fillId="0" borderId="5" xfId="0" applyFont="1" applyFill="1" applyBorder="1" applyAlignment="1">
      <alignment horizontal="right" vertical="top" wrapText="1"/>
    </xf>
    <xf numFmtId="0" fontId="39" fillId="0" borderId="5" xfId="0" applyFont="1" applyFill="1" applyBorder="1" applyAlignment="1">
      <alignment vertical="top" wrapText="1"/>
    </xf>
    <xf numFmtId="0" fontId="40" fillId="0" borderId="5" xfId="0" applyFont="1" applyFill="1" applyBorder="1" applyAlignment="1">
      <alignment horizontal="right" vertical="top" wrapText="1"/>
    </xf>
    <xf numFmtId="0" fontId="40" fillId="0" borderId="5" xfId="0" applyFont="1" applyFill="1" applyBorder="1" applyAlignment="1">
      <alignment vertical="top" wrapText="1"/>
    </xf>
    <xf numFmtId="0" fontId="13" fillId="0" borderId="5" xfId="0" applyFont="1" applyFill="1" applyBorder="1" applyAlignment="1"/>
    <xf numFmtId="4" fontId="13" fillId="0" borderId="5" xfId="0" applyNumberFormat="1" applyFont="1" applyFill="1" applyBorder="1" applyAlignment="1"/>
    <xf numFmtId="0" fontId="43" fillId="0" borderId="0" xfId="0" applyFont="1" applyBorder="1" applyAlignment="1" applyProtection="1">
      <alignment horizontal="left" vertical="top" wrapText="1"/>
    </xf>
    <xf numFmtId="0" fontId="2" fillId="0" borderId="0" xfId="0" applyFont="1" applyFill="1"/>
    <xf numFmtId="0" fontId="62" fillId="0" borderId="0" xfId="0" applyFont="1"/>
    <xf numFmtId="0" fontId="59" fillId="26" borderId="0" xfId="0" applyFont="1" applyFill="1"/>
    <xf numFmtId="0" fontId="29" fillId="0" borderId="5" xfId="0" applyFont="1" applyFill="1" applyBorder="1" applyAlignment="1">
      <alignment horizontal="center" vertical="center" wrapText="1"/>
    </xf>
    <xf numFmtId="2" fontId="29" fillId="0" borderId="5" xfId="0" applyNumberFormat="1" applyFont="1" applyFill="1" applyBorder="1" applyAlignment="1">
      <alignment horizontal="center" vertical="center" wrapText="1"/>
    </xf>
    <xf numFmtId="2" fontId="29" fillId="0" borderId="5" xfId="52" applyNumberFormat="1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top" wrapText="1"/>
    </xf>
    <xf numFmtId="4" fontId="13" fillId="24" borderId="13" xfId="0" applyNumberFormat="1" applyFont="1" applyFill="1" applyBorder="1" applyAlignment="1">
      <alignment horizontal="center" vertical="top" wrapText="1"/>
    </xf>
    <xf numFmtId="4" fontId="18" fillId="0" borderId="13" xfId="0" applyNumberFormat="1" applyFont="1" applyFill="1" applyBorder="1" applyAlignment="1">
      <alignment horizontal="center" vertical="top" wrapText="1"/>
    </xf>
    <xf numFmtId="4" fontId="18" fillId="0" borderId="21" xfId="0" applyNumberFormat="1" applyFont="1" applyBorder="1" applyAlignment="1" applyProtection="1">
      <alignment horizontal="center" vertical="center" wrapText="1"/>
      <protection locked="0"/>
    </xf>
    <xf numFmtId="4" fontId="18" fillId="0" borderId="13" xfId="0" applyNumberFormat="1" applyFont="1" applyBorder="1" applyAlignment="1" applyProtection="1">
      <alignment horizontal="center" vertical="center" wrapText="1"/>
      <protection locked="0"/>
    </xf>
    <xf numFmtId="4" fontId="13" fillId="24" borderId="5" xfId="0" applyNumberFormat="1" applyFont="1" applyFill="1" applyBorder="1" applyAlignment="1" applyProtection="1">
      <alignment horizontal="center" vertical="center" wrapText="1"/>
      <protection locked="0"/>
    </xf>
    <xf numFmtId="4" fontId="13" fillId="24" borderId="13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0" xfId="0" applyNumberFormat="1" applyFont="1" applyFill="1" applyAlignment="1" applyProtection="1">
      <alignment horizontal="left" wrapText="1"/>
    </xf>
    <xf numFmtId="0" fontId="20" fillId="0" borderId="0" xfId="0" applyNumberFormat="1" applyFont="1" applyFill="1" applyAlignment="1" applyProtection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5" fillId="0" borderId="22" xfId="0" applyFont="1" applyBorder="1" applyAlignment="1">
      <alignment vertical="center"/>
    </xf>
    <xf numFmtId="0" fontId="45" fillId="0" borderId="0" xfId="0" applyFont="1"/>
    <xf numFmtId="0" fontId="22" fillId="0" borderId="0" xfId="0" applyFont="1" applyAlignment="1">
      <alignment horizontal="right"/>
    </xf>
    <xf numFmtId="49" fontId="18" fillId="0" borderId="10" xfId="0" applyNumberFormat="1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4" fontId="44" fillId="0" borderId="5" xfId="0" applyNumberFormat="1" applyFont="1" applyFill="1" applyBorder="1" applyAlignment="1">
      <alignment horizontal="center" vertical="center" wrapText="1"/>
    </xf>
    <xf numFmtId="0" fontId="44" fillId="0" borderId="5" xfId="0" applyFont="1" applyFill="1" applyBorder="1" applyAlignment="1">
      <alignment horizontal="center" vertical="center"/>
    </xf>
    <xf numFmtId="0" fontId="0" fillId="0" borderId="0" xfId="0" applyBorder="1" applyAlignment="1"/>
    <xf numFmtId="49" fontId="13" fillId="24" borderId="5" xfId="0" applyNumberFormat="1" applyFont="1" applyFill="1" applyBorder="1" applyAlignment="1">
      <alignment horizontal="center" vertical="center" wrapText="1"/>
    </xf>
    <xf numFmtId="215" fontId="13" fillId="0" borderId="5" xfId="0" applyNumberFormat="1" applyFont="1" applyFill="1" applyBorder="1" applyAlignment="1">
      <alignment horizontal="center" vertical="top" wrapText="1"/>
    </xf>
    <xf numFmtId="0" fontId="13" fillId="0" borderId="0" xfId="0" applyFont="1" applyFill="1" applyBorder="1" applyAlignment="1">
      <alignment horizontal="center" vertical="top" wrapText="1"/>
    </xf>
    <xf numFmtId="0" fontId="13" fillId="0" borderId="0" xfId="0" applyFont="1" applyFill="1" applyBorder="1" applyAlignment="1">
      <alignment horizontal="left" wrapText="1"/>
    </xf>
    <xf numFmtId="4" fontId="13" fillId="0" borderId="0" xfId="0" applyNumberFormat="1" applyFont="1" applyFill="1" applyBorder="1" applyAlignment="1">
      <alignment horizontal="center" vertical="center" wrapText="1"/>
    </xf>
    <xf numFmtId="0" fontId="49" fillId="0" borderId="0" xfId="0" applyFont="1" applyBorder="1" applyAlignment="1" applyProtection="1">
      <alignment horizontal="center" vertical="center" wrapText="1"/>
    </xf>
    <xf numFmtId="0" fontId="50" fillId="0" borderId="0" xfId="0" applyFont="1" applyBorder="1" applyAlignment="1" applyProtection="1">
      <alignment horizontal="left" vertical="center" wrapText="1"/>
    </xf>
    <xf numFmtId="4" fontId="18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29" fillId="0" borderId="5" xfId="0" applyFont="1" applyFill="1" applyBorder="1" applyAlignment="1" applyProtection="1">
      <alignment vertical="top" wrapText="1"/>
    </xf>
    <xf numFmtId="0" fontId="29" fillId="0" borderId="5" xfId="0" applyFont="1" applyFill="1" applyBorder="1" applyAlignment="1" applyProtection="1">
      <alignment horizontal="center" vertical="top" wrapText="1"/>
    </xf>
    <xf numFmtId="4" fontId="26" fillId="0" borderId="0" xfId="0" applyNumberFormat="1" applyFont="1" applyFill="1" applyBorder="1" applyAlignment="1">
      <alignment horizontal="center" vertical="center" wrapText="1"/>
    </xf>
    <xf numFmtId="49" fontId="26" fillId="0" borderId="5" xfId="58" quotePrefix="1" applyNumberFormat="1" applyFont="1" applyFill="1" applyBorder="1" applyAlignment="1">
      <alignment horizontal="center" vertical="center" wrapText="1"/>
    </xf>
    <xf numFmtId="49" fontId="29" fillId="0" borderId="5" xfId="0" applyNumberFormat="1" applyFont="1" applyBorder="1" applyAlignment="1" applyProtection="1">
      <alignment horizontal="center" vertical="center" wrapText="1"/>
    </xf>
    <xf numFmtId="0" fontId="30" fillId="0" borderId="5" xfId="0" applyFont="1" applyFill="1" applyBorder="1" applyAlignment="1" applyProtection="1">
      <alignment horizontal="center" vertical="center" wrapText="1"/>
    </xf>
    <xf numFmtId="0" fontId="47" fillId="0" borderId="5" xfId="0" applyFont="1" applyFill="1" applyBorder="1" applyAlignment="1" applyProtection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4" fontId="1" fillId="0" borderId="5" xfId="0" applyNumberFormat="1" applyFont="1" applyFill="1" applyBorder="1" applyAlignment="1">
      <alignment horizontal="center" vertical="center" wrapText="1"/>
    </xf>
    <xf numFmtId="0" fontId="46" fillId="0" borderId="5" xfId="0" applyFont="1" applyFill="1" applyBorder="1" applyAlignment="1" applyProtection="1">
      <alignment horizontal="center" vertical="center" wrapText="1"/>
    </xf>
    <xf numFmtId="0" fontId="47" fillId="0" borderId="5" xfId="0" applyFont="1" applyBorder="1" applyAlignment="1" applyProtection="1">
      <alignment horizontal="center" vertical="center" wrapText="1"/>
    </xf>
    <xf numFmtId="215" fontId="13" fillId="24" borderId="5" xfId="0" applyNumberFormat="1" applyFont="1" applyFill="1" applyBorder="1" applyAlignment="1">
      <alignment horizontal="center" vertical="top" wrapText="1"/>
    </xf>
    <xf numFmtId="0" fontId="18" fillId="0" borderId="13" xfId="0" applyFont="1" applyFill="1" applyBorder="1" applyAlignment="1">
      <alignment horizontal="center" vertical="center" wrapText="1"/>
    </xf>
    <xf numFmtId="0" fontId="51" fillId="0" borderId="20" xfId="0" applyFont="1" applyBorder="1" applyAlignment="1" applyProtection="1">
      <alignment horizontal="center" vertical="center" wrapText="1"/>
    </xf>
    <xf numFmtId="4" fontId="51" fillId="0" borderId="20" xfId="0" applyNumberFormat="1" applyFont="1" applyBorder="1" applyAlignment="1" applyProtection="1">
      <alignment horizontal="center" vertical="center" wrapText="1"/>
    </xf>
    <xf numFmtId="0" fontId="52" fillId="0" borderId="20" xfId="0" applyFont="1" applyBorder="1" applyAlignment="1" applyProtection="1">
      <alignment horizontal="center" vertical="center" wrapText="1"/>
    </xf>
    <xf numFmtId="4" fontId="52" fillId="0" borderId="20" xfId="0" applyNumberFormat="1" applyFont="1" applyBorder="1" applyAlignment="1" applyProtection="1">
      <alignment horizontal="center" vertical="center" wrapText="1"/>
    </xf>
    <xf numFmtId="0" fontId="13" fillId="0" borderId="13" xfId="57" applyFont="1" applyFill="1" applyBorder="1" applyAlignment="1">
      <alignment horizontal="center" vertical="center"/>
    </xf>
    <xf numFmtId="4" fontId="30" fillId="0" borderId="20" xfId="0" applyNumberFormat="1" applyFont="1" applyBorder="1" applyAlignment="1" applyProtection="1">
      <alignment horizontal="center" vertical="center" wrapText="1"/>
    </xf>
    <xf numFmtId="4" fontId="29" fillId="0" borderId="20" xfId="0" applyNumberFormat="1" applyFont="1" applyBorder="1" applyAlignment="1" applyProtection="1">
      <alignment horizontal="center" vertical="center" wrapText="1"/>
    </xf>
    <xf numFmtId="0" fontId="13" fillId="24" borderId="5" xfId="0" applyFont="1" applyFill="1" applyBorder="1" applyAlignment="1">
      <alignment horizontal="center" vertical="center" wrapText="1"/>
    </xf>
    <xf numFmtId="0" fontId="18" fillId="0" borderId="27" xfId="0" applyFont="1" applyBorder="1" applyAlignment="1" applyProtection="1">
      <alignment horizontal="center" vertical="center" wrapText="1"/>
    </xf>
    <xf numFmtId="0" fontId="42" fillId="0" borderId="23" xfId="0" applyFont="1" applyBorder="1" applyAlignment="1" applyProtection="1">
      <alignment horizontal="center" vertical="center" wrapText="1"/>
    </xf>
    <xf numFmtId="0" fontId="42" fillId="0" borderId="24" xfId="0" applyFont="1" applyBorder="1" applyAlignment="1" applyProtection="1">
      <alignment horizontal="center" vertical="center" wrapText="1"/>
    </xf>
    <xf numFmtId="0" fontId="18" fillId="0" borderId="0" xfId="0" applyFont="1" applyBorder="1" applyAlignment="1" applyProtection="1">
      <alignment horizontal="center" vertical="top" wrapText="1"/>
    </xf>
    <xf numFmtId="0" fontId="22" fillId="0" borderId="0" xfId="0" applyFont="1" applyBorder="1" applyAlignment="1" applyProtection="1">
      <alignment horizontal="left" vertical="top" wrapText="1"/>
    </xf>
    <xf numFmtId="0" fontId="3" fillId="0" borderId="0" xfId="0" applyFont="1" applyBorder="1" applyAlignment="1" applyProtection="1">
      <alignment horizontal="center" vertical="top" wrapText="1"/>
    </xf>
    <xf numFmtId="0" fontId="13" fillId="0" borderId="0" xfId="0" applyFont="1" applyBorder="1" applyAlignment="1" applyProtection="1">
      <alignment horizontal="center" vertical="top" wrapText="1"/>
    </xf>
    <xf numFmtId="0" fontId="22" fillId="0" borderId="0" xfId="56" applyFont="1" applyFill="1" applyAlignment="1">
      <alignment horizontal="left" wrapText="1"/>
    </xf>
    <xf numFmtId="0" fontId="42" fillId="0" borderId="25" xfId="0" applyFont="1" applyBorder="1" applyAlignment="1" applyProtection="1">
      <alignment horizontal="center" vertical="center" wrapText="1"/>
    </xf>
    <xf numFmtId="0" fontId="42" fillId="0" borderId="26" xfId="0" applyFont="1" applyBorder="1" applyAlignment="1" applyProtection="1">
      <alignment horizontal="center" vertical="center" wrapText="1"/>
    </xf>
    <xf numFmtId="49" fontId="18" fillId="0" borderId="0" xfId="0" applyNumberFormat="1" applyFont="1" applyBorder="1" applyAlignment="1" applyProtection="1">
      <alignment horizontal="center" vertical="center" wrapText="1"/>
    </xf>
    <xf numFmtId="0" fontId="19" fillId="0" borderId="0" xfId="57" applyFont="1" applyFill="1" applyAlignment="1">
      <alignment horizontal="center" wrapText="1"/>
    </xf>
    <xf numFmtId="0" fontId="18" fillId="0" borderId="5" xfId="57" applyFont="1" applyFill="1" applyBorder="1" applyAlignment="1">
      <alignment horizontal="center" vertical="center" wrapText="1"/>
    </xf>
    <xf numFmtId="0" fontId="18" fillId="0" borderId="13" xfId="57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center" wrapText="1"/>
    </xf>
    <xf numFmtId="0" fontId="18" fillId="0" borderId="0" xfId="0" applyFont="1" applyBorder="1" applyAlignment="1" applyProtection="1">
      <alignment horizontal="center" vertical="center" wrapText="1"/>
    </xf>
    <xf numFmtId="0" fontId="18" fillId="0" borderId="28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3" fillId="0" borderId="13" xfId="0" applyFont="1" applyFill="1" applyBorder="1" applyAlignment="1">
      <alignment horizontal="center"/>
    </xf>
    <xf numFmtId="0" fontId="13" fillId="0" borderId="12" xfId="0" applyFont="1" applyFill="1" applyBorder="1" applyAlignment="1">
      <alignment horizontal="center"/>
    </xf>
    <xf numFmtId="0" fontId="13" fillId="0" borderId="29" xfId="0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34" fillId="0" borderId="6" xfId="56" applyFont="1" applyBorder="1" applyAlignment="1">
      <alignment vertical="justify"/>
    </xf>
    <xf numFmtId="0" fontId="22" fillId="0" borderId="0" xfId="56" applyFont="1" applyAlignment="1">
      <alignment horizontal="left" wrapText="1"/>
    </xf>
    <xf numFmtId="0" fontId="26" fillId="0" borderId="28" xfId="0" applyNumberFormat="1" applyFont="1" applyFill="1" applyBorder="1" applyAlignment="1" applyProtection="1">
      <alignment horizontal="center" vertical="center" wrapText="1"/>
    </xf>
    <xf numFmtId="0" fontId="26" fillId="0" borderId="30" xfId="0" applyNumberFormat="1" applyFont="1" applyFill="1" applyBorder="1" applyAlignment="1" applyProtection="1">
      <alignment horizontal="center" vertical="center" wrapText="1"/>
    </xf>
    <xf numFmtId="0" fontId="26" fillId="0" borderId="10" xfId="0" applyNumberFormat="1" applyFont="1" applyFill="1" applyBorder="1" applyAlignment="1" applyProtection="1">
      <alignment horizontal="center" vertical="center" wrapText="1"/>
    </xf>
    <xf numFmtId="0" fontId="26" fillId="0" borderId="13" xfId="0" applyNumberFormat="1" applyFont="1" applyFill="1" applyBorder="1" applyAlignment="1" applyProtection="1">
      <alignment horizontal="center" vertical="center" wrapText="1"/>
    </xf>
    <xf numFmtId="0" fontId="26" fillId="0" borderId="12" xfId="0" applyNumberFormat="1" applyFont="1" applyFill="1" applyBorder="1" applyAlignment="1" applyProtection="1">
      <alignment horizontal="center" vertical="center" wrapText="1"/>
    </xf>
    <xf numFmtId="0" fontId="26" fillId="0" borderId="29" xfId="0" applyNumberFormat="1" applyFont="1" applyFill="1" applyBorder="1" applyAlignment="1" applyProtection="1">
      <alignment horizontal="center" vertical="center" wrapText="1"/>
    </xf>
    <xf numFmtId="0" fontId="28" fillId="0" borderId="28" xfId="0" applyNumberFormat="1" applyFont="1" applyFill="1" applyBorder="1" applyAlignment="1" applyProtection="1">
      <alignment horizontal="center" vertical="center" wrapText="1"/>
    </xf>
    <xf numFmtId="0" fontId="28" fillId="0" borderId="30" xfId="0" applyNumberFormat="1" applyFont="1" applyFill="1" applyBorder="1" applyAlignment="1" applyProtection="1">
      <alignment horizontal="center" vertical="center" wrapText="1"/>
    </xf>
    <xf numFmtId="0" fontId="28" fillId="0" borderId="10" xfId="0" applyNumberFormat="1" applyFont="1" applyFill="1" applyBorder="1" applyAlignment="1" applyProtection="1">
      <alignment horizontal="center" vertical="center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49" fontId="19" fillId="0" borderId="6" xfId="56" applyNumberFormat="1" applyFont="1" applyFill="1" applyBorder="1" applyAlignment="1">
      <alignment horizontal="center"/>
    </xf>
    <xf numFmtId="0" fontId="19" fillId="0" borderId="6" xfId="56" applyFont="1" applyFill="1" applyBorder="1" applyAlignment="1">
      <alignment horizontal="center"/>
    </xf>
    <xf numFmtId="0" fontId="34" fillId="0" borderId="0" xfId="56" applyFont="1" applyFill="1" applyBorder="1" applyAlignment="1">
      <alignment horizontal="left" vertical="justify"/>
    </xf>
    <xf numFmtId="0" fontId="18" fillId="0" borderId="29" xfId="0" applyFont="1" applyFill="1" applyBorder="1" applyAlignment="1">
      <alignment horizontal="center" vertical="center" wrapText="1"/>
    </xf>
    <xf numFmtId="0" fontId="13" fillId="24" borderId="5" xfId="20" applyFont="1" applyFill="1" applyBorder="1" applyAlignment="1">
      <alignment horizontal="left" vertical="center" wrapText="1"/>
    </xf>
    <xf numFmtId="0" fontId="13" fillId="24" borderId="5" xfId="0" applyFont="1" applyFill="1" applyBorder="1" applyAlignment="1">
      <alignment wrapText="1"/>
    </xf>
    <xf numFmtId="0" fontId="18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3" fillId="24" borderId="5" xfId="0" applyFont="1" applyFill="1" applyBorder="1" applyAlignment="1">
      <alignment horizontal="center" vertical="center" wrapText="1"/>
    </xf>
    <xf numFmtId="0" fontId="44" fillId="24" borderId="5" xfId="0" applyFont="1" applyFill="1" applyBorder="1" applyAlignment="1">
      <alignment horizontal="center" vertical="center" wrapText="1"/>
    </xf>
    <xf numFmtId="4" fontId="18" fillId="0" borderId="5" xfId="0" applyNumberFormat="1" applyFont="1" applyBorder="1" applyAlignment="1">
      <alignment horizontal="center" vertical="center" wrapText="1"/>
    </xf>
    <xf numFmtId="4" fontId="0" fillId="0" borderId="5" xfId="0" applyNumberFormat="1" applyBorder="1" applyAlignment="1">
      <alignment horizontal="center" vertical="center" wrapText="1"/>
    </xf>
    <xf numFmtId="0" fontId="18" fillId="0" borderId="5" xfId="0" applyFont="1" applyBorder="1" applyAlignment="1"/>
    <xf numFmtId="0" fontId="0" fillId="0" borderId="5" xfId="0" applyBorder="1" applyAlignment="1"/>
    <xf numFmtId="0" fontId="13" fillId="24" borderId="13" xfId="0" applyFont="1" applyFill="1" applyBorder="1" applyAlignment="1">
      <alignment horizontal="left" vertical="center" wrapText="1"/>
    </xf>
    <xf numFmtId="0" fontId="44" fillId="24" borderId="12" xfId="0" applyFont="1" applyFill="1" applyBorder="1" applyAlignment="1">
      <alignment horizontal="left" vertical="center" wrapText="1"/>
    </xf>
    <xf numFmtId="0" fontId="44" fillId="24" borderId="29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left" wrapText="1"/>
    </xf>
    <xf numFmtId="0" fontId="18" fillId="0" borderId="5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13" fillId="24" borderId="13" xfId="0" applyFont="1" applyFill="1" applyBorder="1" applyAlignment="1">
      <alignment horizontal="center" vertical="center" wrapText="1"/>
    </xf>
    <xf numFmtId="0" fontId="13" fillId="24" borderId="29" xfId="0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/>
    </xf>
    <xf numFmtId="0" fontId="44" fillId="24" borderId="29" xfId="0" applyFont="1" applyFill="1" applyBorder="1" applyAlignment="1">
      <alignment horizontal="center" vertical="center" wrapText="1"/>
    </xf>
    <xf numFmtId="0" fontId="18" fillId="0" borderId="35" xfId="0" applyFont="1" applyFill="1" applyBorder="1" applyAlignment="1">
      <alignment horizontal="center" vertical="top" wrapText="1"/>
    </xf>
    <xf numFmtId="0" fontId="18" fillId="0" borderId="36" xfId="0" applyFont="1" applyFill="1" applyBorder="1" applyAlignment="1">
      <alignment horizontal="center" vertical="top" wrapText="1"/>
    </xf>
    <xf numFmtId="0" fontId="13" fillId="24" borderId="40" xfId="0" applyFont="1" applyFill="1" applyBorder="1" applyAlignment="1">
      <alignment horizontal="center" vertical="center" wrapText="1"/>
    </xf>
    <xf numFmtId="0" fontId="13" fillId="24" borderId="41" xfId="0" applyFont="1" applyFill="1" applyBorder="1" applyAlignment="1">
      <alignment horizontal="center" vertical="center" wrapText="1"/>
    </xf>
    <xf numFmtId="0" fontId="18" fillId="0" borderId="37" xfId="0" applyFont="1" applyFill="1" applyBorder="1" applyAlignment="1">
      <alignment horizontal="center" vertical="top" wrapText="1"/>
    </xf>
    <xf numFmtId="0" fontId="18" fillId="0" borderId="19" xfId="0" applyFont="1" applyFill="1" applyBorder="1" applyAlignment="1">
      <alignment horizontal="center" vertical="top" wrapText="1"/>
    </xf>
    <xf numFmtId="0" fontId="18" fillId="0" borderId="5" xfId="0" applyFont="1" applyFill="1" applyBorder="1" applyAlignment="1">
      <alignment horizontal="center" vertical="top" wrapText="1"/>
    </xf>
    <xf numFmtId="0" fontId="0" fillId="0" borderId="13" xfId="0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left" vertical="top" wrapText="1"/>
    </xf>
    <xf numFmtId="0" fontId="0" fillId="0" borderId="12" xfId="0" applyFill="1" applyBorder="1" applyAlignment="1">
      <alignment horizontal="left" vertical="top" wrapText="1"/>
    </xf>
    <xf numFmtId="0" fontId="0" fillId="0" borderId="29" xfId="0" applyFill="1" applyBorder="1" applyAlignment="1">
      <alignment horizontal="left" vertical="top" wrapText="1"/>
    </xf>
    <xf numFmtId="0" fontId="3" fillId="0" borderId="0" xfId="0" applyFont="1" applyAlignment="1">
      <alignment horizontal="center"/>
    </xf>
    <xf numFmtId="0" fontId="18" fillId="0" borderId="5" xfId="0" applyFont="1" applyFill="1" applyBorder="1" applyAlignment="1">
      <alignment horizontal="center" vertical="center" wrapText="1"/>
    </xf>
    <xf numFmtId="49" fontId="22" fillId="0" borderId="39" xfId="0" applyNumberFormat="1" applyFont="1" applyBorder="1" applyAlignment="1">
      <alignment horizontal="center"/>
    </xf>
    <xf numFmtId="0" fontId="18" fillId="0" borderId="0" xfId="0" applyFont="1" applyBorder="1" applyAlignment="1">
      <alignment horizontal="center"/>
    </xf>
    <xf numFmtId="0" fontId="18" fillId="0" borderId="0" xfId="0" applyFont="1" applyFill="1" applyAlignment="1">
      <alignment horizontal="left"/>
    </xf>
    <xf numFmtId="0" fontId="18" fillId="0" borderId="14" xfId="0" applyFont="1" applyFill="1" applyBorder="1" applyAlignment="1">
      <alignment horizontal="center" vertical="top" wrapText="1"/>
    </xf>
    <xf numFmtId="0" fontId="18" fillId="0" borderId="15" xfId="0" applyFont="1" applyFill="1" applyBorder="1" applyAlignment="1">
      <alignment horizontal="center" vertical="top" wrapText="1"/>
    </xf>
    <xf numFmtId="0" fontId="13" fillId="0" borderId="31" xfId="0" applyFont="1" applyFill="1" applyBorder="1" applyAlignment="1">
      <alignment horizontal="left" vertical="top" wrapText="1"/>
    </xf>
    <xf numFmtId="0" fontId="13" fillId="0" borderId="16" xfId="0" applyFont="1" applyFill="1" applyBorder="1" applyAlignment="1">
      <alignment horizontal="left" vertical="top" wrapText="1"/>
    </xf>
    <xf numFmtId="0" fontId="13" fillId="0" borderId="35" xfId="0" applyFont="1" applyFill="1" applyBorder="1" applyAlignment="1">
      <alignment horizontal="left" vertical="top" wrapText="1"/>
    </xf>
    <xf numFmtId="0" fontId="13" fillId="0" borderId="36" xfId="0" applyFont="1" applyFill="1" applyBorder="1" applyAlignment="1">
      <alignment horizontal="left" vertical="top" wrapText="1"/>
    </xf>
    <xf numFmtId="0" fontId="13" fillId="0" borderId="5" xfId="0" applyFont="1" applyFill="1" applyBorder="1" applyAlignment="1">
      <alignment horizontal="center" vertical="top" wrapText="1"/>
    </xf>
    <xf numFmtId="49" fontId="18" fillId="0" borderId="5" xfId="0" applyNumberFormat="1" applyFont="1" applyFill="1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18" fillId="0" borderId="38" xfId="0" applyFont="1" applyFill="1" applyBorder="1" applyAlignment="1">
      <alignment horizontal="center" vertical="top" wrapText="1"/>
    </xf>
    <xf numFmtId="0" fontId="0" fillId="0" borderId="29" xfId="0" applyFill="1" applyBorder="1" applyAlignment="1">
      <alignment horizontal="center" vertical="center" wrapText="1"/>
    </xf>
    <xf numFmtId="0" fontId="18" fillId="0" borderId="13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7" xfId="0" applyBorder="1" applyAlignment="1"/>
    <xf numFmtId="0" fontId="0" fillId="0" borderId="11" xfId="0" applyBorder="1" applyAlignment="1"/>
    <xf numFmtId="0" fontId="0" fillId="0" borderId="32" xfId="0" applyBorder="1" applyAlignment="1"/>
    <xf numFmtId="0" fontId="0" fillId="0" borderId="8" xfId="0" applyBorder="1" applyAlignment="1"/>
    <xf numFmtId="0" fontId="0" fillId="0" borderId="0" xfId="0" applyAlignment="1"/>
    <xf numFmtId="0" fontId="0" fillId="0" borderId="33" xfId="0" applyBorder="1" applyAlignment="1"/>
    <xf numFmtId="0" fontId="0" fillId="0" borderId="9" xfId="0" applyBorder="1" applyAlignment="1"/>
    <xf numFmtId="0" fontId="0" fillId="0" borderId="6" xfId="0" applyBorder="1" applyAlignment="1"/>
    <xf numFmtId="0" fontId="0" fillId="0" borderId="34" xfId="0" applyBorder="1" applyAlignment="1"/>
    <xf numFmtId="0" fontId="48" fillId="24" borderId="13" xfId="0" applyFont="1" applyFill="1" applyBorder="1" applyAlignment="1">
      <alignment horizontal="center" vertical="center" wrapText="1"/>
    </xf>
    <xf numFmtId="0" fontId="48" fillId="24" borderId="12" xfId="0" applyFont="1" applyFill="1" applyBorder="1" applyAlignment="1">
      <alignment horizontal="center" vertical="center" wrapText="1"/>
    </xf>
    <xf numFmtId="0" fontId="48" fillId="24" borderId="29" xfId="0" applyFont="1" applyFill="1" applyBorder="1" applyAlignment="1">
      <alignment horizontal="center" vertical="center" wrapText="1"/>
    </xf>
    <xf numFmtId="4" fontId="18" fillId="0" borderId="13" xfId="0" applyNumberFormat="1" applyFont="1" applyFill="1" applyBorder="1" applyAlignment="1">
      <alignment horizontal="center" vertical="center" wrapText="1"/>
    </xf>
    <xf numFmtId="4" fontId="18" fillId="0" borderId="12" xfId="0" applyNumberFormat="1" applyFont="1" applyFill="1" applyBorder="1" applyAlignment="1">
      <alignment horizontal="center" vertical="center" wrapText="1"/>
    </xf>
    <xf numFmtId="4" fontId="18" fillId="0" borderId="29" xfId="0" applyNumberFormat="1" applyFont="1" applyFill="1" applyBorder="1" applyAlignment="1">
      <alignment horizontal="center" vertical="center" wrapText="1"/>
    </xf>
    <xf numFmtId="0" fontId="18" fillId="0" borderId="5" xfId="20" applyFont="1" applyFill="1" applyBorder="1" applyAlignment="1">
      <alignment horizontal="left" vertical="center" wrapText="1"/>
    </xf>
    <xf numFmtId="0" fontId="18" fillId="0" borderId="5" xfId="0" applyFont="1" applyFill="1" applyBorder="1" applyAlignment="1">
      <alignment wrapText="1"/>
    </xf>
    <xf numFmtId="0" fontId="13" fillId="0" borderId="5" xfId="0" applyFont="1" applyFill="1" applyBorder="1" applyAlignment="1">
      <alignment horizontal="center" wrapText="1"/>
    </xf>
    <xf numFmtId="0" fontId="18" fillId="0" borderId="0" xfId="56" applyFont="1" applyFill="1" applyAlignment="1">
      <alignment horizontal="left" wrapText="1"/>
    </xf>
    <xf numFmtId="0" fontId="18" fillId="0" borderId="31" xfId="0" applyFont="1" applyFill="1" applyBorder="1" applyAlignment="1">
      <alignment horizontal="center" vertical="top" wrapText="1"/>
    </xf>
    <xf numFmtId="0" fontId="18" fillId="0" borderId="16" xfId="0" applyFont="1" applyFill="1" applyBorder="1" applyAlignment="1">
      <alignment horizontal="center" vertical="top" wrapText="1"/>
    </xf>
    <xf numFmtId="0" fontId="13" fillId="24" borderId="12" xfId="0" applyFont="1" applyFill="1" applyBorder="1" applyAlignment="1">
      <alignment horizontal="left" vertical="center" wrapText="1"/>
    </xf>
    <xf numFmtId="0" fontId="13" fillId="24" borderId="29" xfId="0" applyFont="1" applyFill="1" applyBorder="1" applyAlignment="1">
      <alignment horizontal="left" vertical="center" wrapText="1"/>
    </xf>
    <xf numFmtId="0" fontId="18" fillId="23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3" fillId="0" borderId="0" xfId="0" applyFont="1" applyAlignment="1">
      <alignment horizontal="center" vertical="center" wrapText="1"/>
    </xf>
    <xf numFmtId="0" fontId="0" fillId="0" borderId="0" xfId="0" applyFill="1" applyAlignment="1">
      <alignment horizontal="left" wrapText="1"/>
    </xf>
    <xf numFmtId="0" fontId="0" fillId="0" borderId="0" xfId="0" applyAlignment="1">
      <alignment horizontal="left" wrapText="1"/>
    </xf>
    <xf numFmtId="49" fontId="18" fillId="0" borderId="28" xfId="0" applyNumberFormat="1" applyFont="1" applyFill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23" fillId="0" borderId="0" xfId="0" applyNumberFormat="1" applyFont="1" applyFill="1" applyBorder="1" applyAlignment="1" applyProtection="1">
      <alignment horizontal="center" vertical="top" wrapText="1"/>
    </xf>
    <xf numFmtId="0" fontId="3" fillId="0" borderId="0" xfId="0" applyNumberFormat="1" applyFont="1" applyFill="1" applyBorder="1" applyAlignment="1" applyProtection="1">
      <alignment horizontal="center" vertical="top" wrapText="1"/>
    </xf>
    <xf numFmtId="4" fontId="26" fillId="0" borderId="11" xfId="48" applyNumberFormat="1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49" fontId="3" fillId="0" borderId="39" xfId="0" applyNumberFormat="1" applyFont="1" applyFill="1" applyBorder="1" applyAlignment="1">
      <alignment horizontal="center" vertical="center" wrapText="1"/>
    </xf>
    <xf numFmtId="0" fontId="3" fillId="0" borderId="39" xfId="0" applyFont="1" applyFill="1" applyBorder="1" applyAlignment="1">
      <alignment horizontal="center" vertical="center" wrapText="1"/>
    </xf>
    <xf numFmtId="0" fontId="35" fillId="0" borderId="22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0" fontId="18" fillId="0" borderId="0" xfId="56" applyFont="1" applyAlignment="1">
      <alignment horizontal="left" wrapText="1"/>
    </xf>
    <xf numFmtId="49" fontId="3" fillId="0" borderId="39" xfId="0" applyNumberFormat="1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49" fontId="1" fillId="0" borderId="28" xfId="0" applyNumberFormat="1" applyFont="1" applyFill="1" applyBorder="1" applyAlignment="1">
      <alignment horizontal="center" vertical="top" wrapText="1"/>
    </xf>
    <xf numFmtId="49" fontId="1" fillId="0" borderId="10" xfId="0" applyNumberFormat="1" applyFont="1" applyFill="1" applyBorder="1" applyAlignment="1">
      <alignment horizontal="center" vertical="top" wrapText="1"/>
    </xf>
  </cellXfs>
  <cellStyles count="66">
    <cellStyle name="20% - Акцент1" xfId="1"/>
    <cellStyle name="20% - Акцент2" xfId="2"/>
    <cellStyle name="20% - Акцент3" xfId="3"/>
    <cellStyle name="20% - Акцент4" xfId="4"/>
    <cellStyle name="20% - Акцент5" xfId="5"/>
    <cellStyle name="20% - Акцент6" xfId="6"/>
    <cellStyle name="40% - Акцент1" xfId="7"/>
    <cellStyle name="40% - Акцент2" xfId="8"/>
    <cellStyle name="40% - Акцент3" xfId="9"/>
    <cellStyle name="40% - Акцент4" xfId="10"/>
    <cellStyle name="40% - Акцент5" xfId="11"/>
    <cellStyle name="40% - Акцент6" xfId="12"/>
    <cellStyle name="60% - Акцент1" xfId="13"/>
    <cellStyle name="60% - Акцент2" xfId="14"/>
    <cellStyle name="60% - Акцент3" xfId="15"/>
    <cellStyle name="60% - Акцент4" xfId="16"/>
    <cellStyle name="60% - Акцент5" xfId="17"/>
    <cellStyle name="60% - Акцент6" xfId="18"/>
    <cellStyle name="Normal_meresha_07" xfId="19"/>
    <cellStyle name="Normal_Доходи" xfId="20"/>
    <cellStyle name="Акцент1" xfId="21"/>
    <cellStyle name="Акцент2" xfId="22"/>
    <cellStyle name="Акцент3" xfId="23"/>
    <cellStyle name="Акцент4" xfId="24"/>
    <cellStyle name="Акцент5" xfId="25"/>
    <cellStyle name="Акцент6" xfId="26"/>
    <cellStyle name="Вывод" xfId="27"/>
    <cellStyle name="Вычисление" xfId="28"/>
    <cellStyle name="Звичайний 10" xfId="29"/>
    <cellStyle name="Звичайний 11" xfId="30"/>
    <cellStyle name="Звичайний 12" xfId="31"/>
    <cellStyle name="Звичайний 13" xfId="32"/>
    <cellStyle name="Звичайний 14" xfId="33"/>
    <cellStyle name="Звичайний 15" xfId="34"/>
    <cellStyle name="Звичайний 16" xfId="35"/>
    <cellStyle name="Звичайний 17" xfId="36"/>
    <cellStyle name="Звичайний 18" xfId="37"/>
    <cellStyle name="Звичайний 19" xfId="38"/>
    <cellStyle name="Звичайний 2" xfId="39"/>
    <cellStyle name="Звичайний 20" xfId="40"/>
    <cellStyle name="Звичайний 3" xfId="41"/>
    <cellStyle name="Звичайний 4" xfId="42"/>
    <cellStyle name="Звичайний 5" xfId="43"/>
    <cellStyle name="Звичайний 6" xfId="44"/>
    <cellStyle name="Звичайний 7" xfId="45"/>
    <cellStyle name="Звичайний 8" xfId="46"/>
    <cellStyle name="Звичайний 9" xfId="47"/>
    <cellStyle name="Звичайний_Додаток _ 3 зм_ни 4575" xfId="48"/>
    <cellStyle name="Итог" xfId="49"/>
    <cellStyle name="Нейтральный" xfId="50"/>
    <cellStyle name="Обычный" xfId="0" builtinId="0"/>
    <cellStyle name="Обычный 11" xfId="51"/>
    <cellStyle name="Обычный 12" xfId="52"/>
    <cellStyle name="Обычный 13" xfId="53"/>
    <cellStyle name="Обычный 2" xfId="54"/>
    <cellStyle name="Обычный 3" xfId="55"/>
    <cellStyle name="Обычный_14_dod 1 - 31.12.15" xfId="56"/>
    <cellStyle name="Обычный_dodатки_2016березень" xfId="57"/>
    <cellStyle name="Обычный_дод.3" xfId="58"/>
    <cellStyle name="Обычный_Сеся15.08.08" xfId="59"/>
    <cellStyle name="Плохой" xfId="60"/>
    <cellStyle name="Пояснение" xfId="61"/>
    <cellStyle name="Примечание" xfId="62"/>
    <cellStyle name="Стиль 1" xfId="63"/>
    <cellStyle name="Финансовый 2" xfId="64"/>
    <cellStyle name="Хороший" xfId="65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1:J101"/>
  <sheetViews>
    <sheetView view="pageBreakPreview" topLeftCell="A97" zoomScale="80" zoomScaleNormal="100" zoomScaleSheetLayoutView="80" workbookViewId="0">
      <selection activeCell="F97" sqref="F97"/>
    </sheetView>
  </sheetViews>
  <sheetFormatPr defaultRowHeight="15.75"/>
  <cols>
    <col min="1" max="1" width="17.33203125" style="88" customWidth="1"/>
    <col min="2" max="2" width="80.5" style="88" customWidth="1"/>
    <col min="3" max="3" width="29.6640625" style="88" customWidth="1"/>
    <col min="4" max="4" width="26.6640625" style="88" customWidth="1"/>
    <col min="5" max="5" width="23.1640625" style="88" customWidth="1"/>
    <col min="6" max="6" width="22.83203125" style="88" customWidth="1"/>
    <col min="7" max="8" width="10.33203125" style="88" hidden="1" customWidth="1"/>
    <col min="9" max="9" width="19.6640625" style="88" customWidth="1"/>
    <col min="10" max="16384" width="9.33203125" style="88"/>
  </cols>
  <sheetData>
    <row r="1" spans="1:8">
      <c r="A1" s="178"/>
      <c r="B1" s="178"/>
      <c r="C1" s="270" t="s">
        <v>251</v>
      </c>
      <c r="D1" s="270"/>
      <c r="E1" s="270"/>
      <c r="F1" s="270"/>
      <c r="G1" s="178"/>
    </row>
    <row r="2" spans="1:8">
      <c r="A2" s="178"/>
      <c r="B2" s="178"/>
      <c r="C2" s="195"/>
      <c r="D2" s="195"/>
      <c r="E2" s="195"/>
      <c r="F2" s="195"/>
      <c r="G2" s="178"/>
    </row>
    <row r="3" spans="1:8" ht="48" customHeight="1">
      <c r="A3" s="178"/>
      <c r="B3" s="178"/>
      <c r="C3" s="274" t="s">
        <v>558</v>
      </c>
      <c r="D3" s="274"/>
      <c r="E3" s="274"/>
      <c r="F3" s="195"/>
      <c r="G3" s="178"/>
    </row>
    <row r="4" spans="1:8" ht="38.450000000000003" customHeight="1">
      <c r="A4" s="178"/>
      <c r="B4" s="178"/>
      <c r="C4" s="271" t="s">
        <v>491</v>
      </c>
      <c r="D4" s="271"/>
      <c r="E4" s="271"/>
      <c r="F4" s="271"/>
      <c r="G4" s="178"/>
    </row>
    <row r="5" spans="1:8">
      <c r="A5" s="178"/>
      <c r="B5" s="178"/>
      <c r="C5" s="178"/>
      <c r="D5" s="178"/>
      <c r="E5" s="178"/>
      <c r="F5" s="178"/>
      <c r="G5" s="178"/>
    </row>
    <row r="6" spans="1:8" ht="18.75">
      <c r="A6" s="272" t="s">
        <v>448</v>
      </c>
      <c r="B6" s="272"/>
      <c r="C6" s="272"/>
      <c r="D6" s="272"/>
      <c r="E6" s="272"/>
      <c r="F6" s="272"/>
      <c r="G6" s="178"/>
    </row>
    <row r="7" spans="1:8">
      <c r="A7" s="273"/>
      <c r="B7" s="273"/>
      <c r="C7" s="273"/>
      <c r="D7" s="273"/>
      <c r="E7" s="273"/>
      <c r="F7" s="273"/>
      <c r="G7" s="178"/>
    </row>
    <row r="8" spans="1:8">
      <c r="A8" s="277" t="s">
        <v>376</v>
      </c>
      <c r="B8" s="277"/>
      <c r="C8" s="190"/>
      <c r="D8" s="190"/>
      <c r="E8" s="190"/>
      <c r="F8" s="190"/>
      <c r="G8" s="178"/>
    </row>
    <row r="9" spans="1:8">
      <c r="A9" s="267" t="s">
        <v>146</v>
      </c>
      <c r="B9" s="267"/>
      <c r="C9" s="190"/>
      <c r="D9" s="190"/>
      <c r="E9" s="190"/>
      <c r="F9" s="190"/>
      <c r="G9" s="178"/>
    </row>
    <row r="10" spans="1:8">
      <c r="A10" s="190"/>
      <c r="B10" s="190"/>
      <c r="C10" s="190"/>
      <c r="D10" s="190"/>
      <c r="E10" s="190"/>
      <c r="F10" s="190" t="s">
        <v>23</v>
      </c>
      <c r="G10" s="178"/>
    </row>
    <row r="11" spans="1:8" ht="18.75">
      <c r="A11" s="268" t="s">
        <v>179</v>
      </c>
      <c r="B11" s="268" t="s">
        <v>252</v>
      </c>
      <c r="C11" s="268" t="s">
        <v>172</v>
      </c>
      <c r="D11" s="268" t="s">
        <v>253</v>
      </c>
      <c r="E11" s="275" t="s">
        <v>182</v>
      </c>
      <c r="F11" s="276"/>
      <c r="G11" s="179"/>
    </row>
    <row r="12" spans="1:8" ht="56.25">
      <c r="A12" s="269"/>
      <c r="B12" s="269"/>
      <c r="C12" s="269"/>
      <c r="D12" s="269"/>
      <c r="E12" s="187" t="s">
        <v>173</v>
      </c>
      <c r="F12" s="187" t="s">
        <v>254</v>
      </c>
      <c r="G12" s="179"/>
    </row>
    <row r="13" spans="1:8" ht="18.75">
      <c r="A13" s="188" t="s">
        <v>159</v>
      </c>
      <c r="B13" s="188" t="s">
        <v>160</v>
      </c>
      <c r="C13" s="188" t="s">
        <v>161</v>
      </c>
      <c r="D13" s="188" t="s">
        <v>255</v>
      </c>
      <c r="E13" s="188" t="s">
        <v>256</v>
      </c>
      <c r="F13" s="188" t="s">
        <v>257</v>
      </c>
      <c r="G13" s="179"/>
    </row>
    <row r="14" spans="1:8" ht="29.1" customHeight="1">
      <c r="A14" s="259" t="s">
        <v>258</v>
      </c>
      <c r="B14" s="259" t="s">
        <v>24</v>
      </c>
      <c r="C14" s="260">
        <v>180628000</v>
      </c>
      <c r="D14" s="260">
        <v>180569000</v>
      </c>
      <c r="E14" s="260">
        <v>59000</v>
      </c>
      <c r="F14" s="260">
        <v>0</v>
      </c>
      <c r="G14" s="180">
        <v>0</v>
      </c>
    </row>
    <row r="15" spans="1:8" ht="44.45" customHeight="1">
      <c r="A15" s="259" t="s">
        <v>259</v>
      </c>
      <c r="B15" s="259" t="s">
        <v>25</v>
      </c>
      <c r="C15" s="260">
        <v>87005000</v>
      </c>
      <c r="D15" s="260">
        <v>87005000</v>
      </c>
      <c r="E15" s="260">
        <v>0</v>
      </c>
      <c r="F15" s="260">
        <v>0</v>
      </c>
      <c r="G15" s="181">
        <f>G16+G20</f>
        <v>0</v>
      </c>
      <c r="H15" s="181">
        <f>H16+H20</f>
        <v>0</v>
      </c>
    </row>
    <row r="16" spans="1:8" ht="29.1" customHeight="1">
      <c r="A16" s="259" t="s">
        <v>260</v>
      </c>
      <c r="B16" s="259" t="s">
        <v>26</v>
      </c>
      <c r="C16" s="260">
        <v>86993000</v>
      </c>
      <c r="D16" s="260">
        <v>86993000</v>
      </c>
      <c r="E16" s="260">
        <v>0</v>
      </c>
      <c r="F16" s="260">
        <v>0</v>
      </c>
      <c r="G16" s="179"/>
    </row>
    <row r="17" spans="1:8" ht="36.6" customHeight="1">
      <c r="A17" s="261" t="s">
        <v>261</v>
      </c>
      <c r="B17" s="261" t="s">
        <v>27</v>
      </c>
      <c r="C17" s="262">
        <v>79371000</v>
      </c>
      <c r="D17" s="262">
        <v>79371000</v>
      </c>
      <c r="E17" s="262">
        <v>0</v>
      </c>
      <c r="F17" s="262">
        <v>0</v>
      </c>
      <c r="G17" s="179"/>
    </row>
    <row r="18" spans="1:8" ht="37.5" customHeight="1">
      <c r="A18" s="261" t="s">
        <v>262</v>
      </c>
      <c r="B18" s="261" t="s">
        <v>28</v>
      </c>
      <c r="C18" s="262">
        <v>6384000</v>
      </c>
      <c r="D18" s="262">
        <v>6384000</v>
      </c>
      <c r="E18" s="262">
        <v>0</v>
      </c>
      <c r="F18" s="262">
        <v>0</v>
      </c>
      <c r="G18" s="179"/>
    </row>
    <row r="19" spans="1:8" ht="43.5" customHeight="1">
      <c r="A19" s="261" t="s">
        <v>263</v>
      </c>
      <c r="B19" s="261" t="s">
        <v>29</v>
      </c>
      <c r="C19" s="262">
        <v>1238000</v>
      </c>
      <c r="D19" s="262">
        <v>1238000</v>
      </c>
      <c r="E19" s="262">
        <v>0</v>
      </c>
      <c r="F19" s="262">
        <v>0</v>
      </c>
      <c r="G19" s="179"/>
    </row>
    <row r="20" spans="1:8" ht="33.950000000000003" customHeight="1">
      <c r="A20" s="259" t="s">
        <v>264</v>
      </c>
      <c r="B20" s="259" t="s">
        <v>30</v>
      </c>
      <c r="C20" s="260">
        <v>12000</v>
      </c>
      <c r="D20" s="260">
        <v>12000</v>
      </c>
      <c r="E20" s="260">
        <v>0</v>
      </c>
      <c r="F20" s="260">
        <v>0</v>
      </c>
      <c r="G20" s="182">
        <f>G21</f>
        <v>0</v>
      </c>
      <c r="H20" s="182">
        <f>H21</f>
        <v>0</v>
      </c>
    </row>
    <row r="21" spans="1:8" ht="45.6" customHeight="1">
      <c r="A21" s="261" t="s">
        <v>265</v>
      </c>
      <c r="B21" s="261" t="s">
        <v>31</v>
      </c>
      <c r="C21" s="262">
        <v>12000</v>
      </c>
      <c r="D21" s="262">
        <v>12000</v>
      </c>
      <c r="E21" s="262">
        <v>0</v>
      </c>
      <c r="F21" s="262">
        <v>0</v>
      </c>
      <c r="G21" s="179"/>
    </row>
    <row r="22" spans="1:8" ht="44.45" customHeight="1">
      <c r="A22" s="259" t="s">
        <v>266</v>
      </c>
      <c r="B22" s="259" t="s">
        <v>32</v>
      </c>
      <c r="C22" s="260">
        <v>13159400</v>
      </c>
      <c r="D22" s="260">
        <v>13159400</v>
      </c>
      <c r="E22" s="260">
        <v>0</v>
      </c>
      <c r="F22" s="260">
        <v>0</v>
      </c>
      <c r="G22" s="179"/>
    </row>
    <row r="23" spans="1:8" ht="26.45" customHeight="1">
      <c r="A23" s="259" t="s">
        <v>267</v>
      </c>
      <c r="B23" s="259" t="s">
        <v>33</v>
      </c>
      <c r="C23" s="260">
        <v>12700000</v>
      </c>
      <c r="D23" s="260">
        <v>12700000</v>
      </c>
      <c r="E23" s="260">
        <v>0</v>
      </c>
      <c r="F23" s="260">
        <v>0</v>
      </c>
      <c r="G23" s="179"/>
    </row>
    <row r="24" spans="1:8" ht="71.099999999999994" customHeight="1">
      <c r="A24" s="261" t="s">
        <v>268</v>
      </c>
      <c r="B24" s="261" t="s">
        <v>269</v>
      </c>
      <c r="C24" s="262">
        <v>6000000</v>
      </c>
      <c r="D24" s="262">
        <v>6000000</v>
      </c>
      <c r="E24" s="262">
        <v>0</v>
      </c>
      <c r="F24" s="262">
        <v>0</v>
      </c>
      <c r="G24" s="179"/>
    </row>
    <row r="25" spans="1:8" ht="86.45" customHeight="1">
      <c r="A25" s="261" t="s">
        <v>270</v>
      </c>
      <c r="B25" s="261" t="s">
        <v>34</v>
      </c>
      <c r="C25" s="262">
        <v>6700000</v>
      </c>
      <c r="D25" s="262">
        <v>6700000</v>
      </c>
      <c r="E25" s="262">
        <v>0</v>
      </c>
      <c r="F25" s="262">
        <v>0</v>
      </c>
      <c r="G25" s="179"/>
    </row>
    <row r="26" spans="1:8" ht="45" customHeight="1">
      <c r="A26" s="259" t="s">
        <v>271</v>
      </c>
      <c r="B26" s="259" t="s">
        <v>237</v>
      </c>
      <c r="C26" s="260">
        <v>459400</v>
      </c>
      <c r="D26" s="260">
        <v>459400</v>
      </c>
      <c r="E26" s="260">
        <v>0</v>
      </c>
      <c r="F26" s="260">
        <v>0</v>
      </c>
      <c r="G26" s="179"/>
    </row>
    <row r="27" spans="1:8" ht="43.5" customHeight="1">
      <c r="A27" s="261" t="s">
        <v>272</v>
      </c>
      <c r="B27" s="261" t="s">
        <v>273</v>
      </c>
      <c r="C27" s="262">
        <v>2400</v>
      </c>
      <c r="D27" s="262">
        <v>2400</v>
      </c>
      <c r="E27" s="262">
        <v>0</v>
      </c>
      <c r="F27" s="262">
        <v>0</v>
      </c>
      <c r="G27" s="179"/>
    </row>
    <row r="28" spans="1:8">
      <c r="A28" s="261" t="s">
        <v>274</v>
      </c>
      <c r="B28" s="261" t="s">
        <v>275</v>
      </c>
      <c r="C28" s="262">
        <v>457000</v>
      </c>
      <c r="D28" s="262">
        <v>457000</v>
      </c>
      <c r="E28" s="262">
        <v>0</v>
      </c>
      <c r="F28" s="262">
        <v>0</v>
      </c>
      <c r="G28" s="179"/>
    </row>
    <row r="29" spans="1:8" ht="27" customHeight="1">
      <c r="A29" s="259" t="s">
        <v>276</v>
      </c>
      <c r="B29" s="259" t="s">
        <v>35</v>
      </c>
      <c r="C29" s="260">
        <v>18764000</v>
      </c>
      <c r="D29" s="260">
        <v>18764000</v>
      </c>
      <c r="E29" s="260">
        <v>0</v>
      </c>
      <c r="F29" s="260">
        <v>0</v>
      </c>
      <c r="G29" s="179"/>
    </row>
    <row r="30" spans="1:8" ht="39.950000000000003" customHeight="1">
      <c r="A30" s="259" t="s">
        <v>277</v>
      </c>
      <c r="B30" s="259" t="s">
        <v>204</v>
      </c>
      <c r="C30" s="260">
        <v>1200000</v>
      </c>
      <c r="D30" s="260">
        <v>1200000</v>
      </c>
      <c r="E30" s="260">
        <v>0</v>
      </c>
      <c r="F30" s="260">
        <v>0</v>
      </c>
      <c r="G30" s="179"/>
    </row>
    <row r="31" spans="1:8" ht="25.5" customHeight="1">
      <c r="A31" s="261" t="s">
        <v>278</v>
      </c>
      <c r="B31" s="261" t="s">
        <v>205</v>
      </c>
      <c r="C31" s="262">
        <v>1200000</v>
      </c>
      <c r="D31" s="262">
        <v>1200000</v>
      </c>
      <c r="E31" s="262">
        <v>0</v>
      </c>
      <c r="F31" s="262">
        <v>0</v>
      </c>
      <c r="G31" s="179"/>
    </row>
    <row r="32" spans="1:8" ht="48" customHeight="1">
      <c r="A32" s="259" t="s">
        <v>279</v>
      </c>
      <c r="B32" s="259" t="s">
        <v>280</v>
      </c>
      <c r="C32" s="260">
        <v>11081000</v>
      </c>
      <c r="D32" s="260">
        <v>11081000</v>
      </c>
      <c r="E32" s="260">
        <v>0</v>
      </c>
      <c r="F32" s="260">
        <v>0</v>
      </c>
      <c r="G32" s="182">
        <f>G33</f>
        <v>0</v>
      </c>
      <c r="H32" s="182">
        <f>H33</f>
        <v>0</v>
      </c>
    </row>
    <row r="33" spans="1:7" ht="29.1" customHeight="1">
      <c r="A33" s="261" t="s">
        <v>281</v>
      </c>
      <c r="B33" s="261" t="s">
        <v>205</v>
      </c>
      <c r="C33" s="262">
        <v>11081000</v>
      </c>
      <c r="D33" s="262">
        <v>11081000</v>
      </c>
      <c r="E33" s="262">
        <v>0</v>
      </c>
      <c r="F33" s="262">
        <v>0</v>
      </c>
      <c r="G33" s="179"/>
    </row>
    <row r="34" spans="1:7" ht="41.45" customHeight="1">
      <c r="A34" s="259" t="s">
        <v>282</v>
      </c>
      <c r="B34" s="259" t="s">
        <v>283</v>
      </c>
      <c r="C34" s="260">
        <v>6483000</v>
      </c>
      <c r="D34" s="260">
        <v>6483000</v>
      </c>
      <c r="E34" s="260">
        <v>0</v>
      </c>
      <c r="F34" s="260">
        <v>0</v>
      </c>
      <c r="G34" s="179"/>
    </row>
    <row r="35" spans="1:7" ht="102.6" customHeight="1">
      <c r="A35" s="261" t="s">
        <v>284</v>
      </c>
      <c r="B35" s="261" t="s">
        <v>285</v>
      </c>
      <c r="C35" s="262">
        <v>2733000</v>
      </c>
      <c r="D35" s="262">
        <v>2733000</v>
      </c>
      <c r="E35" s="262">
        <v>0</v>
      </c>
      <c r="F35" s="262">
        <v>0</v>
      </c>
      <c r="G35" s="179"/>
    </row>
    <row r="36" spans="1:7" ht="74.099999999999994" customHeight="1">
      <c r="A36" s="261" t="s">
        <v>286</v>
      </c>
      <c r="B36" s="261" t="s">
        <v>287</v>
      </c>
      <c r="C36" s="262">
        <v>3750000</v>
      </c>
      <c r="D36" s="262">
        <v>3750000</v>
      </c>
      <c r="E36" s="262">
        <v>0</v>
      </c>
      <c r="F36" s="262">
        <v>0</v>
      </c>
      <c r="G36" s="179"/>
    </row>
    <row r="37" spans="1:7" ht="44.1" customHeight="1">
      <c r="A37" s="259" t="s">
        <v>288</v>
      </c>
      <c r="B37" s="259" t="s">
        <v>238</v>
      </c>
      <c r="C37" s="260">
        <v>61640600</v>
      </c>
      <c r="D37" s="260">
        <v>61640600</v>
      </c>
      <c r="E37" s="260">
        <v>0</v>
      </c>
      <c r="F37" s="260">
        <v>0</v>
      </c>
      <c r="G37" s="179"/>
    </row>
    <row r="38" spans="1:7" ht="27.95" customHeight="1">
      <c r="A38" s="259" t="s">
        <v>289</v>
      </c>
      <c r="B38" s="259" t="s">
        <v>36</v>
      </c>
      <c r="C38" s="260">
        <v>23490600</v>
      </c>
      <c r="D38" s="260">
        <v>23490600</v>
      </c>
      <c r="E38" s="260">
        <v>0</v>
      </c>
      <c r="F38" s="260">
        <v>0</v>
      </c>
      <c r="G38" s="179"/>
    </row>
    <row r="39" spans="1:7" ht="50.45" customHeight="1">
      <c r="A39" s="261" t="s">
        <v>290</v>
      </c>
      <c r="B39" s="261" t="s">
        <v>61</v>
      </c>
      <c r="C39" s="262">
        <v>53000</v>
      </c>
      <c r="D39" s="262">
        <v>53000</v>
      </c>
      <c r="E39" s="262">
        <v>0</v>
      </c>
      <c r="F39" s="262">
        <v>0</v>
      </c>
      <c r="G39" s="179"/>
    </row>
    <row r="40" spans="1:7" ht="53.1" customHeight="1">
      <c r="A40" s="261" t="s">
        <v>291</v>
      </c>
      <c r="B40" s="261" t="s">
        <v>62</v>
      </c>
      <c r="C40" s="262">
        <v>399000</v>
      </c>
      <c r="D40" s="262">
        <v>399000</v>
      </c>
      <c r="E40" s="262">
        <v>0</v>
      </c>
      <c r="F40" s="262">
        <v>0</v>
      </c>
      <c r="G40" s="179"/>
    </row>
    <row r="41" spans="1:7" ht="50.45" customHeight="1">
      <c r="A41" s="261" t="s">
        <v>292</v>
      </c>
      <c r="B41" s="261" t="s">
        <v>164</v>
      </c>
      <c r="C41" s="262">
        <v>1625000</v>
      </c>
      <c r="D41" s="262">
        <v>1625000</v>
      </c>
      <c r="E41" s="262">
        <v>0</v>
      </c>
      <c r="F41" s="262">
        <v>0</v>
      </c>
      <c r="G41" s="179"/>
    </row>
    <row r="42" spans="1:7" ht="51" customHeight="1">
      <c r="A42" s="261" t="s">
        <v>293</v>
      </c>
      <c r="B42" s="261" t="s">
        <v>294</v>
      </c>
      <c r="C42" s="262">
        <v>1381000</v>
      </c>
      <c r="D42" s="262">
        <v>1381000</v>
      </c>
      <c r="E42" s="262">
        <v>0</v>
      </c>
      <c r="F42" s="262">
        <v>0</v>
      </c>
      <c r="G42" s="179"/>
    </row>
    <row r="43" spans="1:7" ht="26.1" customHeight="1">
      <c r="A43" s="261" t="s">
        <v>295</v>
      </c>
      <c r="B43" s="261" t="s">
        <v>296</v>
      </c>
      <c r="C43" s="262">
        <v>12031000</v>
      </c>
      <c r="D43" s="262">
        <v>12031000</v>
      </c>
      <c r="E43" s="262">
        <v>0</v>
      </c>
      <c r="F43" s="262">
        <v>0</v>
      </c>
      <c r="G43" s="179"/>
    </row>
    <row r="44" spans="1:7" ht="24" customHeight="1">
      <c r="A44" s="261" t="s">
        <v>297</v>
      </c>
      <c r="B44" s="261" t="s">
        <v>298</v>
      </c>
      <c r="C44" s="262">
        <v>6600500</v>
      </c>
      <c r="D44" s="262">
        <v>6600500</v>
      </c>
      <c r="E44" s="262">
        <v>0</v>
      </c>
      <c r="F44" s="262">
        <v>0</v>
      </c>
      <c r="G44" s="179"/>
    </row>
    <row r="45" spans="1:7" ht="23.1" customHeight="1">
      <c r="A45" s="261" t="s">
        <v>299</v>
      </c>
      <c r="B45" s="261" t="s">
        <v>300</v>
      </c>
      <c r="C45" s="262">
        <v>381100</v>
      </c>
      <c r="D45" s="262">
        <v>381100</v>
      </c>
      <c r="E45" s="262">
        <v>0</v>
      </c>
      <c r="F45" s="262">
        <v>0</v>
      </c>
      <c r="G45" s="179"/>
    </row>
    <row r="46" spans="1:7" ht="24" customHeight="1">
      <c r="A46" s="261" t="s">
        <v>301</v>
      </c>
      <c r="B46" s="261" t="s">
        <v>302</v>
      </c>
      <c r="C46" s="262">
        <v>1020000</v>
      </c>
      <c r="D46" s="262">
        <v>1020000</v>
      </c>
      <c r="E46" s="262">
        <v>0</v>
      </c>
      <c r="F46" s="262">
        <v>0</v>
      </c>
      <c r="G46" s="179"/>
    </row>
    <row r="47" spans="1:7" ht="23.45" customHeight="1">
      <c r="A47" s="259" t="s">
        <v>303</v>
      </c>
      <c r="B47" s="259" t="s">
        <v>63</v>
      </c>
      <c r="C47" s="260">
        <v>22000</v>
      </c>
      <c r="D47" s="260">
        <v>22000</v>
      </c>
      <c r="E47" s="260">
        <v>0</v>
      </c>
      <c r="F47" s="260">
        <v>0</v>
      </c>
      <c r="G47" s="179"/>
    </row>
    <row r="48" spans="1:7" ht="24.6" customHeight="1">
      <c r="A48" s="261" t="s">
        <v>304</v>
      </c>
      <c r="B48" s="261" t="s">
        <v>64</v>
      </c>
      <c r="C48" s="262">
        <v>13000</v>
      </c>
      <c r="D48" s="262">
        <v>13000</v>
      </c>
      <c r="E48" s="262">
        <v>0</v>
      </c>
      <c r="F48" s="262">
        <v>0</v>
      </c>
      <c r="G48" s="179"/>
    </row>
    <row r="49" spans="1:8" ht="21.95" customHeight="1">
      <c r="A49" s="261" t="s">
        <v>305</v>
      </c>
      <c r="B49" s="261" t="s">
        <v>65</v>
      </c>
      <c r="C49" s="262">
        <v>9000</v>
      </c>
      <c r="D49" s="262">
        <v>9000</v>
      </c>
      <c r="E49" s="262">
        <v>0</v>
      </c>
      <c r="F49" s="262">
        <v>0</v>
      </c>
      <c r="G49" s="179"/>
    </row>
    <row r="50" spans="1:8" ht="23.1" customHeight="1">
      <c r="A50" s="259" t="s">
        <v>306</v>
      </c>
      <c r="B50" s="259" t="s">
        <v>37</v>
      </c>
      <c r="C50" s="260">
        <v>38128000</v>
      </c>
      <c r="D50" s="260">
        <v>38128000</v>
      </c>
      <c r="E50" s="260">
        <v>0</v>
      </c>
      <c r="F50" s="260">
        <v>0</v>
      </c>
      <c r="G50" s="179"/>
    </row>
    <row r="51" spans="1:8" ht="24" customHeight="1">
      <c r="A51" s="261" t="s">
        <v>307</v>
      </c>
      <c r="B51" s="261" t="s">
        <v>38</v>
      </c>
      <c r="C51" s="262">
        <v>2447000</v>
      </c>
      <c r="D51" s="262">
        <v>2447000</v>
      </c>
      <c r="E51" s="262">
        <v>0</v>
      </c>
      <c r="F51" s="262">
        <v>0</v>
      </c>
      <c r="G51" s="179"/>
    </row>
    <row r="52" spans="1:8" ht="26.1" customHeight="1">
      <c r="A52" s="261" t="s">
        <v>308</v>
      </c>
      <c r="B52" s="261" t="s">
        <v>39</v>
      </c>
      <c r="C52" s="262">
        <v>35067000</v>
      </c>
      <c r="D52" s="262">
        <v>35067000</v>
      </c>
      <c r="E52" s="262">
        <v>0</v>
      </c>
      <c r="F52" s="262">
        <v>0</v>
      </c>
      <c r="G52" s="179"/>
    </row>
    <row r="53" spans="1:8" ht="66.95" customHeight="1">
      <c r="A53" s="261" t="s">
        <v>309</v>
      </c>
      <c r="B53" s="261" t="s">
        <v>310</v>
      </c>
      <c r="C53" s="262">
        <v>614000</v>
      </c>
      <c r="D53" s="262">
        <v>614000</v>
      </c>
      <c r="E53" s="262">
        <v>0</v>
      </c>
      <c r="F53" s="262">
        <v>0</v>
      </c>
      <c r="G53" s="179"/>
    </row>
    <row r="54" spans="1:8" ht="27.95" customHeight="1">
      <c r="A54" s="259" t="s">
        <v>311</v>
      </c>
      <c r="B54" s="259" t="s">
        <v>166</v>
      </c>
      <c r="C54" s="260">
        <v>59000</v>
      </c>
      <c r="D54" s="260">
        <v>0</v>
      </c>
      <c r="E54" s="260">
        <v>59000</v>
      </c>
      <c r="F54" s="260">
        <v>0</v>
      </c>
      <c r="G54" s="189">
        <f>G55</f>
        <v>0</v>
      </c>
      <c r="H54" s="189">
        <f>H55</f>
        <v>0</v>
      </c>
    </row>
    <row r="55" spans="1:8" ht="26.45" customHeight="1">
      <c r="A55" s="259" t="s">
        <v>312</v>
      </c>
      <c r="B55" s="259" t="s">
        <v>165</v>
      </c>
      <c r="C55" s="260">
        <v>59000</v>
      </c>
      <c r="D55" s="260">
        <v>0</v>
      </c>
      <c r="E55" s="260">
        <v>59000</v>
      </c>
      <c r="F55" s="260">
        <v>0</v>
      </c>
      <c r="G55" s="189">
        <f>G56+G57+G58</f>
        <v>0</v>
      </c>
      <c r="H55" s="189">
        <f>H56+H57+H58</f>
        <v>0</v>
      </c>
    </row>
    <row r="56" spans="1:8" ht="63.95" customHeight="1">
      <c r="A56" s="261" t="s">
        <v>313</v>
      </c>
      <c r="B56" s="261" t="s">
        <v>189</v>
      </c>
      <c r="C56" s="262">
        <v>28000</v>
      </c>
      <c r="D56" s="262">
        <v>0</v>
      </c>
      <c r="E56" s="262">
        <v>28000</v>
      </c>
      <c r="F56" s="262">
        <v>0</v>
      </c>
      <c r="G56" s="179"/>
    </row>
    <row r="57" spans="1:8" ht="42.95" customHeight="1">
      <c r="A57" s="261" t="s">
        <v>314</v>
      </c>
      <c r="B57" s="261" t="s">
        <v>167</v>
      </c>
      <c r="C57" s="262">
        <v>6000</v>
      </c>
      <c r="D57" s="262">
        <v>0</v>
      </c>
      <c r="E57" s="262">
        <v>6000</v>
      </c>
      <c r="F57" s="262">
        <v>0</v>
      </c>
      <c r="G57" s="179"/>
    </row>
    <row r="58" spans="1:8" ht="62.1" customHeight="1">
      <c r="A58" s="261" t="s">
        <v>315</v>
      </c>
      <c r="B58" s="261" t="s">
        <v>168</v>
      </c>
      <c r="C58" s="262">
        <v>25000</v>
      </c>
      <c r="D58" s="262">
        <v>0</v>
      </c>
      <c r="E58" s="262">
        <v>25000</v>
      </c>
      <c r="F58" s="262">
        <v>0</v>
      </c>
      <c r="G58" s="179"/>
    </row>
    <row r="59" spans="1:8" ht="27.95" customHeight="1">
      <c r="A59" s="259" t="s">
        <v>316</v>
      </c>
      <c r="B59" s="259" t="s">
        <v>40</v>
      </c>
      <c r="C59" s="260">
        <v>6296400</v>
      </c>
      <c r="D59" s="260">
        <v>3329800</v>
      </c>
      <c r="E59" s="260">
        <v>2966600</v>
      </c>
      <c r="F59" s="260">
        <v>0</v>
      </c>
      <c r="G59" s="179"/>
    </row>
    <row r="60" spans="1:8" ht="30" customHeight="1">
      <c r="A60" s="259" t="s">
        <v>408</v>
      </c>
      <c r="B60" s="259" t="s">
        <v>409</v>
      </c>
      <c r="C60" s="260">
        <v>100000</v>
      </c>
      <c r="D60" s="260">
        <v>100000</v>
      </c>
      <c r="E60" s="260">
        <v>0</v>
      </c>
      <c r="F60" s="260">
        <v>0</v>
      </c>
      <c r="G60" s="179"/>
    </row>
    <row r="61" spans="1:8" ht="24" customHeight="1">
      <c r="A61" s="259" t="s">
        <v>410</v>
      </c>
      <c r="B61" s="259" t="s">
        <v>48</v>
      </c>
      <c r="C61" s="260">
        <v>100000</v>
      </c>
      <c r="D61" s="260">
        <v>100000</v>
      </c>
      <c r="E61" s="260">
        <v>0</v>
      </c>
      <c r="F61" s="260">
        <v>0</v>
      </c>
      <c r="G61" s="179"/>
    </row>
    <row r="62" spans="1:8" ht="24" customHeight="1">
      <c r="A62" s="261" t="s">
        <v>411</v>
      </c>
      <c r="B62" s="261" t="s">
        <v>412</v>
      </c>
      <c r="C62" s="262">
        <v>40000</v>
      </c>
      <c r="D62" s="262">
        <v>40000</v>
      </c>
      <c r="E62" s="262">
        <v>0</v>
      </c>
      <c r="F62" s="262">
        <v>0</v>
      </c>
      <c r="G62" s="179"/>
    </row>
    <row r="63" spans="1:8" ht="102.95" customHeight="1">
      <c r="A63" s="261" t="s">
        <v>413</v>
      </c>
      <c r="B63" s="261" t="s">
        <v>484</v>
      </c>
      <c r="C63" s="262">
        <v>60000</v>
      </c>
      <c r="D63" s="262">
        <v>60000</v>
      </c>
      <c r="E63" s="262">
        <v>0</v>
      </c>
      <c r="F63" s="262">
        <v>0</v>
      </c>
      <c r="G63" s="179"/>
    </row>
    <row r="64" spans="1:8" ht="44.1" customHeight="1">
      <c r="A64" s="259" t="s">
        <v>317</v>
      </c>
      <c r="B64" s="259" t="s">
        <v>41</v>
      </c>
      <c r="C64" s="260">
        <v>2741800</v>
      </c>
      <c r="D64" s="260">
        <v>2741800</v>
      </c>
      <c r="E64" s="260">
        <v>0</v>
      </c>
      <c r="F64" s="260">
        <v>0</v>
      </c>
      <c r="G64" s="179"/>
    </row>
    <row r="65" spans="1:8" ht="24" customHeight="1">
      <c r="A65" s="259" t="s">
        <v>318</v>
      </c>
      <c r="B65" s="259" t="s">
        <v>42</v>
      </c>
      <c r="C65" s="260">
        <v>1673000</v>
      </c>
      <c r="D65" s="260">
        <v>1673000</v>
      </c>
      <c r="E65" s="260">
        <v>0</v>
      </c>
      <c r="F65" s="260">
        <v>0</v>
      </c>
      <c r="G65" s="179"/>
    </row>
    <row r="66" spans="1:8" ht="59.1" customHeight="1">
      <c r="A66" s="261" t="s">
        <v>319</v>
      </c>
      <c r="B66" s="261" t="s">
        <v>478</v>
      </c>
      <c r="C66" s="262">
        <v>73000</v>
      </c>
      <c r="D66" s="262">
        <v>73000</v>
      </c>
      <c r="E66" s="262">
        <v>0</v>
      </c>
      <c r="F66" s="262">
        <v>0</v>
      </c>
      <c r="G66" s="179"/>
    </row>
    <row r="67" spans="1:8" ht="28.5" customHeight="1">
      <c r="A67" s="261" t="s">
        <v>320</v>
      </c>
      <c r="B67" s="261" t="s">
        <v>43</v>
      </c>
      <c r="C67" s="262">
        <v>1100000</v>
      </c>
      <c r="D67" s="262">
        <v>1100000</v>
      </c>
      <c r="E67" s="262">
        <v>0</v>
      </c>
      <c r="F67" s="262">
        <v>0</v>
      </c>
      <c r="G67" s="179"/>
    </row>
    <row r="68" spans="1:8" ht="45.6" customHeight="1">
      <c r="A68" s="261" t="s">
        <v>321</v>
      </c>
      <c r="B68" s="261" t="s">
        <v>66</v>
      </c>
      <c r="C68" s="262">
        <v>500000</v>
      </c>
      <c r="D68" s="262">
        <v>500000</v>
      </c>
      <c r="E68" s="262">
        <v>0</v>
      </c>
      <c r="F68" s="262">
        <v>0</v>
      </c>
      <c r="G68" s="179"/>
    </row>
    <row r="69" spans="1:8" ht="48.95" customHeight="1">
      <c r="A69" s="259" t="s">
        <v>322</v>
      </c>
      <c r="B69" s="259" t="s">
        <v>485</v>
      </c>
      <c r="C69" s="260">
        <v>1000000</v>
      </c>
      <c r="D69" s="260">
        <v>1000000</v>
      </c>
      <c r="E69" s="260">
        <v>0</v>
      </c>
      <c r="F69" s="260">
        <v>0</v>
      </c>
      <c r="G69" s="179"/>
    </row>
    <row r="70" spans="1:8" ht="62.45" customHeight="1">
      <c r="A70" s="261" t="s">
        <v>323</v>
      </c>
      <c r="B70" s="261" t="s">
        <v>324</v>
      </c>
      <c r="C70" s="262">
        <v>1000000</v>
      </c>
      <c r="D70" s="262">
        <v>1000000</v>
      </c>
      <c r="E70" s="262">
        <v>0</v>
      </c>
      <c r="F70" s="262">
        <v>0</v>
      </c>
      <c r="G70" s="179"/>
    </row>
    <row r="71" spans="1:8" ht="27" customHeight="1">
      <c r="A71" s="259" t="s">
        <v>325</v>
      </c>
      <c r="B71" s="259" t="s">
        <v>44</v>
      </c>
      <c r="C71" s="260">
        <v>68800</v>
      </c>
      <c r="D71" s="260">
        <v>68800</v>
      </c>
      <c r="E71" s="260">
        <v>0</v>
      </c>
      <c r="F71" s="260">
        <v>0</v>
      </c>
      <c r="G71" s="182" t="e">
        <f>#N/A</f>
        <v>#N/A</v>
      </c>
      <c r="H71" s="182" t="e">
        <f>#N/A</f>
        <v>#N/A</v>
      </c>
    </row>
    <row r="72" spans="1:8" ht="68.45" customHeight="1">
      <c r="A72" s="261" t="s">
        <v>326</v>
      </c>
      <c r="B72" s="261" t="s">
        <v>45</v>
      </c>
      <c r="C72" s="262">
        <v>63000</v>
      </c>
      <c r="D72" s="262">
        <v>63000</v>
      </c>
      <c r="E72" s="262">
        <v>0</v>
      </c>
      <c r="F72" s="262">
        <v>0</v>
      </c>
      <c r="G72" s="182" t="e">
        <f>#N/A</f>
        <v>#N/A</v>
      </c>
      <c r="H72" s="182" t="e">
        <f>#N/A</f>
        <v>#N/A</v>
      </c>
    </row>
    <row r="73" spans="1:8" ht="31.5">
      <c r="A73" s="261" t="s">
        <v>327</v>
      </c>
      <c r="B73" s="261" t="s">
        <v>46</v>
      </c>
      <c r="C73" s="262">
        <v>5800</v>
      </c>
      <c r="D73" s="262">
        <v>5800</v>
      </c>
      <c r="E73" s="262">
        <v>0</v>
      </c>
      <c r="F73" s="262">
        <v>0</v>
      </c>
      <c r="G73" s="179"/>
    </row>
    <row r="74" spans="1:8" ht="30.6" customHeight="1">
      <c r="A74" s="259" t="s">
        <v>328</v>
      </c>
      <c r="B74" s="259" t="s">
        <v>47</v>
      </c>
      <c r="C74" s="260">
        <v>503500</v>
      </c>
      <c r="D74" s="260">
        <v>488000</v>
      </c>
      <c r="E74" s="260">
        <v>15500</v>
      </c>
      <c r="F74" s="260">
        <v>0</v>
      </c>
      <c r="G74" s="179"/>
    </row>
    <row r="75" spans="1:8" ht="22.5" customHeight="1">
      <c r="A75" s="259" t="s">
        <v>329</v>
      </c>
      <c r="B75" s="259" t="s">
        <v>48</v>
      </c>
      <c r="C75" s="260">
        <v>503500</v>
      </c>
      <c r="D75" s="260">
        <v>488000</v>
      </c>
      <c r="E75" s="260">
        <v>15500</v>
      </c>
      <c r="F75" s="260">
        <v>0</v>
      </c>
      <c r="G75" s="179"/>
    </row>
    <row r="76" spans="1:8" ht="27" customHeight="1">
      <c r="A76" s="261" t="s">
        <v>330</v>
      </c>
      <c r="B76" s="261" t="s">
        <v>48</v>
      </c>
      <c r="C76" s="262">
        <v>488000</v>
      </c>
      <c r="D76" s="262">
        <v>488000</v>
      </c>
      <c r="E76" s="262">
        <v>0</v>
      </c>
      <c r="F76" s="262">
        <v>0</v>
      </c>
      <c r="G76" s="179"/>
    </row>
    <row r="77" spans="1:8" ht="65.45" customHeight="1">
      <c r="A77" s="261" t="s">
        <v>446</v>
      </c>
      <c r="B77" s="261" t="s">
        <v>447</v>
      </c>
      <c r="C77" s="262">
        <v>15500</v>
      </c>
      <c r="D77" s="262">
        <v>0</v>
      </c>
      <c r="E77" s="262">
        <v>15500</v>
      </c>
      <c r="F77" s="262">
        <v>0</v>
      </c>
      <c r="G77" s="179"/>
    </row>
    <row r="78" spans="1:8" ht="26.1" customHeight="1">
      <c r="A78" s="259" t="s">
        <v>331</v>
      </c>
      <c r="B78" s="259" t="s">
        <v>49</v>
      </c>
      <c r="C78" s="260">
        <v>2951100</v>
      </c>
      <c r="D78" s="260">
        <v>0</v>
      </c>
      <c r="E78" s="260">
        <v>2951100</v>
      </c>
      <c r="F78" s="260">
        <v>0</v>
      </c>
      <c r="G78" s="179"/>
    </row>
    <row r="79" spans="1:8" ht="43.5" customHeight="1">
      <c r="A79" s="259" t="s">
        <v>332</v>
      </c>
      <c r="B79" s="259" t="s">
        <v>50</v>
      </c>
      <c r="C79" s="260">
        <v>2951100</v>
      </c>
      <c r="D79" s="260">
        <v>0</v>
      </c>
      <c r="E79" s="260">
        <v>2951100</v>
      </c>
      <c r="F79" s="260">
        <v>0</v>
      </c>
      <c r="G79" s="179"/>
    </row>
    <row r="80" spans="1:8" ht="45.95" customHeight="1">
      <c r="A80" s="261" t="s">
        <v>333</v>
      </c>
      <c r="B80" s="261" t="s">
        <v>51</v>
      </c>
      <c r="C80" s="262">
        <v>2834000</v>
      </c>
      <c r="D80" s="262">
        <v>0</v>
      </c>
      <c r="E80" s="262">
        <v>2834000</v>
      </c>
      <c r="F80" s="262">
        <v>0</v>
      </c>
      <c r="G80" s="179"/>
    </row>
    <row r="81" spans="1:10" ht="66.95" customHeight="1">
      <c r="A81" s="261" t="s">
        <v>334</v>
      </c>
      <c r="B81" s="261" t="s">
        <v>414</v>
      </c>
      <c r="C81" s="262">
        <v>117100</v>
      </c>
      <c r="D81" s="262">
        <v>0</v>
      </c>
      <c r="E81" s="262">
        <v>117100</v>
      </c>
      <c r="F81" s="262">
        <v>0</v>
      </c>
      <c r="G81" s="179"/>
    </row>
    <row r="82" spans="1:10" ht="29.1" customHeight="1">
      <c r="A82" s="259" t="s">
        <v>335</v>
      </c>
      <c r="B82" s="259" t="s">
        <v>67</v>
      </c>
      <c r="C82" s="260">
        <v>2000000</v>
      </c>
      <c r="D82" s="260">
        <v>0</v>
      </c>
      <c r="E82" s="260">
        <v>2000000</v>
      </c>
      <c r="F82" s="260">
        <v>2000000</v>
      </c>
      <c r="G82" s="179"/>
    </row>
    <row r="83" spans="1:10" ht="22.5" customHeight="1">
      <c r="A83" s="259" t="s">
        <v>336</v>
      </c>
      <c r="B83" s="259" t="s">
        <v>153</v>
      </c>
      <c r="C83" s="260">
        <v>2000000</v>
      </c>
      <c r="D83" s="260">
        <v>0</v>
      </c>
      <c r="E83" s="260">
        <v>2000000</v>
      </c>
      <c r="F83" s="260">
        <v>2000000</v>
      </c>
      <c r="G83" s="179"/>
    </row>
    <row r="84" spans="1:10" ht="26.1" customHeight="1">
      <c r="A84" s="259" t="s">
        <v>337</v>
      </c>
      <c r="B84" s="259" t="s">
        <v>154</v>
      </c>
      <c r="C84" s="260">
        <v>2000000</v>
      </c>
      <c r="D84" s="260">
        <v>0</v>
      </c>
      <c r="E84" s="260">
        <v>2000000</v>
      </c>
      <c r="F84" s="260">
        <v>2000000</v>
      </c>
      <c r="G84" s="179"/>
    </row>
    <row r="85" spans="1:10" ht="66.599999999999994" customHeight="1">
      <c r="A85" s="261" t="s">
        <v>338</v>
      </c>
      <c r="B85" s="261" t="s">
        <v>155</v>
      </c>
      <c r="C85" s="262">
        <v>2000000</v>
      </c>
      <c r="D85" s="262">
        <v>0</v>
      </c>
      <c r="E85" s="262">
        <v>2000000</v>
      </c>
      <c r="F85" s="262">
        <v>2000000</v>
      </c>
      <c r="G85" s="179"/>
    </row>
    <row r="86" spans="1:10" ht="42" customHeight="1">
      <c r="A86" s="259" t="s">
        <v>339</v>
      </c>
      <c r="B86" s="259" t="s">
        <v>486</v>
      </c>
      <c r="C86" s="260">
        <v>188924400</v>
      </c>
      <c r="D86" s="260">
        <v>183898800</v>
      </c>
      <c r="E86" s="260">
        <v>5025600</v>
      </c>
      <c r="F86" s="260">
        <v>2000000</v>
      </c>
      <c r="G86" s="179"/>
    </row>
    <row r="87" spans="1:10" ht="26.45" customHeight="1">
      <c r="A87" s="259" t="s">
        <v>340</v>
      </c>
      <c r="B87" s="259" t="s">
        <v>52</v>
      </c>
      <c r="C87" s="260">
        <v>174970257</v>
      </c>
      <c r="D87" s="260">
        <v>174020257</v>
      </c>
      <c r="E87" s="260">
        <v>950000</v>
      </c>
      <c r="F87" s="260">
        <v>950000</v>
      </c>
      <c r="G87" s="179"/>
    </row>
    <row r="88" spans="1:10" s="184" customFormat="1" ht="29.1" customHeight="1">
      <c r="A88" s="259" t="s">
        <v>341</v>
      </c>
      <c r="B88" s="259" t="s">
        <v>53</v>
      </c>
      <c r="C88" s="260">
        <v>174970257</v>
      </c>
      <c r="D88" s="260">
        <v>174020257</v>
      </c>
      <c r="E88" s="260">
        <v>950000</v>
      </c>
      <c r="F88" s="260">
        <v>950000</v>
      </c>
      <c r="G88" s="183"/>
      <c r="I88" s="213"/>
      <c r="J88" s="213"/>
    </row>
    <row r="89" spans="1:10" s="184" customFormat="1" ht="27.95" customHeight="1">
      <c r="A89" s="259" t="s">
        <v>342</v>
      </c>
      <c r="B89" s="259" t="s">
        <v>138</v>
      </c>
      <c r="C89" s="260">
        <v>49184100</v>
      </c>
      <c r="D89" s="260">
        <v>49184100</v>
      </c>
      <c r="E89" s="260">
        <v>0</v>
      </c>
      <c r="F89" s="260">
        <v>0</v>
      </c>
      <c r="G89" s="183"/>
      <c r="I89" s="213"/>
      <c r="J89" s="213"/>
    </row>
    <row r="90" spans="1:10" ht="34.5" customHeight="1">
      <c r="A90" s="261" t="s">
        <v>343</v>
      </c>
      <c r="B90" s="261" t="s">
        <v>54</v>
      </c>
      <c r="C90" s="262">
        <v>49184100</v>
      </c>
      <c r="D90" s="262">
        <v>49184100</v>
      </c>
      <c r="E90" s="262">
        <v>0</v>
      </c>
      <c r="F90" s="262">
        <v>0</v>
      </c>
      <c r="G90" s="185"/>
      <c r="H90" s="185"/>
      <c r="I90" s="186"/>
    </row>
    <row r="91" spans="1:10" s="5" customFormat="1" ht="26.1" customHeight="1">
      <c r="A91" s="259" t="s">
        <v>452</v>
      </c>
      <c r="B91" s="259" t="s">
        <v>453</v>
      </c>
      <c r="C91" s="260">
        <v>122812100</v>
      </c>
      <c r="D91" s="260">
        <v>122812100</v>
      </c>
      <c r="E91" s="260">
        <v>0</v>
      </c>
      <c r="F91" s="260">
        <v>0</v>
      </c>
      <c r="G91" s="210"/>
    </row>
    <row r="92" spans="1:10" s="5" customFormat="1" ht="33.950000000000003" customHeight="1">
      <c r="A92" s="261" t="s">
        <v>454</v>
      </c>
      <c r="B92" s="261" t="s">
        <v>390</v>
      </c>
      <c r="C92" s="262">
        <v>111801600</v>
      </c>
      <c r="D92" s="262">
        <v>111801600</v>
      </c>
      <c r="E92" s="262">
        <v>0</v>
      </c>
      <c r="F92" s="262">
        <v>0</v>
      </c>
      <c r="G92" s="210"/>
      <c r="I92" s="211"/>
    </row>
    <row r="93" spans="1:10" ht="56.45" customHeight="1">
      <c r="A93" s="261" t="s">
        <v>487</v>
      </c>
      <c r="B93" s="261" t="s">
        <v>488</v>
      </c>
      <c r="C93" s="262">
        <v>527300</v>
      </c>
      <c r="D93" s="262">
        <v>527300</v>
      </c>
      <c r="E93" s="262">
        <v>0</v>
      </c>
      <c r="F93" s="262">
        <v>0</v>
      </c>
      <c r="I93" s="212"/>
    </row>
    <row r="94" spans="1:10" s="5" customFormat="1" ht="63.95" customHeight="1">
      <c r="A94" s="261" t="s">
        <v>538</v>
      </c>
      <c r="B94" s="261" t="s">
        <v>541</v>
      </c>
      <c r="C94" s="262">
        <v>2536000</v>
      </c>
      <c r="D94" s="262">
        <v>2536000</v>
      </c>
      <c r="E94" s="262">
        <v>0</v>
      </c>
      <c r="F94" s="262">
        <v>0</v>
      </c>
      <c r="G94" s="210"/>
      <c r="I94" s="211"/>
    </row>
    <row r="95" spans="1:10" ht="56.45" customHeight="1">
      <c r="A95" s="261" t="s">
        <v>489</v>
      </c>
      <c r="B95" s="261" t="s">
        <v>490</v>
      </c>
      <c r="C95" s="262">
        <v>7947200</v>
      </c>
      <c r="D95" s="262">
        <v>7947200</v>
      </c>
      <c r="E95" s="262">
        <v>0</v>
      </c>
      <c r="F95" s="262">
        <v>0</v>
      </c>
    </row>
    <row r="96" spans="1:10" ht="43.5" customHeight="1">
      <c r="A96" s="259" t="s">
        <v>194</v>
      </c>
      <c r="B96" s="259" t="s">
        <v>195</v>
      </c>
      <c r="C96" s="260">
        <v>2974057</v>
      </c>
      <c r="D96" s="260">
        <v>2024057</v>
      </c>
      <c r="E96" s="260">
        <v>950000</v>
      </c>
      <c r="F96" s="260">
        <v>950000</v>
      </c>
    </row>
    <row r="97" spans="1:6" ht="59.1" customHeight="1">
      <c r="A97" s="261" t="s">
        <v>455</v>
      </c>
      <c r="B97" s="261" t="s">
        <v>422</v>
      </c>
      <c r="C97" s="262">
        <v>998169</v>
      </c>
      <c r="D97" s="262">
        <v>998169</v>
      </c>
      <c r="E97" s="262">
        <v>0</v>
      </c>
      <c r="F97" s="262">
        <v>0</v>
      </c>
    </row>
    <row r="98" spans="1:6" ht="38.450000000000003" customHeight="1">
      <c r="A98" s="261" t="s">
        <v>196</v>
      </c>
      <c r="B98" s="261" t="s">
        <v>197</v>
      </c>
      <c r="C98" s="262">
        <v>1975888</v>
      </c>
      <c r="D98" s="262">
        <v>1025888</v>
      </c>
      <c r="E98" s="262">
        <v>950000</v>
      </c>
      <c r="F98" s="262">
        <v>950000</v>
      </c>
    </row>
    <row r="99" spans="1:6" ht="37.5" customHeight="1">
      <c r="A99" s="259" t="s">
        <v>176</v>
      </c>
      <c r="B99" s="259" t="s">
        <v>163</v>
      </c>
      <c r="C99" s="260">
        <v>363894657</v>
      </c>
      <c r="D99" s="260">
        <v>357919057</v>
      </c>
      <c r="E99" s="260">
        <v>5975600</v>
      </c>
      <c r="F99" s="260">
        <v>2950000</v>
      </c>
    </row>
    <row r="100" spans="1:6">
      <c r="A100" s="243"/>
      <c r="B100" s="244"/>
      <c r="C100" s="56"/>
      <c r="D100" s="56"/>
    </row>
    <row r="101" spans="1:6" ht="18.75">
      <c r="B101" s="5" t="s">
        <v>369</v>
      </c>
      <c r="C101" s="5"/>
      <c r="D101" s="5"/>
      <c r="E101" s="5" t="s">
        <v>370</v>
      </c>
    </row>
  </sheetData>
  <mergeCells count="12">
    <mergeCell ref="C11:C12"/>
    <mergeCell ref="A8:B8"/>
    <mergeCell ref="A9:B9"/>
    <mergeCell ref="A11:A12"/>
    <mergeCell ref="D11:D12"/>
    <mergeCell ref="B11:B12"/>
    <mergeCell ref="C1:F1"/>
    <mergeCell ref="C4:F4"/>
    <mergeCell ref="A6:F6"/>
    <mergeCell ref="A7:F7"/>
    <mergeCell ref="C3:E3"/>
    <mergeCell ref="E11:F11"/>
  </mergeCells>
  <phoneticPr fontId="27" type="noConversion"/>
  <conditionalFormatting sqref="D17:D19 B14:B96 G90:H92 C97:D97 E77 E80:E81 C14:E14 C15:C96">
    <cfRule type="cellIs" dxfId="1" priority="2" stopIfTrue="1" operator="equal">
      <formula>0</formula>
    </cfRule>
  </conditionalFormatting>
  <conditionalFormatting sqref="D20:D53 E56 G15:H15 D59:D76 G71:H72 E74:E75 G32:H32 G20:H20 D15:D16 E59">
    <cfRule type="cellIs" dxfId="0" priority="1" stopIfTrue="1" operator="equal">
      <formula>0</formula>
    </cfRule>
  </conditionalFormatting>
  <pageMargins left="1.1811023622047245" right="0.39370078740157483" top="0.78740157480314965" bottom="0.78740157480314965" header="0" footer="0"/>
  <pageSetup paperSize="9" scale="47" fitToHeight="3" orientation="portrait" horizontalDpi="360" verticalDpi="360" r:id="rId1"/>
  <headerFooter alignWithMargins="0"/>
  <rowBreaks count="1" manualBreakCount="1">
    <brk id="58" max="7" man="1"/>
  </rowBreaks>
  <colBreaks count="1" manualBreakCount="1">
    <brk id="5" max="107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9"/>
    <pageSetUpPr fitToPage="1"/>
  </sheetPr>
  <dimension ref="A1:AO47"/>
  <sheetViews>
    <sheetView topLeftCell="A16" zoomScaleNormal="100" workbookViewId="0">
      <selection activeCell="D15" sqref="D15"/>
    </sheetView>
  </sheetViews>
  <sheetFormatPr defaultColWidth="10.6640625" defaultRowHeight="18.75"/>
  <cols>
    <col min="1" max="1" width="22.1640625" style="78" customWidth="1"/>
    <col min="2" max="2" width="35.1640625" style="78" customWidth="1"/>
    <col min="3" max="3" width="16.1640625" style="78" customWidth="1"/>
    <col min="4" max="4" width="15.1640625" style="78" customWidth="1"/>
    <col min="5" max="5" width="17" style="78" customWidth="1"/>
    <col min="6" max="6" width="19.1640625" style="78" customWidth="1"/>
    <col min="7" max="7" width="20" style="78" customWidth="1"/>
    <col min="8" max="9" width="11.5" style="78" bestFit="1" customWidth="1"/>
    <col min="10" max="16384" width="10.6640625" style="78"/>
  </cols>
  <sheetData>
    <row r="1" spans="1:41">
      <c r="C1" s="148" t="s">
        <v>417</v>
      </c>
      <c r="D1" s="148"/>
      <c r="E1" s="148"/>
    </row>
    <row r="2" spans="1:41" ht="56.45" customHeight="1">
      <c r="B2" s="27"/>
      <c r="C2" s="274" t="s">
        <v>558</v>
      </c>
      <c r="D2" s="274"/>
      <c r="E2" s="274"/>
      <c r="F2" s="195"/>
    </row>
    <row r="3" spans="1:41" ht="56.45" customHeight="1">
      <c r="C3" s="271" t="s">
        <v>491</v>
      </c>
      <c r="D3" s="271"/>
      <c r="E3" s="271"/>
      <c r="F3" s="196"/>
    </row>
    <row r="4" spans="1:41" s="80" customFormat="1" ht="47.45" customHeight="1">
      <c r="A4" s="278" t="s">
        <v>449</v>
      </c>
      <c r="B4" s="278"/>
      <c r="C4" s="278"/>
      <c r="D4" s="278"/>
      <c r="E4" s="278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/>
      <c r="T4" s="79"/>
      <c r="U4" s="79"/>
      <c r="V4" s="79"/>
      <c r="W4" s="79"/>
      <c r="X4" s="79"/>
      <c r="Y4" s="79"/>
      <c r="Z4" s="79"/>
      <c r="AA4" s="79"/>
      <c r="AB4" s="79"/>
      <c r="AC4" s="79"/>
      <c r="AD4" s="79"/>
      <c r="AE4" s="79"/>
      <c r="AF4" s="79"/>
      <c r="AG4" s="79"/>
      <c r="AH4" s="79"/>
      <c r="AI4" s="79"/>
      <c r="AJ4" s="79"/>
      <c r="AK4" s="79"/>
      <c r="AL4" s="79"/>
      <c r="AM4" s="79"/>
      <c r="AN4" s="79"/>
      <c r="AO4" s="79"/>
    </row>
    <row r="5" spans="1:41" s="80" customFormat="1" ht="17.25" customHeight="1">
      <c r="A5" s="93" t="s">
        <v>376</v>
      </c>
      <c r="B5" s="94"/>
      <c r="C5" s="92"/>
      <c r="D5" s="92"/>
      <c r="E5" s="92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  <c r="Z5" s="79"/>
      <c r="AA5" s="79"/>
      <c r="AB5" s="79"/>
      <c r="AC5" s="79"/>
      <c r="AD5" s="79"/>
      <c r="AE5" s="79"/>
      <c r="AF5" s="79"/>
      <c r="AG5" s="79"/>
      <c r="AH5" s="79"/>
      <c r="AI5" s="79"/>
      <c r="AJ5" s="79"/>
      <c r="AK5" s="79"/>
      <c r="AL5" s="79"/>
      <c r="AM5" s="79"/>
      <c r="AN5" s="79"/>
      <c r="AO5" s="79"/>
    </row>
    <row r="6" spans="1:41" ht="23.25" customHeight="1">
      <c r="A6" s="95" t="s">
        <v>169</v>
      </c>
      <c r="B6" s="96"/>
      <c r="C6" s="97"/>
      <c r="D6" s="97"/>
      <c r="E6" s="98" t="s">
        <v>23</v>
      </c>
    </row>
    <row r="7" spans="1:41" ht="59.45" customHeight="1">
      <c r="A7" s="99" t="s">
        <v>118</v>
      </c>
      <c r="B7" s="99" t="s">
        <v>119</v>
      </c>
      <c r="C7" s="99" t="s">
        <v>172</v>
      </c>
      <c r="D7" s="100" t="s">
        <v>120</v>
      </c>
      <c r="E7" s="100" t="s">
        <v>22</v>
      </c>
    </row>
    <row r="8" spans="1:41" ht="12.95" customHeight="1">
      <c r="A8" s="99">
        <v>1</v>
      </c>
      <c r="B8" s="99">
        <v>2</v>
      </c>
      <c r="C8" s="99">
        <v>3</v>
      </c>
      <c r="D8" s="100">
        <v>4</v>
      </c>
      <c r="E8" s="100">
        <v>5</v>
      </c>
    </row>
    <row r="9" spans="1:41" ht="52.5" customHeight="1">
      <c r="A9" s="279" t="s">
        <v>203</v>
      </c>
      <c r="B9" s="193" t="s">
        <v>121</v>
      </c>
      <c r="C9" s="191">
        <f t="shared" ref="C9:C15" si="0">D9+E9</f>
        <v>194865</v>
      </c>
      <c r="D9" s="191">
        <v>194865</v>
      </c>
      <c r="E9" s="191">
        <v>0</v>
      </c>
    </row>
    <row r="10" spans="1:41" s="83" customFormat="1" ht="36.75" customHeight="1">
      <c r="A10" s="279"/>
      <c r="B10" s="90" t="s">
        <v>122</v>
      </c>
      <c r="C10" s="191">
        <f t="shared" si="0"/>
        <v>68600</v>
      </c>
      <c r="D10" s="192">
        <v>68600</v>
      </c>
      <c r="E10" s="191">
        <v>0</v>
      </c>
      <c r="F10" s="81"/>
      <c r="G10" s="81"/>
      <c r="H10" s="82"/>
    </row>
    <row r="11" spans="1:41" s="83" customFormat="1" ht="39" customHeight="1">
      <c r="A11" s="280"/>
      <c r="B11" s="90" t="s">
        <v>344</v>
      </c>
      <c r="C11" s="191">
        <f t="shared" si="0"/>
        <v>183700</v>
      </c>
      <c r="D11" s="192">
        <v>183700</v>
      </c>
      <c r="E11" s="191">
        <v>0</v>
      </c>
      <c r="F11" s="81"/>
      <c r="G11" s="81"/>
      <c r="H11" s="82"/>
    </row>
    <row r="12" spans="1:41" s="83" customFormat="1" ht="50.25" customHeight="1">
      <c r="A12" s="280"/>
      <c r="B12" s="90" t="s">
        <v>345</v>
      </c>
      <c r="C12" s="191">
        <f t="shared" si="0"/>
        <v>35744</v>
      </c>
      <c r="D12" s="192">
        <v>35744</v>
      </c>
      <c r="E12" s="191">
        <v>0</v>
      </c>
      <c r="F12" s="81"/>
      <c r="G12" s="81"/>
      <c r="H12" s="82"/>
    </row>
    <row r="13" spans="1:41" s="83" customFormat="1" ht="54.6" customHeight="1">
      <c r="A13" s="280"/>
      <c r="B13" s="90" t="s">
        <v>474</v>
      </c>
      <c r="C13" s="191">
        <f t="shared" si="0"/>
        <v>20979</v>
      </c>
      <c r="D13" s="192">
        <v>20979</v>
      </c>
      <c r="E13" s="191">
        <v>0</v>
      </c>
      <c r="F13" s="81"/>
      <c r="G13" s="81"/>
      <c r="H13" s="82"/>
    </row>
    <row r="14" spans="1:41" s="83" customFormat="1" ht="81" customHeight="1">
      <c r="A14" s="280"/>
      <c r="B14" s="90" t="s">
        <v>233</v>
      </c>
      <c r="C14" s="191">
        <f t="shared" si="0"/>
        <v>222000</v>
      </c>
      <c r="D14" s="192">
        <v>222000</v>
      </c>
      <c r="E14" s="191">
        <v>0</v>
      </c>
      <c r="F14" s="81"/>
      <c r="G14" s="81"/>
      <c r="H14" s="82"/>
    </row>
    <row r="15" spans="1:41" s="83" customFormat="1" ht="55.5" customHeight="1">
      <c r="A15" s="280"/>
      <c r="B15" s="90" t="s">
        <v>430</v>
      </c>
      <c r="C15" s="191">
        <f t="shared" si="0"/>
        <v>300000</v>
      </c>
      <c r="D15" s="192">
        <v>300000</v>
      </c>
      <c r="E15" s="191">
        <v>0</v>
      </c>
      <c r="F15" s="81"/>
      <c r="G15" s="81"/>
      <c r="H15" s="82"/>
    </row>
    <row r="16" spans="1:41" s="83" customFormat="1" ht="17.45" customHeight="1">
      <c r="A16" s="281"/>
      <c r="B16" s="91" t="s">
        <v>123</v>
      </c>
      <c r="C16" s="194">
        <f>SUM(C9:C15)</f>
        <v>1025888</v>
      </c>
      <c r="D16" s="194">
        <f>SUM(D9:D15)</f>
        <v>1025888</v>
      </c>
      <c r="E16" s="194">
        <f>SUM(E9:E15)</f>
        <v>0</v>
      </c>
      <c r="F16" s="81"/>
      <c r="G16" s="81"/>
      <c r="H16" s="82"/>
    </row>
    <row r="17" spans="1:8" s="83" customFormat="1" ht="114" customHeight="1">
      <c r="A17" s="283" t="s">
        <v>124</v>
      </c>
      <c r="B17" s="258" t="s">
        <v>560</v>
      </c>
      <c r="C17" s="191">
        <f>D17+E17</f>
        <v>950000</v>
      </c>
      <c r="D17" s="191">
        <v>0</v>
      </c>
      <c r="E17" s="191">
        <v>950000</v>
      </c>
      <c r="F17" s="81"/>
      <c r="G17" s="81"/>
      <c r="H17" s="82"/>
    </row>
    <row r="18" spans="1:8" s="83" customFormat="1" ht="17.45" customHeight="1">
      <c r="A18" s="284"/>
      <c r="B18" s="91" t="s">
        <v>123</v>
      </c>
      <c r="C18" s="194">
        <f>D18+E18</f>
        <v>950000</v>
      </c>
      <c r="D18" s="194">
        <f>D17</f>
        <v>0</v>
      </c>
      <c r="E18" s="194">
        <f>E17</f>
        <v>950000</v>
      </c>
      <c r="F18" s="81"/>
      <c r="G18" s="81"/>
      <c r="H18" s="82"/>
    </row>
    <row r="19" spans="1:8" s="83" customFormat="1" ht="33.6" customHeight="1">
      <c r="A19" s="113"/>
      <c r="B19" s="263" t="s">
        <v>125</v>
      </c>
      <c r="C19" s="194">
        <f>C16+C18</f>
        <v>1975888</v>
      </c>
      <c r="D19" s="194">
        <f>D16+D18</f>
        <v>1025888</v>
      </c>
      <c r="E19" s="194">
        <f>E16+E18</f>
        <v>950000</v>
      </c>
      <c r="F19" s="81"/>
      <c r="G19" s="81"/>
      <c r="H19" s="82"/>
    </row>
    <row r="20" spans="1:8" s="83" customFormat="1" ht="21.95" customHeight="1">
      <c r="A20" s="150"/>
      <c r="B20" s="150"/>
      <c r="C20" s="151"/>
      <c r="D20" s="151"/>
      <c r="E20" s="151"/>
      <c r="F20" s="81"/>
      <c r="G20" s="81"/>
      <c r="H20" s="82"/>
    </row>
    <row r="21" spans="1:8" s="83" customFormat="1" ht="30.95" customHeight="1">
      <c r="A21" s="112" t="s">
        <v>369</v>
      </c>
      <c r="B21" s="112"/>
      <c r="C21" s="282" t="s">
        <v>370</v>
      </c>
      <c r="D21" s="282"/>
      <c r="E21" s="282"/>
      <c r="F21" s="81"/>
      <c r="G21" s="81"/>
      <c r="H21" s="82"/>
    </row>
    <row r="22" spans="1:8">
      <c r="A22" s="27"/>
      <c r="B22" s="27"/>
      <c r="C22" s="27"/>
      <c r="D22" s="27"/>
      <c r="E22" s="101"/>
      <c r="F22" s="81"/>
      <c r="G22" s="81"/>
      <c r="H22" s="85"/>
    </row>
    <row r="23" spans="1:8">
      <c r="A23" s="86"/>
      <c r="C23" s="84"/>
      <c r="D23" s="84"/>
      <c r="E23" s="84"/>
      <c r="F23" s="81"/>
      <c r="G23" s="81"/>
      <c r="H23" s="85"/>
    </row>
    <row r="24" spans="1:8" s="83" customFormat="1">
      <c r="B24" s="78"/>
      <c r="C24" s="84"/>
      <c r="D24" s="84"/>
      <c r="E24" s="84"/>
      <c r="F24" s="81"/>
      <c r="G24" s="81"/>
      <c r="H24" s="82"/>
    </row>
    <row r="25" spans="1:8">
      <c r="C25" s="84"/>
      <c r="D25" s="84"/>
      <c r="E25" s="84"/>
      <c r="F25" s="85"/>
      <c r="G25" s="81"/>
      <c r="H25" s="85"/>
    </row>
    <row r="26" spans="1:8">
      <c r="C26" s="84"/>
      <c r="D26" s="84"/>
      <c r="E26" s="84"/>
      <c r="F26" s="85"/>
      <c r="G26" s="81"/>
      <c r="H26" s="85"/>
    </row>
    <row r="27" spans="1:8">
      <c r="C27" s="84"/>
      <c r="D27" s="84"/>
      <c r="E27" s="84"/>
      <c r="F27" s="85"/>
      <c r="G27" s="81"/>
      <c r="H27" s="85"/>
    </row>
    <row r="28" spans="1:8">
      <c r="C28" s="84"/>
      <c r="D28" s="84"/>
      <c r="E28" s="84"/>
      <c r="F28" s="85"/>
      <c r="G28" s="81"/>
      <c r="H28" s="85"/>
    </row>
    <row r="29" spans="1:8">
      <c r="C29" s="84"/>
      <c r="D29" s="84"/>
      <c r="E29" s="84"/>
      <c r="F29" s="85"/>
      <c r="G29" s="81"/>
      <c r="H29" s="85"/>
    </row>
    <row r="30" spans="1:8">
      <c r="C30" s="84"/>
      <c r="D30" s="84"/>
      <c r="E30" s="84"/>
      <c r="F30" s="85"/>
      <c r="G30" s="81"/>
      <c r="H30" s="85"/>
    </row>
    <row r="31" spans="1:8">
      <c r="C31" s="84"/>
      <c r="D31" s="84"/>
      <c r="E31" s="84"/>
      <c r="F31" s="85"/>
      <c r="G31" s="81"/>
      <c r="H31" s="85"/>
    </row>
    <row r="32" spans="1:8">
      <c r="C32" s="84"/>
      <c r="D32" s="84"/>
      <c r="E32" s="84"/>
      <c r="F32" s="85"/>
      <c r="G32" s="81"/>
      <c r="H32" s="85"/>
    </row>
    <row r="33" spans="1:5">
      <c r="C33" s="84"/>
      <c r="D33" s="84"/>
      <c r="E33" s="84"/>
    </row>
    <row r="34" spans="1:5">
      <c r="C34" s="84"/>
      <c r="D34" s="84"/>
      <c r="E34" s="84"/>
    </row>
    <row r="35" spans="1:5">
      <c r="C35" s="84"/>
      <c r="D35" s="84"/>
      <c r="E35" s="84"/>
    </row>
    <row r="36" spans="1:5">
      <c r="C36" s="84"/>
      <c r="D36" s="84"/>
      <c r="E36" s="84"/>
    </row>
    <row r="37" spans="1:5">
      <c r="C37" s="84"/>
      <c r="D37" s="84"/>
      <c r="E37" s="84"/>
    </row>
    <row r="38" spans="1:5">
      <c r="C38" s="84"/>
      <c r="D38" s="84"/>
      <c r="E38" s="84"/>
    </row>
    <row r="39" spans="1:5">
      <c r="C39" s="84"/>
      <c r="D39" s="84"/>
      <c r="E39" s="84"/>
    </row>
    <row r="40" spans="1:5">
      <c r="B40" s="83"/>
      <c r="C40" s="87"/>
      <c r="D40" s="87"/>
      <c r="E40" s="87"/>
    </row>
    <row r="42" spans="1:5">
      <c r="A42" s="83"/>
    </row>
    <row r="47" spans="1:5" s="83" customFormat="1">
      <c r="A47" s="78"/>
      <c r="B47" s="78"/>
      <c r="C47" s="78"/>
      <c r="D47" s="78"/>
      <c r="E47" s="78"/>
    </row>
  </sheetData>
  <mergeCells count="6">
    <mergeCell ref="C2:E2"/>
    <mergeCell ref="A4:E4"/>
    <mergeCell ref="C3:E3"/>
    <mergeCell ref="A9:A16"/>
    <mergeCell ref="C21:E21"/>
    <mergeCell ref="A17:A18"/>
  </mergeCells>
  <phoneticPr fontId="33" type="noConversion"/>
  <pageMargins left="1.3385826771653544" right="0.35433070866141736" top="0.98425196850393704" bottom="0.98425196850393704" header="0.51181102362204722" footer="0.51181102362204722"/>
  <pageSetup paperSize="9" scale="79" orientation="portrait" horizontalDpi="360" verticalDpi="36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F34"/>
  <sheetViews>
    <sheetView view="pageBreakPreview" topLeftCell="C28" zoomScaleNormal="100" zoomScaleSheetLayoutView="100" workbookViewId="0">
      <selection activeCell="C12" sqref="C12"/>
    </sheetView>
  </sheetViews>
  <sheetFormatPr defaultRowHeight="12.75"/>
  <cols>
    <col min="1" max="1" width="14.6640625" customWidth="1"/>
    <col min="2" max="2" width="77.1640625" customWidth="1"/>
    <col min="3" max="3" width="22.33203125" customWidth="1"/>
    <col min="4" max="4" width="22.1640625" customWidth="1"/>
    <col min="5" max="5" width="24.83203125" customWidth="1"/>
    <col min="6" max="6" width="22.6640625" customWidth="1"/>
    <col min="7" max="7" width="30.33203125" customWidth="1"/>
  </cols>
  <sheetData>
    <row r="1" spans="1:6" ht="18" customHeight="1">
      <c r="D1" s="5" t="s">
        <v>416</v>
      </c>
    </row>
    <row r="2" spans="1:6" ht="55.5" customHeight="1">
      <c r="B2" s="27"/>
      <c r="D2" s="274" t="s">
        <v>558</v>
      </c>
      <c r="E2" s="274"/>
      <c r="F2" s="274"/>
    </row>
    <row r="3" spans="1:6" ht="54" customHeight="1">
      <c r="D3" s="290" t="s">
        <v>491</v>
      </c>
      <c r="E3" s="290"/>
      <c r="F3" s="290"/>
    </row>
    <row r="4" spans="1:6" ht="22.5" customHeight="1">
      <c r="A4" s="288" t="s">
        <v>433</v>
      </c>
      <c r="B4" s="288"/>
      <c r="C4" s="288"/>
      <c r="D4" s="288"/>
      <c r="E4" s="288"/>
      <c r="F4" s="288"/>
    </row>
    <row r="5" spans="1:6" ht="20.25">
      <c r="A5" s="25"/>
      <c r="B5" s="26" t="s">
        <v>376</v>
      </c>
      <c r="C5" s="12"/>
      <c r="D5" s="12"/>
      <c r="E5" s="12"/>
      <c r="F5" s="12"/>
    </row>
    <row r="6" spans="1:6" ht="18.75">
      <c r="A6" s="289" t="s">
        <v>142</v>
      </c>
      <c r="B6" s="289"/>
      <c r="C6" s="12"/>
      <c r="D6" s="12"/>
      <c r="E6" s="12"/>
      <c r="F6" s="12"/>
    </row>
    <row r="7" spans="1:6" ht="18.75">
      <c r="A7" s="5"/>
      <c r="B7" s="5"/>
      <c r="C7" s="5"/>
      <c r="D7" s="5"/>
      <c r="E7" s="5"/>
      <c r="F7" s="5" t="s">
        <v>170</v>
      </c>
    </row>
    <row r="8" spans="1:6" ht="22.5" customHeight="1">
      <c r="A8" s="10" t="s">
        <v>179</v>
      </c>
      <c r="B8" s="10" t="s">
        <v>171</v>
      </c>
      <c r="C8" s="10" t="s">
        <v>172</v>
      </c>
      <c r="D8" s="11" t="s">
        <v>181</v>
      </c>
      <c r="E8" s="10" t="s">
        <v>182</v>
      </c>
      <c r="F8" s="10"/>
    </row>
    <row r="9" spans="1:6" ht="31.5">
      <c r="A9" s="10"/>
      <c r="B9" s="10"/>
      <c r="C9" s="10"/>
      <c r="D9" s="10"/>
      <c r="E9" s="10" t="s">
        <v>173</v>
      </c>
      <c r="F9" s="11" t="s">
        <v>174</v>
      </c>
    </row>
    <row r="10" spans="1:6" ht="15.75">
      <c r="A10" s="149">
        <v>1</v>
      </c>
      <c r="B10" s="149">
        <v>2</v>
      </c>
      <c r="C10" s="149">
        <v>3</v>
      </c>
      <c r="D10" s="149">
        <v>4</v>
      </c>
      <c r="E10" s="149">
        <v>5</v>
      </c>
      <c r="F10" s="149">
        <v>6</v>
      </c>
    </row>
    <row r="11" spans="1:6" ht="20.45" customHeight="1">
      <c r="A11" s="285" t="s">
        <v>175</v>
      </c>
      <c r="B11" s="286"/>
      <c r="C11" s="286"/>
      <c r="D11" s="286"/>
      <c r="E11" s="286"/>
      <c r="F11" s="287"/>
    </row>
    <row r="12" spans="1:6" ht="15.75">
      <c r="A12" s="200">
        <v>200000</v>
      </c>
      <c r="B12" s="200" t="s">
        <v>4</v>
      </c>
      <c r="C12" s="201">
        <f>C16</f>
        <v>15825243.999999998</v>
      </c>
      <c r="D12" s="201">
        <f>D16</f>
        <v>-10590830.000000002</v>
      </c>
      <c r="E12" s="201">
        <f>E16</f>
        <v>26416074</v>
      </c>
      <c r="F12" s="201">
        <f>F16</f>
        <v>22326474</v>
      </c>
    </row>
    <row r="13" spans="1:6" ht="33.950000000000003" customHeight="1">
      <c r="A13" s="202">
        <v>206000</v>
      </c>
      <c r="B13" s="203" t="s">
        <v>373</v>
      </c>
      <c r="C13" s="199">
        <v>0</v>
      </c>
      <c r="D13" s="199">
        <v>0</v>
      </c>
      <c r="E13" s="199">
        <v>0</v>
      </c>
      <c r="F13" s="199">
        <v>0</v>
      </c>
    </row>
    <row r="14" spans="1:6" ht="23.25" customHeight="1">
      <c r="A14" s="204">
        <v>206110</v>
      </c>
      <c r="B14" s="205" t="s">
        <v>374</v>
      </c>
      <c r="C14" s="199">
        <f t="shared" ref="C14:C20" si="0">D14+E14</f>
        <v>22000000</v>
      </c>
      <c r="D14" s="199">
        <v>20000000</v>
      </c>
      <c r="E14" s="199">
        <v>2000000</v>
      </c>
      <c r="F14" s="199">
        <v>1500000</v>
      </c>
    </row>
    <row r="15" spans="1:6" ht="19.149999999999999" customHeight="1">
      <c r="A15" s="204">
        <v>206210</v>
      </c>
      <c r="B15" s="205" t="s">
        <v>375</v>
      </c>
      <c r="C15" s="199">
        <f t="shared" si="0"/>
        <v>-22000000</v>
      </c>
      <c r="D15" s="199">
        <v>-20000000</v>
      </c>
      <c r="E15" s="199">
        <v>-2000000</v>
      </c>
      <c r="F15" s="199">
        <v>-1500000</v>
      </c>
    </row>
    <row r="16" spans="1:6" ht="19.149999999999999" customHeight="1">
      <c r="A16" s="200">
        <v>208000</v>
      </c>
      <c r="B16" s="200" t="s">
        <v>479</v>
      </c>
      <c r="C16" s="201">
        <f t="shared" si="0"/>
        <v>15825243.999999998</v>
      </c>
      <c r="D16" s="201">
        <f>D17-D18+D19+D20</f>
        <v>-10590830.000000002</v>
      </c>
      <c r="E16" s="201">
        <f>E17-E18+E19+E20</f>
        <v>26416074</v>
      </c>
      <c r="F16" s="201">
        <f>F17-F18+F19+F20</f>
        <v>22326474</v>
      </c>
    </row>
    <row r="17" spans="1:6" ht="19.149999999999999" customHeight="1">
      <c r="A17" s="198">
        <v>208100</v>
      </c>
      <c r="B17" s="197" t="s">
        <v>480</v>
      </c>
      <c r="C17" s="199">
        <f t="shared" si="0"/>
        <v>21972986.369999997</v>
      </c>
      <c r="D17" s="199">
        <v>14624774.449999999</v>
      </c>
      <c r="E17" s="199">
        <v>7348211.9199999999</v>
      </c>
      <c r="F17" s="199">
        <v>1649239.42</v>
      </c>
    </row>
    <row r="18" spans="1:6" ht="19.149999999999999" customHeight="1">
      <c r="A18" s="198">
        <v>208200</v>
      </c>
      <c r="B18" s="197" t="s">
        <v>481</v>
      </c>
      <c r="C18" s="199">
        <f t="shared" si="0"/>
        <v>3372848.79</v>
      </c>
      <c r="D18" s="199">
        <v>1754236.87</v>
      </c>
      <c r="E18" s="199">
        <v>1618611.92</v>
      </c>
      <c r="F18" s="199">
        <v>9239.42</v>
      </c>
    </row>
    <row r="19" spans="1:6" ht="19.149999999999999" customHeight="1">
      <c r="A19" s="198">
        <v>208340</v>
      </c>
      <c r="B19" s="197" t="s">
        <v>482</v>
      </c>
      <c r="C19" s="199">
        <f t="shared" si="0"/>
        <v>-2774893.58</v>
      </c>
      <c r="D19" s="199">
        <v>-2774893.58</v>
      </c>
      <c r="E19" s="199">
        <v>0</v>
      </c>
      <c r="F19" s="199">
        <v>0</v>
      </c>
    </row>
    <row r="20" spans="1:6" ht="31.5">
      <c r="A20" s="198">
        <v>208400</v>
      </c>
      <c r="B20" s="197" t="s">
        <v>451</v>
      </c>
      <c r="C20" s="199">
        <f t="shared" si="0"/>
        <v>0</v>
      </c>
      <c r="D20" s="199">
        <v>-20686474</v>
      </c>
      <c r="E20" s="199">
        <v>20686474</v>
      </c>
      <c r="F20" s="199">
        <v>20686474</v>
      </c>
    </row>
    <row r="21" spans="1:6" ht="15.75">
      <c r="A21" s="200" t="s">
        <v>176</v>
      </c>
      <c r="B21" s="200" t="s">
        <v>177</v>
      </c>
      <c r="C21" s="201">
        <f>C16</f>
        <v>15825243.999999998</v>
      </c>
      <c r="D21" s="201">
        <f>D16</f>
        <v>-10590830.000000002</v>
      </c>
      <c r="E21" s="201">
        <f>E16</f>
        <v>26416074</v>
      </c>
      <c r="F21" s="201">
        <f>F16</f>
        <v>22326474</v>
      </c>
    </row>
    <row r="22" spans="1:6" ht="21.6" customHeight="1">
      <c r="A22" s="285" t="s">
        <v>178</v>
      </c>
      <c r="B22" s="286"/>
      <c r="C22" s="286"/>
      <c r="D22" s="286"/>
      <c r="E22" s="286"/>
      <c r="F22" s="287"/>
    </row>
    <row r="23" spans="1:6" s="115" customFormat="1" ht="18" customHeight="1">
      <c r="A23" s="200">
        <v>600000</v>
      </c>
      <c r="B23" s="200" t="s">
        <v>180</v>
      </c>
      <c r="C23" s="201">
        <f>C27</f>
        <v>15825243.999999998</v>
      </c>
      <c r="D23" s="201">
        <f>D27</f>
        <v>-10590830.000000002</v>
      </c>
      <c r="E23" s="201">
        <f>E27</f>
        <v>26416074</v>
      </c>
      <c r="F23" s="201">
        <f>F27</f>
        <v>22326474</v>
      </c>
    </row>
    <row r="24" spans="1:6" s="115" customFormat="1" ht="36.6" customHeight="1">
      <c r="A24" s="206">
        <v>601000</v>
      </c>
      <c r="B24" s="207" t="s">
        <v>373</v>
      </c>
      <c r="C24" s="201">
        <v>0</v>
      </c>
      <c r="D24" s="201">
        <v>0</v>
      </c>
      <c r="E24" s="201">
        <v>0</v>
      </c>
      <c r="F24" s="201">
        <v>0</v>
      </c>
    </row>
    <row r="25" spans="1:6" s="115" customFormat="1" ht="21.95" customHeight="1">
      <c r="A25" s="204">
        <v>601110</v>
      </c>
      <c r="B25" s="205" t="s">
        <v>374</v>
      </c>
      <c r="C25" s="199">
        <f t="shared" ref="C25:C31" si="1">D25+E25</f>
        <v>22000000</v>
      </c>
      <c r="D25" s="199">
        <v>20000000</v>
      </c>
      <c r="E25" s="199">
        <v>2000000</v>
      </c>
      <c r="F25" s="199">
        <v>1500000</v>
      </c>
    </row>
    <row r="26" spans="1:6" s="115" customFormat="1" ht="20.100000000000001" customHeight="1">
      <c r="A26" s="204">
        <v>601210</v>
      </c>
      <c r="B26" s="205" t="s">
        <v>375</v>
      </c>
      <c r="C26" s="199">
        <f t="shared" si="1"/>
        <v>-22000000</v>
      </c>
      <c r="D26" s="199">
        <v>-20000000</v>
      </c>
      <c r="E26" s="199">
        <v>-2000000</v>
      </c>
      <c r="F26" s="199">
        <v>-1500000</v>
      </c>
    </row>
    <row r="27" spans="1:6" s="115" customFormat="1" ht="21" customHeight="1">
      <c r="A27" s="200">
        <v>602000</v>
      </c>
      <c r="B27" s="200" t="s">
        <v>483</v>
      </c>
      <c r="C27" s="201">
        <f t="shared" si="1"/>
        <v>15825243.999999998</v>
      </c>
      <c r="D27" s="201">
        <f t="shared" ref="D27:F31" si="2">D16</f>
        <v>-10590830.000000002</v>
      </c>
      <c r="E27" s="201">
        <f t="shared" si="2"/>
        <v>26416074</v>
      </c>
      <c r="F27" s="201">
        <f t="shared" si="2"/>
        <v>22326474</v>
      </c>
    </row>
    <row r="28" spans="1:6" s="115" customFormat="1" ht="20.45" customHeight="1">
      <c r="A28" s="198">
        <v>602100</v>
      </c>
      <c r="B28" s="197" t="s">
        <v>480</v>
      </c>
      <c r="C28" s="199">
        <f t="shared" si="1"/>
        <v>21972986.369999997</v>
      </c>
      <c r="D28" s="199">
        <f t="shared" si="2"/>
        <v>14624774.449999999</v>
      </c>
      <c r="E28" s="199">
        <f t="shared" si="2"/>
        <v>7348211.9199999999</v>
      </c>
      <c r="F28" s="199">
        <f t="shared" si="2"/>
        <v>1649239.42</v>
      </c>
    </row>
    <row r="29" spans="1:6" s="115" customFormat="1" ht="18.95" customHeight="1">
      <c r="A29" s="198">
        <v>602200</v>
      </c>
      <c r="B29" s="197" t="s">
        <v>481</v>
      </c>
      <c r="C29" s="199">
        <f t="shared" si="1"/>
        <v>3372848.79</v>
      </c>
      <c r="D29" s="199">
        <f t="shared" si="2"/>
        <v>1754236.87</v>
      </c>
      <c r="E29" s="199">
        <f t="shared" si="2"/>
        <v>1618611.92</v>
      </c>
      <c r="F29" s="199">
        <f t="shared" si="2"/>
        <v>9239.42</v>
      </c>
    </row>
    <row r="30" spans="1:6" s="115" customFormat="1" ht="15.75">
      <c r="A30" s="198">
        <v>602304</v>
      </c>
      <c r="B30" s="197" t="s">
        <v>482</v>
      </c>
      <c r="C30" s="199">
        <f t="shared" si="1"/>
        <v>-2774893.58</v>
      </c>
      <c r="D30" s="199">
        <f t="shared" si="2"/>
        <v>-2774893.58</v>
      </c>
      <c r="E30" s="199">
        <f t="shared" si="2"/>
        <v>0</v>
      </c>
      <c r="F30" s="199">
        <f t="shared" si="2"/>
        <v>0</v>
      </c>
    </row>
    <row r="31" spans="1:6" s="115" customFormat="1" ht="31.5">
      <c r="A31" s="198">
        <v>602400</v>
      </c>
      <c r="B31" s="197" t="s">
        <v>451</v>
      </c>
      <c r="C31" s="199">
        <f t="shared" si="1"/>
        <v>0</v>
      </c>
      <c r="D31" s="199">
        <f t="shared" si="2"/>
        <v>-20686474</v>
      </c>
      <c r="E31" s="199">
        <f t="shared" si="2"/>
        <v>20686474</v>
      </c>
      <c r="F31" s="199">
        <f t="shared" si="2"/>
        <v>20686474</v>
      </c>
    </row>
    <row r="32" spans="1:6" ht="15.75">
      <c r="A32" s="208" t="s">
        <v>176</v>
      </c>
      <c r="B32" s="208" t="s">
        <v>177</v>
      </c>
      <c r="C32" s="209">
        <f>C27</f>
        <v>15825243.999999998</v>
      </c>
      <c r="D32" s="209">
        <f>D27</f>
        <v>-10590830.000000002</v>
      </c>
      <c r="E32" s="209">
        <f>E27</f>
        <v>26416074</v>
      </c>
      <c r="F32" s="209">
        <f>F27</f>
        <v>22326474</v>
      </c>
    </row>
    <row r="33" spans="1:6">
      <c r="A33" s="115"/>
      <c r="B33" s="115"/>
      <c r="C33" s="115"/>
      <c r="D33" s="115"/>
      <c r="E33" s="115"/>
      <c r="F33" s="115"/>
    </row>
    <row r="34" spans="1:6" ht="15.75">
      <c r="A34" s="115"/>
      <c r="B34" s="105" t="s">
        <v>369</v>
      </c>
      <c r="C34" s="115"/>
      <c r="D34" s="115"/>
      <c r="E34" s="105" t="s">
        <v>370</v>
      </c>
      <c r="F34" s="115"/>
    </row>
  </sheetData>
  <mergeCells count="6">
    <mergeCell ref="A22:F22"/>
    <mergeCell ref="A4:F4"/>
    <mergeCell ref="D2:F2"/>
    <mergeCell ref="A6:B6"/>
    <mergeCell ref="D3:F3"/>
    <mergeCell ref="A11:F11"/>
  </mergeCells>
  <phoneticPr fontId="0" type="noConversion"/>
  <pageMargins left="1.299212598425197" right="0.31496062992125984" top="0.94488188976377963" bottom="0.94488188976377963" header="0.31496062992125984" footer="0.31496062992125984"/>
  <pageSetup paperSize="9" scale="77" fitToHeight="2" orientation="landscape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1:Q86"/>
  <sheetViews>
    <sheetView showGridLines="0" showZeros="0" topLeftCell="G82" zoomScale="60" zoomScaleNormal="60" zoomScaleSheetLayoutView="100" workbookViewId="0">
      <selection activeCell="B4" sqref="B4:Q4"/>
    </sheetView>
  </sheetViews>
  <sheetFormatPr defaultColWidth="8.83203125" defaultRowHeight="20.25"/>
  <cols>
    <col min="1" max="1" width="3.83203125" style="29" hidden="1" customWidth="1"/>
    <col min="2" max="2" width="23.1640625" style="29" customWidth="1"/>
    <col min="3" max="3" width="22" style="29" customWidth="1"/>
    <col min="4" max="4" width="19.1640625" style="29" customWidth="1"/>
    <col min="5" max="5" width="65.5" style="29" customWidth="1"/>
    <col min="6" max="6" width="27" style="29" customWidth="1"/>
    <col min="7" max="7" width="27.33203125" style="29" customWidth="1"/>
    <col min="8" max="8" width="28.33203125" style="29" customWidth="1"/>
    <col min="9" max="9" width="24.1640625" style="29" customWidth="1"/>
    <col min="10" max="10" width="27.5" style="29" customWidth="1"/>
    <col min="11" max="12" width="24.83203125" style="29" customWidth="1"/>
    <col min="13" max="13" width="23.6640625" style="29" customWidth="1"/>
    <col min="14" max="14" width="20.83203125" style="29" bestFit="1" customWidth="1"/>
    <col min="15" max="15" width="18.83203125" style="29" customWidth="1"/>
    <col min="16" max="16" width="23" style="29" customWidth="1"/>
    <col min="17" max="17" width="29.5" style="29" customWidth="1"/>
    <col min="18" max="18" width="22.83203125" style="31" bestFit="1" customWidth="1"/>
    <col min="19" max="16384" width="8.83203125" style="31"/>
  </cols>
  <sheetData>
    <row r="1" spans="1:17"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157" t="s">
        <v>151</v>
      </c>
      <c r="P1" s="30"/>
      <c r="Q1" s="30"/>
    </row>
    <row r="2" spans="1:17" ht="51.6" customHeight="1"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274" t="s">
        <v>558</v>
      </c>
      <c r="P2" s="274"/>
      <c r="Q2" s="274"/>
    </row>
    <row r="3" spans="1:17" ht="52.5" customHeight="1">
      <c r="F3" s="33"/>
      <c r="G3" s="33"/>
      <c r="H3" s="33"/>
      <c r="I3" s="33"/>
      <c r="J3" s="33"/>
      <c r="K3" s="33"/>
      <c r="L3" s="33"/>
      <c r="M3" s="33"/>
      <c r="N3" s="33"/>
      <c r="O3" s="274" t="s">
        <v>491</v>
      </c>
      <c r="P3" s="274"/>
      <c r="Q3" s="274"/>
    </row>
    <row r="4" spans="1:17" ht="57" customHeight="1">
      <c r="B4" s="300" t="s">
        <v>441</v>
      </c>
      <c r="C4" s="300"/>
      <c r="D4" s="300"/>
      <c r="E4" s="300"/>
      <c r="F4" s="300"/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/>
    </row>
    <row r="5" spans="1:17">
      <c r="B5" s="301" t="s">
        <v>376</v>
      </c>
      <c r="C5" s="302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</row>
    <row r="6" spans="1:17">
      <c r="B6" s="303" t="s">
        <v>142</v>
      </c>
      <c r="C6" s="303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</row>
    <row r="7" spans="1:17">
      <c r="B7" s="35"/>
      <c r="C7" s="36"/>
      <c r="D7" s="36"/>
      <c r="E7" s="36"/>
      <c r="F7" s="36"/>
      <c r="G7" s="36"/>
      <c r="H7" s="37"/>
      <c r="I7" s="36"/>
      <c r="J7" s="36"/>
      <c r="K7" s="38"/>
      <c r="L7" s="38"/>
      <c r="M7" s="39"/>
      <c r="N7" s="39"/>
      <c r="O7" s="39"/>
      <c r="P7" s="39"/>
      <c r="Q7" s="40" t="s">
        <v>21</v>
      </c>
    </row>
    <row r="8" spans="1:17">
      <c r="A8" s="41"/>
      <c r="B8" s="291" t="s">
        <v>143</v>
      </c>
      <c r="C8" s="291" t="s">
        <v>144</v>
      </c>
      <c r="D8" s="291" t="s">
        <v>156</v>
      </c>
      <c r="E8" s="291" t="s">
        <v>145</v>
      </c>
      <c r="F8" s="294" t="s">
        <v>181</v>
      </c>
      <c r="G8" s="295"/>
      <c r="H8" s="295"/>
      <c r="I8" s="295"/>
      <c r="J8" s="296"/>
      <c r="K8" s="294" t="s">
        <v>22</v>
      </c>
      <c r="L8" s="295"/>
      <c r="M8" s="295"/>
      <c r="N8" s="295"/>
      <c r="O8" s="295"/>
      <c r="P8" s="296"/>
      <c r="Q8" s="291" t="s">
        <v>183</v>
      </c>
    </row>
    <row r="9" spans="1:17">
      <c r="A9" s="42"/>
      <c r="B9" s="292"/>
      <c r="C9" s="292"/>
      <c r="D9" s="292"/>
      <c r="E9" s="292"/>
      <c r="F9" s="291" t="s">
        <v>173</v>
      </c>
      <c r="G9" s="297" t="s">
        <v>185</v>
      </c>
      <c r="H9" s="294" t="s">
        <v>186</v>
      </c>
      <c r="I9" s="296"/>
      <c r="J9" s="297" t="s">
        <v>187</v>
      </c>
      <c r="K9" s="291" t="s">
        <v>173</v>
      </c>
      <c r="L9" s="291" t="s">
        <v>158</v>
      </c>
      <c r="M9" s="297" t="s">
        <v>185</v>
      </c>
      <c r="N9" s="294" t="s">
        <v>186</v>
      </c>
      <c r="O9" s="296"/>
      <c r="P9" s="297" t="s">
        <v>187</v>
      </c>
      <c r="Q9" s="292"/>
    </row>
    <row r="10" spans="1:17">
      <c r="A10" s="43"/>
      <c r="B10" s="292"/>
      <c r="C10" s="292"/>
      <c r="D10" s="292"/>
      <c r="E10" s="292"/>
      <c r="F10" s="292"/>
      <c r="G10" s="298"/>
      <c r="H10" s="291" t="s">
        <v>188</v>
      </c>
      <c r="I10" s="291" t="s">
        <v>0</v>
      </c>
      <c r="J10" s="298"/>
      <c r="K10" s="292"/>
      <c r="L10" s="292"/>
      <c r="M10" s="298"/>
      <c r="N10" s="291" t="s">
        <v>188</v>
      </c>
      <c r="O10" s="291" t="s">
        <v>0</v>
      </c>
      <c r="P10" s="298"/>
      <c r="Q10" s="292"/>
    </row>
    <row r="11" spans="1:17" ht="150" customHeight="1">
      <c r="A11" s="44"/>
      <c r="B11" s="293"/>
      <c r="C11" s="293"/>
      <c r="D11" s="293"/>
      <c r="E11" s="293"/>
      <c r="F11" s="293"/>
      <c r="G11" s="299"/>
      <c r="H11" s="293"/>
      <c r="I11" s="293"/>
      <c r="J11" s="299"/>
      <c r="K11" s="293"/>
      <c r="L11" s="293"/>
      <c r="M11" s="299"/>
      <c r="N11" s="293"/>
      <c r="O11" s="293"/>
      <c r="P11" s="299"/>
      <c r="Q11" s="293"/>
    </row>
    <row r="12" spans="1:17">
      <c r="A12" s="44"/>
      <c r="B12" s="45">
        <v>1</v>
      </c>
      <c r="C12" s="45">
        <v>2</v>
      </c>
      <c r="D12" s="46">
        <v>3</v>
      </c>
      <c r="E12" s="46">
        <v>4</v>
      </c>
      <c r="F12" s="46">
        <v>5</v>
      </c>
      <c r="G12" s="47">
        <v>6</v>
      </c>
      <c r="H12" s="46">
        <v>7</v>
      </c>
      <c r="I12" s="46">
        <v>8</v>
      </c>
      <c r="J12" s="47">
        <v>9</v>
      </c>
      <c r="K12" s="46">
        <v>10</v>
      </c>
      <c r="L12" s="47">
        <v>11</v>
      </c>
      <c r="M12" s="46">
        <v>12</v>
      </c>
      <c r="N12" s="47">
        <v>13</v>
      </c>
      <c r="O12" s="46">
        <v>14</v>
      </c>
      <c r="P12" s="47">
        <v>15</v>
      </c>
      <c r="Q12" s="46">
        <v>16</v>
      </c>
    </row>
    <row r="13" spans="1:17" s="49" customFormat="1" ht="38.450000000000003" customHeight="1">
      <c r="A13" s="48"/>
      <c r="B13" s="154" t="s">
        <v>3</v>
      </c>
      <c r="C13" s="154" t="s">
        <v>339</v>
      </c>
      <c r="D13" s="154" t="s">
        <v>339</v>
      </c>
      <c r="E13" s="154" t="s">
        <v>57</v>
      </c>
      <c r="F13" s="264">
        <v>137150879</v>
      </c>
      <c r="G13" s="264">
        <v>136950879</v>
      </c>
      <c r="H13" s="264">
        <v>77806017</v>
      </c>
      <c r="I13" s="264">
        <v>8611303</v>
      </c>
      <c r="J13" s="264">
        <v>200000</v>
      </c>
      <c r="K13" s="264">
        <v>5888500</v>
      </c>
      <c r="L13" s="264">
        <v>3017000</v>
      </c>
      <c r="M13" s="264">
        <v>2871500</v>
      </c>
      <c r="N13" s="264">
        <v>101000</v>
      </c>
      <c r="O13" s="264">
        <v>35000</v>
      </c>
      <c r="P13" s="264">
        <v>3017000</v>
      </c>
      <c r="Q13" s="264">
        <v>143039379</v>
      </c>
    </row>
    <row r="14" spans="1:17" ht="47.45" customHeight="1">
      <c r="B14" s="154" t="s">
        <v>1</v>
      </c>
      <c r="C14" s="154" t="s">
        <v>339</v>
      </c>
      <c r="D14" s="154" t="s">
        <v>339</v>
      </c>
      <c r="E14" s="154" t="s">
        <v>57</v>
      </c>
      <c r="F14" s="264">
        <v>137150879</v>
      </c>
      <c r="G14" s="264">
        <v>136950879</v>
      </c>
      <c r="H14" s="264">
        <v>77806017</v>
      </c>
      <c r="I14" s="264">
        <v>8611303</v>
      </c>
      <c r="J14" s="264">
        <v>200000</v>
      </c>
      <c r="K14" s="264">
        <v>5888500</v>
      </c>
      <c r="L14" s="264">
        <v>3017000</v>
      </c>
      <c r="M14" s="264">
        <v>2871500</v>
      </c>
      <c r="N14" s="264">
        <v>101000</v>
      </c>
      <c r="O14" s="264">
        <v>35000</v>
      </c>
      <c r="P14" s="264">
        <v>3017000</v>
      </c>
      <c r="Q14" s="264">
        <v>143039379</v>
      </c>
    </row>
    <row r="15" spans="1:17" ht="123.95" customHeight="1">
      <c r="B15" s="155" t="s">
        <v>98</v>
      </c>
      <c r="C15" s="155" t="s">
        <v>99</v>
      </c>
      <c r="D15" s="155" t="s">
        <v>2</v>
      </c>
      <c r="E15" s="155" t="s">
        <v>100</v>
      </c>
      <c r="F15" s="265">
        <v>32207000</v>
      </c>
      <c r="G15" s="265">
        <v>32207000</v>
      </c>
      <c r="H15" s="265">
        <v>24125000</v>
      </c>
      <c r="I15" s="265">
        <v>936300</v>
      </c>
      <c r="J15" s="265">
        <v>0</v>
      </c>
      <c r="K15" s="265">
        <v>162000</v>
      </c>
      <c r="L15" s="265">
        <v>132000</v>
      </c>
      <c r="M15" s="265">
        <v>30000</v>
      </c>
      <c r="N15" s="265">
        <v>0</v>
      </c>
      <c r="O15" s="265">
        <v>0</v>
      </c>
      <c r="P15" s="265">
        <v>132000</v>
      </c>
      <c r="Q15" s="264">
        <v>32369000</v>
      </c>
    </row>
    <row r="16" spans="1:17" ht="64.5" customHeight="1">
      <c r="B16" s="155" t="s">
        <v>102</v>
      </c>
      <c r="C16" s="155" t="s">
        <v>20</v>
      </c>
      <c r="D16" s="155" t="s">
        <v>19</v>
      </c>
      <c r="E16" s="155" t="s">
        <v>103</v>
      </c>
      <c r="F16" s="265">
        <v>3673100</v>
      </c>
      <c r="G16" s="265">
        <v>3673100</v>
      </c>
      <c r="H16" s="265">
        <v>318100</v>
      </c>
      <c r="I16" s="265">
        <v>35000</v>
      </c>
      <c r="J16" s="265">
        <v>0</v>
      </c>
      <c r="K16" s="265">
        <v>70000</v>
      </c>
      <c r="L16" s="265">
        <v>0</v>
      </c>
      <c r="M16" s="265">
        <v>70000</v>
      </c>
      <c r="N16" s="265">
        <v>29000</v>
      </c>
      <c r="O16" s="265">
        <v>35000</v>
      </c>
      <c r="P16" s="265">
        <v>0</v>
      </c>
      <c r="Q16" s="264">
        <v>3743100</v>
      </c>
    </row>
    <row r="17" spans="1:17" ht="63.6" customHeight="1">
      <c r="B17" s="155" t="s">
        <v>5</v>
      </c>
      <c r="C17" s="155" t="s">
        <v>12</v>
      </c>
      <c r="D17" s="155" t="s">
        <v>6</v>
      </c>
      <c r="E17" s="155" t="s">
        <v>73</v>
      </c>
      <c r="F17" s="265">
        <v>57224000</v>
      </c>
      <c r="G17" s="265">
        <v>57224000</v>
      </c>
      <c r="H17" s="265">
        <v>40174000</v>
      </c>
      <c r="I17" s="265">
        <v>4197988</v>
      </c>
      <c r="J17" s="265">
        <v>0</v>
      </c>
      <c r="K17" s="265">
        <v>1535000</v>
      </c>
      <c r="L17" s="265">
        <v>35000</v>
      </c>
      <c r="M17" s="265">
        <v>1500000</v>
      </c>
      <c r="N17" s="265">
        <v>0</v>
      </c>
      <c r="O17" s="265">
        <v>0</v>
      </c>
      <c r="P17" s="265">
        <v>35000</v>
      </c>
      <c r="Q17" s="264">
        <v>58759000</v>
      </c>
    </row>
    <row r="18" spans="1:17" ht="72" customHeight="1">
      <c r="B18" s="155" t="s">
        <v>68</v>
      </c>
      <c r="C18" s="155" t="s">
        <v>69</v>
      </c>
      <c r="D18" s="155" t="s">
        <v>70</v>
      </c>
      <c r="E18" s="155" t="s">
        <v>71</v>
      </c>
      <c r="F18" s="265">
        <v>5083200</v>
      </c>
      <c r="G18" s="265">
        <v>5083200</v>
      </c>
      <c r="H18" s="265">
        <v>0</v>
      </c>
      <c r="I18" s="265">
        <v>0</v>
      </c>
      <c r="J18" s="265">
        <v>0</v>
      </c>
      <c r="K18" s="265">
        <v>950000</v>
      </c>
      <c r="L18" s="265">
        <v>950000</v>
      </c>
      <c r="M18" s="265">
        <v>0</v>
      </c>
      <c r="N18" s="265">
        <v>0</v>
      </c>
      <c r="O18" s="265">
        <v>0</v>
      </c>
      <c r="P18" s="265">
        <v>950000</v>
      </c>
      <c r="Q18" s="264">
        <v>6033200</v>
      </c>
    </row>
    <row r="19" spans="1:17" ht="89.1" customHeight="1">
      <c r="A19" s="155" t="s">
        <v>190</v>
      </c>
      <c r="B19" s="155" t="s">
        <v>83</v>
      </c>
      <c r="C19" s="155" t="s">
        <v>107</v>
      </c>
      <c r="D19" s="155" t="s">
        <v>105</v>
      </c>
      <c r="E19" s="155" t="s">
        <v>82</v>
      </c>
      <c r="F19" s="265">
        <v>3150000</v>
      </c>
      <c r="G19" s="265">
        <v>3150000</v>
      </c>
      <c r="H19" s="265">
        <v>0</v>
      </c>
      <c r="I19" s="265">
        <v>0</v>
      </c>
      <c r="J19" s="265">
        <v>0</v>
      </c>
      <c r="K19" s="265">
        <v>0</v>
      </c>
      <c r="L19" s="265">
        <v>0</v>
      </c>
      <c r="M19" s="265">
        <v>0</v>
      </c>
      <c r="N19" s="265">
        <v>0</v>
      </c>
      <c r="O19" s="265">
        <v>0</v>
      </c>
      <c r="P19" s="265">
        <v>0</v>
      </c>
      <c r="Q19" s="264">
        <v>3150000</v>
      </c>
    </row>
    <row r="20" spans="1:17" ht="63.6" customHeight="1">
      <c r="B20" s="155" t="s">
        <v>94</v>
      </c>
      <c r="C20" s="155" t="s">
        <v>108</v>
      </c>
      <c r="D20" s="155" t="s">
        <v>72</v>
      </c>
      <c r="E20" s="155" t="s">
        <v>492</v>
      </c>
      <c r="F20" s="265">
        <v>2100000</v>
      </c>
      <c r="G20" s="265">
        <v>2100000</v>
      </c>
      <c r="H20" s="265">
        <v>0</v>
      </c>
      <c r="I20" s="265">
        <v>260000</v>
      </c>
      <c r="J20" s="265">
        <v>0</v>
      </c>
      <c r="K20" s="265">
        <v>0</v>
      </c>
      <c r="L20" s="265">
        <v>0</v>
      </c>
      <c r="M20" s="265">
        <v>0</v>
      </c>
      <c r="N20" s="265">
        <v>0</v>
      </c>
      <c r="O20" s="265">
        <v>0</v>
      </c>
      <c r="P20" s="265">
        <v>0</v>
      </c>
      <c r="Q20" s="264">
        <v>2100000</v>
      </c>
    </row>
    <row r="21" spans="1:17" ht="77.45" customHeight="1">
      <c r="B21" s="155" t="s">
        <v>190</v>
      </c>
      <c r="C21" s="155" t="s">
        <v>191</v>
      </c>
      <c r="D21" s="155" t="s">
        <v>149</v>
      </c>
      <c r="E21" s="155" t="s">
        <v>192</v>
      </c>
      <c r="F21" s="265">
        <v>970000</v>
      </c>
      <c r="G21" s="265">
        <v>970000</v>
      </c>
      <c r="H21" s="265">
        <v>0</v>
      </c>
      <c r="I21" s="265">
        <v>0</v>
      </c>
      <c r="J21" s="265">
        <v>0</v>
      </c>
      <c r="K21" s="265">
        <v>0</v>
      </c>
      <c r="L21" s="265">
        <v>0</v>
      </c>
      <c r="M21" s="265">
        <v>0</v>
      </c>
      <c r="N21" s="265">
        <v>0</v>
      </c>
      <c r="O21" s="265">
        <v>0</v>
      </c>
      <c r="P21" s="265">
        <v>0</v>
      </c>
      <c r="Q21" s="264">
        <v>970000</v>
      </c>
    </row>
    <row r="22" spans="1:17" ht="94.5" customHeight="1">
      <c r="B22" s="155" t="s">
        <v>147</v>
      </c>
      <c r="C22" s="155" t="s">
        <v>148</v>
      </c>
      <c r="D22" s="155" t="s">
        <v>149</v>
      </c>
      <c r="E22" s="155" t="s">
        <v>150</v>
      </c>
      <c r="F22" s="265">
        <v>150000</v>
      </c>
      <c r="G22" s="265">
        <v>150000</v>
      </c>
      <c r="H22" s="265">
        <v>0</v>
      </c>
      <c r="I22" s="265">
        <v>0</v>
      </c>
      <c r="J22" s="265">
        <v>0</v>
      </c>
      <c r="K22" s="265">
        <v>0</v>
      </c>
      <c r="L22" s="265">
        <v>0</v>
      </c>
      <c r="M22" s="265">
        <v>0</v>
      </c>
      <c r="N22" s="265">
        <v>0</v>
      </c>
      <c r="O22" s="265">
        <v>0</v>
      </c>
      <c r="P22" s="265">
        <v>0</v>
      </c>
      <c r="Q22" s="264">
        <v>150000</v>
      </c>
    </row>
    <row r="23" spans="1:17" ht="75.95" customHeight="1">
      <c r="B23" s="155" t="s">
        <v>348</v>
      </c>
      <c r="C23" s="155" t="s">
        <v>349</v>
      </c>
      <c r="D23" s="155" t="s">
        <v>350</v>
      </c>
      <c r="E23" s="155" t="s">
        <v>351</v>
      </c>
      <c r="F23" s="265">
        <v>500000</v>
      </c>
      <c r="G23" s="265">
        <v>500000</v>
      </c>
      <c r="H23" s="265">
        <v>0</v>
      </c>
      <c r="I23" s="265">
        <v>0</v>
      </c>
      <c r="J23" s="265">
        <v>0</v>
      </c>
      <c r="K23" s="265">
        <v>0</v>
      </c>
      <c r="L23" s="265">
        <v>0</v>
      </c>
      <c r="M23" s="265">
        <v>0</v>
      </c>
      <c r="N23" s="265">
        <v>0</v>
      </c>
      <c r="O23" s="265">
        <v>0</v>
      </c>
      <c r="P23" s="265">
        <v>0</v>
      </c>
      <c r="Q23" s="264">
        <v>500000</v>
      </c>
    </row>
    <row r="24" spans="1:17" ht="105.95" customHeight="1">
      <c r="B24" s="155" t="s">
        <v>11</v>
      </c>
      <c r="C24" s="155" t="s">
        <v>9</v>
      </c>
      <c r="D24" s="155" t="s">
        <v>10</v>
      </c>
      <c r="E24" s="155" t="s">
        <v>493</v>
      </c>
      <c r="F24" s="265">
        <v>7902000</v>
      </c>
      <c r="G24" s="265">
        <v>7902000</v>
      </c>
      <c r="H24" s="265">
        <v>5779000</v>
      </c>
      <c r="I24" s="265">
        <v>660000</v>
      </c>
      <c r="J24" s="265">
        <v>0</v>
      </c>
      <c r="K24" s="265">
        <v>1197000</v>
      </c>
      <c r="L24" s="265">
        <v>0</v>
      </c>
      <c r="M24" s="265">
        <v>1197000</v>
      </c>
      <c r="N24" s="265">
        <v>72000</v>
      </c>
      <c r="O24" s="265">
        <v>0</v>
      </c>
      <c r="P24" s="265">
        <v>0</v>
      </c>
      <c r="Q24" s="264">
        <v>9099000</v>
      </c>
    </row>
    <row r="25" spans="1:17" ht="60.95" customHeight="1">
      <c r="B25" s="155" t="s">
        <v>56</v>
      </c>
      <c r="C25" s="155" t="s">
        <v>55</v>
      </c>
      <c r="D25" s="155" t="s">
        <v>12</v>
      </c>
      <c r="E25" s="155" t="s">
        <v>101</v>
      </c>
      <c r="F25" s="265">
        <v>1270979</v>
      </c>
      <c r="G25" s="265">
        <v>1270979</v>
      </c>
      <c r="H25" s="265">
        <v>975370</v>
      </c>
      <c r="I25" s="265">
        <v>50050</v>
      </c>
      <c r="J25" s="265">
        <v>0</v>
      </c>
      <c r="K25" s="265">
        <v>0</v>
      </c>
      <c r="L25" s="265">
        <v>0</v>
      </c>
      <c r="M25" s="265">
        <v>0</v>
      </c>
      <c r="N25" s="265">
        <v>0</v>
      </c>
      <c r="O25" s="265">
        <v>0</v>
      </c>
      <c r="P25" s="265">
        <v>0</v>
      </c>
      <c r="Q25" s="264">
        <v>1270979</v>
      </c>
    </row>
    <row r="26" spans="1:17" ht="146.1" customHeight="1">
      <c r="B26" s="155" t="s">
        <v>110</v>
      </c>
      <c r="C26" s="155" t="s">
        <v>111</v>
      </c>
      <c r="D26" s="155" t="s">
        <v>112</v>
      </c>
      <c r="E26" s="155" t="s">
        <v>476</v>
      </c>
      <c r="F26" s="265">
        <v>1387600</v>
      </c>
      <c r="G26" s="265">
        <v>1387600</v>
      </c>
      <c r="H26" s="265">
        <v>970000</v>
      </c>
      <c r="I26" s="265">
        <v>173200</v>
      </c>
      <c r="J26" s="265">
        <v>0</v>
      </c>
      <c r="K26" s="265">
        <v>0</v>
      </c>
      <c r="L26" s="265">
        <v>0</v>
      </c>
      <c r="M26" s="265">
        <v>0</v>
      </c>
      <c r="N26" s="265">
        <v>0</v>
      </c>
      <c r="O26" s="265">
        <v>0</v>
      </c>
      <c r="P26" s="265">
        <v>0</v>
      </c>
      <c r="Q26" s="264">
        <v>1387600</v>
      </c>
    </row>
    <row r="27" spans="1:17" ht="100.5" customHeight="1">
      <c r="B27" s="155" t="s">
        <v>359</v>
      </c>
      <c r="C27" s="155" t="s">
        <v>360</v>
      </c>
      <c r="D27" s="155" t="s">
        <v>112</v>
      </c>
      <c r="E27" s="155" t="s">
        <v>477</v>
      </c>
      <c r="F27" s="265">
        <v>445000</v>
      </c>
      <c r="G27" s="265">
        <v>445000</v>
      </c>
      <c r="H27" s="265">
        <v>287000</v>
      </c>
      <c r="I27" s="265">
        <v>41000</v>
      </c>
      <c r="J27" s="265">
        <v>0</v>
      </c>
      <c r="K27" s="265">
        <v>0</v>
      </c>
      <c r="L27" s="265">
        <v>0</v>
      </c>
      <c r="M27" s="265">
        <v>0</v>
      </c>
      <c r="N27" s="265">
        <v>0</v>
      </c>
      <c r="O27" s="265">
        <v>0</v>
      </c>
      <c r="P27" s="265">
        <v>0</v>
      </c>
      <c r="Q27" s="264">
        <v>445000</v>
      </c>
    </row>
    <row r="28" spans="1:17" ht="147" customHeight="1">
      <c r="B28" s="155" t="s">
        <v>243</v>
      </c>
      <c r="C28" s="155" t="s">
        <v>244</v>
      </c>
      <c r="D28" s="155" t="s">
        <v>12</v>
      </c>
      <c r="E28" s="155" t="s">
        <v>245</v>
      </c>
      <c r="F28" s="265">
        <v>2000000</v>
      </c>
      <c r="G28" s="265">
        <v>2000000</v>
      </c>
      <c r="H28" s="265">
        <v>0</v>
      </c>
      <c r="I28" s="265">
        <v>0</v>
      </c>
      <c r="J28" s="265">
        <v>0</v>
      </c>
      <c r="K28" s="265">
        <v>0</v>
      </c>
      <c r="L28" s="265">
        <v>0</v>
      </c>
      <c r="M28" s="265">
        <v>0</v>
      </c>
      <c r="N28" s="265">
        <v>0</v>
      </c>
      <c r="O28" s="265">
        <v>0</v>
      </c>
      <c r="P28" s="265">
        <v>0</v>
      </c>
      <c r="Q28" s="264">
        <v>2000000</v>
      </c>
    </row>
    <row r="29" spans="1:17" ht="56.45" customHeight="1">
      <c r="B29" s="155" t="s">
        <v>95</v>
      </c>
      <c r="C29" s="155" t="s">
        <v>113</v>
      </c>
      <c r="D29" s="155" t="s">
        <v>8</v>
      </c>
      <c r="E29" s="155" t="s">
        <v>76</v>
      </c>
      <c r="F29" s="265">
        <v>3500000</v>
      </c>
      <c r="G29" s="265">
        <v>3500000</v>
      </c>
      <c r="H29" s="265">
        <v>0</v>
      </c>
      <c r="I29" s="265">
        <v>0</v>
      </c>
      <c r="J29" s="265">
        <v>0</v>
      </c>
      <c r="K29" s="265">
        <v>0</v>
      </c>
      <c r="L29" s="265">
        <v>0</v>
      </c>
      <c r="M29" s="265">
        <v>0</v>
      </c>
      <c r="N29" s="265">
        <v>0</v>
      </c>
      <c r="O29" s="265">
        <v>0</v>
      </c>
      <c r="P29" s="265">
        <v>0</v>
      </c>
      <c r="Q29" s="264">
        <v>3500000</v>
      </c>
    </row>
    <row r="30" spans="1:17" ht="59.1" customHeight="1">
      <c r="B30" s="155" t="s">
        <v>81</v>
      </c>
      <c r="C30" s="155" t="s">
        <v>114</v>
      </c>
      <c r="D30" s="155" t="s">
        <v>15</v>
      </c>
      <c r="E30" s="155" t="s">
        <v>74</v>
      </c>
      <c r="F30" s="265">
        <v>150000</v>
      </c>
      <c r="G30" s="265">
        <v>150000</v>
      </c>
      <c r="H30" s="265">
        <v>0</v>
      </c>
      <c r="I30" s="265">
        <v>0</v>
      </c>
      <c r="J30" s="265">
        <v>0</v>
      </c>
      <c r="K30" s="265">
        <v>0</v>
      </c>
      <c r="L30" s="265">
        <v>0</v>
      </c>
      <c r="M30" s="265">
        <v>0</v>
      </c>
      <c r="N30" s="265">
        <v>0</v>
      </c>
      <c r="O30" s="265">
        <v>0</v>
      </c>
      <c r="P30" s="265">
        <v>0</v>
      </c>
      <c r="Q30" s="264">
        <v>150000</v>
      </c>
    </row>
    <row r="31" spans="1:17" ht="66" customHeight="1">
      <c r="B31" s="155" t="s">
        <v>427</v>
      </c>
      <c r="C31" s="155" t="s">
        <v>428</v>
      </c>
      <c r="D31" s="155" t="s">
        <v>18</v>
      </c>
      <c r="E31" s="155" t="s">
        <v>429</v>
      </c>
      <c r="F31" s="265">
        <v>1200000</v>
      </c>
      <c r="G31" s="265">
        <v>1200000</v>
      </c>
      <c r="H31" s="265">
        <v>0</v>
      </c>
      <c r="I31" s="265">
        <v>0</v>
      </c>
      <c r="J31" s="265">
        <v>0</v>
      </c>
      <c r="K31" s="265">
        <v>0</v>
      </c>
      <c r="L31" s="265">
        <v>0</v>
      </c>
      <c r="M31" s="265">
        <v>0</v>
      </c>
      <c r="N31" s="265">
        <v>0</v>
      </c>
      <c r="O31" s="265">
        <v>0</v>
      </c>
      <c r="P31" s="265">
        <v>0</v>
      </c>
      <c r="Q31" s="264">
        <v>1200000</v>
      </c>
    </row>
    <row r="32" spans="1:17" ht="96" customHeight="1">
      <c r="B32" s="155" t="s">
        <v>561</v>
      </c>
      <c r="C32" s="155" t="s">
        <v>562</v>
      </c>
      <c r="D32" s="155" t="s">
        <v>18</v>
      </c>
      <c r="E32" s="155" t="s">
        <v>563</v>
      </c>
      <c r="F32" s="265">
        <v>200000</v>
      </c>
      <c r="G32" s="265">
        <v>0</v>
      </c>
      <c r="H32" s="265">
        <v>0</v>
      </c>
      <c r="I32" s="265">
        <v>0</v>
      </c>
      <c r="J32" s="265">
        <v>200000</v>
      </c>
      <c r="K32" s="265">
        <v>0</v>
      </c>
      <c r="L32" s="265">
        <v>0</v>
      </c>
      <c r="M32" s="265">
        <v>0</v>
      </c>
      <c r="N32" s="265">
        <v>0</v>
      </c>
      <c r="O32" s="265">
        <v>0</v>
      </c>
      <c r="P32" s="265">
        <v>0</v>
      </c>
      <c r="Q32" s="264">
        <v>200000</v>
      </c>
    </row>
    <row r="33" spans="2:17" ht="55.5" customHeight="1">
      <c r="B33" s="155" t="s">
        <v>92</v>
      </c>
      <c r="C33" s="155" t="s">
        <v>115</v>
      </c>
      <c r="D33" s="155" t="s">
        <v>18</v>
      </c>
      <c r="E33" s="155" t="s">
        <v>91</v>
      </c>
      <c r="F33" s="265">
        <v>10567000</v>
      </c>
      <c r="G33" s="265">
        <v>10567000</v>
      </c>
      <c r="H33" s="265">
        <v>4852447</v>
      </c>
      <c r="I33" s="265">
        <v>2247315</v>
      </c>
      <c r="J33" s="265">
        <v>0</v>
      </c>
      <c r="K33" s="265">
        <v>0</v>
      </c>
      <c r="L33" s="265">
        <v>0</v>
      </c>
      <c r="M33" s="265">
        <v>0</v>
      </c>
      <c r="N33" s="265">
        <v>0</v>
      </c>
      <c r="O33" s="265">
        <v>0</v>
      </c>
      <c r="P33" s="265">
        <v>0</v>
      </c>
      <c r="Q33" s="264">
        <v>10567000</v>
      </c>
    </row>
    <row r="34" spans="2:17" ht="56.45" customHeight="1">
      <c r="B34" s="155" t="s">
        <v>437</v>
      </c>
      <c r="C34" s="155" t="s">
        <v>438</v>
      </c>
      <c r="D34" s="155" t="s">
        <v>439</v>
      </c>
      <c r="E34" s="155" t="s">
        <v>440</v>
      </c>
      <c r="F34" s="265">
        <v>5000</v>
      </c>
      <c r="G34" s="265">
        <v>5000</v>
      </c>
      <c r="H34" s="265">
        <v>0</v>
      </c>
      <c r="I34" s="265">
        <v>0</v>
      </c>
      <c r="J34" s="265">
        <v>0</v>
      </c>
      <c r="K34" s="265">
        <v>0</v>
      </c>
      <c r="L34" s="265">
        <v>0</v>
      </c>
      <c r="M34" s="265">
        <v>0</v>
      </c>
      <c r="N34" s="265">
        <v>0</v>
      </c>
      <c r="O34" s="265">
        <v>0</v>
      </c>
      <c r="P34" s="265">
        <v>0</v>
      </c>
      <c r="Q34" s="264">
        <v>5000</v>
      </c>
    </row>
    <row r="35" spans="2:17" ht="87.6" customHeight="1">
      <c r="B35" s="155" t="s">
        <v>97</v>
      </c>
      <c r="C35" s="155" t="s">
        <v>117</v>
      </c>
      <c r="D35" s="155" t="s">
        <v>93</v>
      </c>
      <c r="E35" s="155" t="s">
        <v>96</v>
      </c>
      <c r="F35" s="265">
        <v>1100000</v>
      </c>
      <c r="G35" s="265">
        <v>1100000</v>
      </c>
      <c r="H35" s="265">
        <v>0</v>
      </c>
      <c r="I35" s="265">
        <v>0</v>
      </c>
      <c r="J35" s="265">
        <v>0</v>
      </c>
      <c r="K35" s="265">
        <v>0</v>
      </c>
      <c r="L35" s="265">
        <v>0</v>
      </c>
      <c r="M35" s="265">
        <v>0</v>
      </c>
      <c r="N35" s="265">
        <v>0</v>
      </c>
      <c r="O35" s="265">
        <v>0</v>
      </c>
      <c r="P35" s="265">
        <v>0</v>
      </c>
      <c r="Q35" s="264">
        <v>1100000</v>
      </c>
    </row>
    <row r="36" spans="2:17" ht="61.5" customHeight="1">
      <c r="B36" s="155" t="s">
        <v>139</v>
      </c>
      <c r="C36" s="155" t="s">
        <v>140</v>
      </c>
      <c r="D36" s="155" t="s">
        <v>116</v>
      </c>
      <c r="E36" s="155" t="s">
        <v>141</v>
      </c>
      <c r="F36" s="265">
        <v>85000</v>
      </c>
      <c r="G36" s="265">
        <v>85000</v>
      </c>
      <c r="H36" s="265">
        <v>0</v>
      </c>
      <c r="I36" s="265">
        <v>0</v>
      </c>
      <c r="J36" s="265">
        <v>0</v>
      </c>
      <c r="K36" s="265">
        <v>0</v>
      </c>
      <c r="L36" s="265">
        <v>0</v>
      </c>
      <c r="M36" s="265">
        <v>0</v>
      </c>
      <c r="N36" s="265">
        <v>0</v>
      </c>
      <c r="O36" s="265">
        <v>0</v>
      </c>
      <c r="P36" s="265">
        <v>0</v>
      </c>
      <c r="Q36" s="264">
        <v>85000</v>
      </c>
    </row>
    <row r="37" spans="2:17" ht="79.5" customHeight="1">
      <c r="B37" s="155" t="s">
        <v>434</v>
      </c>
      <c r="C37" s="155" t="s">
        <v>435</v>
      </c>
      <c r="D37" s="155" t="s">
        <v>162</v>
      </c>
      <c r="E37" s="155" t="s">
        <v>436</v>
      </c>
      <c r="F37" s="265">
        <v>130000</v>
      </c>
      <c r="G37" s="265">
        <v>130000</v>
      </c>
      <c r="H37" s="265">
        <v>0</v>
      </c>
      <c r="I37" s="265">
        <v>0</v>
      </c>
      <c r="J37" s="265">
        <v>0</v>
      </c>
      <c r="K37" s="265">
        <v>0</v>
      </c>
      <c r="L37" s="265">
        <v>0</v>
      </c>
      <c r="M37" s="265">
        <v>0</v>
      </c>
      <c r="N37" s="265">
        <v>0</v>
      </c>
      <c r="O37" s="265">
        <v>0</v>
      </c>
      <c r="P37" s="265">
        <v>0</v>
      </c>
      <c r="Q37" s="264">
        <v>130000</v>
      </c>
    </row>
    <row r="38" spans="2:17" ht="68.099999999999994" customHeight="1">
      <c r="B38" s="155" t="s">
        <v>418</v>
      </c>
      <c r="C38" s="155" t="s">
        <v>419</v>
      </c>
      <c r="D38" s="155" t="s">
        <v>162</v>
      </c>
      <c r="E38" s="155" t="s">
        <v>420</v>
      </c>
      <c r="F38" s="265">
        <v>411000</v>
      </c>
      <c r="G38" s="265">
        <v>411000</v>
      </c>
      <c r="H38" s="265">
        <v>325100</v>
      </c>
      <c r="I38" s="265">
        <v>10450</v>
      </c>
      <c r="J38" s="265">
        <v>0</v>
      </c>
      <c r="K38" s="265">
        <v>0</v>
      </c>
      <c r="L38" s="265">
        <v>0</v>
      </c>
      <c r="M38" s="265">
        <v>0</v>
      </c>
      <c r="N38" s="265">
        <v>0</v>
      </c>
      <c r="O38" s="265">
        <v>0</v>
      </c>
      <c r="P38" s="265">
        <v>0</v>
      </c>
      <c r="Q38" s="264">
        <v>411000</v>
      </c>
    </row>
    <row r="39" spans="2:17" ht="73.5" customHeight="1">
      <c r="B39" s="155" t="s">
        <v>352</v>
      </c>
      <c r="C39" s="155" t="s">
        <v>353</v>
      </c>
      <c r="D39" s="155" t="s">
        <v>354</v>
      </c>
      <c r="E39" s="155" t="s">
        <v>355</v>
      </c>
      <c r="F39" s="265">
        <v>500000</v>
      </c>
      <c r="G39" s="265">
        <v>500000</v>
      </c>
      <c r="H39" s="265">
        <v>0</v>
      </c>
      <c r="I39" s="265">
        <v>0</v>
      </c>
      <c r="J39" s="265">
        <v>0</v>
      </c>
      <c r="K39" s="265">
        <v>0</v>
      </c>
      <c r="L39" s="265">
        <v>0</v>
      </c>
      <c r="M39" s="265">
        <v>0</v>
      </c>
      <c r="N39" s="265">
        <v>0</v>
      </c>
      <c r="O39" s="265">
        <v>0</v>
      </c>
      <c r="P39" s="265">
        <v>0</v>
      </c>
      <c r="Q39" s="264">
        <v>500000</v>
      </c>
    </row>
    <row r="40" spans="2:17" ht="65.099999999999994" customHeight="1">
      <c r="B40" s="155" t="s">
        <v>525</v>
      </c>
      <c r="C40" s="155" t="s">
        <v>526</v>
      </c>
      <c r="D40" s="155" t="s">
        <v>354</v>
      </c>
      <c r="E40" s="155" t="s">
        <v>527</v>
      </c>
      <c r="F40" s="265">
        <v>40000</v>
      </c>
      <c r="G40" s="265">
        <v>40000</v>
      </c>
      <c r="H40" s="265">
        <v>0</v>
      </c>
      <c r="I40" s="265">
        <v>0</v>
      </c>
      <c r="J40" s="265">
        <v>0</v>
      </c>
      <c r="K40" s="265">
        <v>100000</v>
      </c>
      <c r="L40" s="265">
        <v>100000</v>
      </c>
      <c r="M40" s="265">
        <v>0</v>
      </c>
      <c r="N40" s="265">
        <v>0</v>
      </c>
      <c r="O40" s="265">
        <v>0</v>
      </c>
      <c r="P40" s="265">
        <v>100000</v>
      </c>
      <c r="Q40" s="264">
        <v>140000</v>
      </c>
    </row>
    <row r="41" spans="2:17" ht="63.6" customHeight="1">
      <c r="B41" s="155" t="s">
        <v>356</v>
      </c>
      <c r="C41" s="155" t="s">
        <v>357</v>
      </c>
      <c r="D41" s="155" t="s">
        <v>354</v>
      </c>
      <c r="E41" s="155" t="s">
        <v>358</v>
      </c>
      <c r="F41" s="265">
        <v>1200000</v>
      </c>
      <c r="G41" s="265">
        <v>1200000</v>
      </c>
      <c r="H41" s="265">
        <v>0</v>
      </c>
      <c r="I41" s="265">
        <v>0</v>
      </c>
      <c r="J41" s="265">
        <v>0</v>
      </c>
      <c r="K41" s="265">
        <v>1800000</v>
      </c>
      <c r="L41" s="265">
        <v>1800000</v>
      </c>
      <c r="M41" s="265">
        <v>0</v>
      </c>
      <c r="N41" s="265">
        <v>0</v>
      </c>
      <c r="O41" s="265">
        <v>0</v>
      </c>
      <c r="P41" s="265">
        <v>1800000</v>
      </c>
      <c r="Q41" s="264">
        <v>3000000</v>
      </c>
    </row>
    <row r="42" spans="2:17" ht="66" customHeight="1">
      <c r="B42" s="155" t="s">
        <v>201</v>
      </c>
      <c r="C42" s="155" t="s">
        <v>392</v>
      </c>
      <c r="D42" s="155" t="s">
        <v>202</v>
      </c>
      <c r="E42" s="155" t="s">
        <v>126</v>
      </c>
      <c r="F42" s="265">
        <v>0</v>
      </c>
      <c r="G42" s="265">
        <v>0</v>
      </c>
      <c r="H42" s="265">
        <v>0</v>
      </c>
      <c r="I42" s="265">
        <v>0</v>
      </c>
      <c r="J42" s="265">
        <v>0</v>
      </c>
      <c r="K42" s="265">
        <v>74500</v>
      </c>
      <c r="L42" s="265">
        <v>0</v>
      </c>
      <c r="M42" s="265">
        <v>74500</v>
      </c>
      <c r="N42" s="265">
        <v>0</v>
      </c>
      <c r="O42" s="265">
        <v>0</v>
      </c>
      <c r="P42" s="265">
        <v>0</v>
      </c>
      <c r="Q42" s="264">
        <v>74500</v>
      </c>
    </row>
    <row r="43" spans="2:17" ht="50.45" customHeight="1">
      <c r="B43" s="154" t="s">
        <v>87</v>
      </c>
      <c r="C43" s="154" t="s">
        <v>339</v>
      </c>
      <c r="D43" s="154" t="s">
        <v>339</v>
      </c>
      <c r="E43" s="154" t="s">
        <v>59</v>
      </c>
      <c r="F43" s="264">
        <v>189108683</v>
      </c>
      <c r="G43" s="264">
        <v>189108683</v>
      </c>
      <c r="H43" s="264">
        <v>136894709</v>
      </c>
      <c r="I43" s="264">
        <v>10068569</v>
      </c>
      <c r="J43" s="264">
        <v>0</v>
      </c>
      <c r="K43" s="264">
        <v>25199174</v>
      </c>
      <c r="L43" s="264">
        <v>21059474</v>
      </c>
      <c r="M43" s="264">
        <v>2389700</v>
      </c>
      <c r="N43" s="264">
        <v>5740</v>
      </c>
      <c r="O43" s="264">
        <v>0</v>
      </c>
      <c r="P43" s="264">
        <v>22809474</v>
      </c>
      <c r="Q43" s="264">
        <v>214307857</v>
      </c>
    </row>
    <row r="44" spans="2:17" ht="65.45" customHeight="1">
      <c r="B44" s="154" t="s">
        <v>88</v>
      </c>
      <c r="C44" s="154" t="s">
        <v>339</v>
      </c>
      <c r="D44" s="154" t="s">
        <v>339</v>
      </c>
      <c r="E44" s="154" t="s">
        <v>59</v>
      </c>
      <c r="F44" s="264">
        <v>189108683</v>
      </c>
      <c r="G44" s="264">
        <v>189108683</v>
      </c>
      <c r="H44" s="264">
        <v>136894709</v>
      </c>
      <c r="I44" s="264">
        <v>10068569</v>
      </c>
      <c r="J44" s="264">
        <v>0</v>
      </c>
      <c r="K44" s="264">
        <v>25199174</v>
      </c>
      <c r="L44" s="264">
        <v>21059474</v>
      </c>
      <c r="M44" s="264">
        <v>2389700</v>
      </c>
      <c r="N44" s="264">
        <v>5740</v>
      </c>
      <c r="O44" s="264">
        <v>0</v>
      </c>
      <c r="P44" s="264">
        <v>22809474</v>
      </c>
      <c r="Q44" s="264">
        <v>214307857</v>
      </c>
    </row>
    <row r="45" spans="2:17" ht="86.1" customHeight="1">
      <c r="B45" s="155" t="s">
        <v>127</v>
      </c>
      <c r="C45" s="155" t="s">
        <v>106</v>
      </c>
      <c r="D45" s="155" t="s">
        <v>2</v>
      </c>
      <c r="E45" s="155" t="s">
        <v>393</v>
      </c>
      <c r="F45" s="265">
        <v>3249500</v>
      </c>
      <c r="G45" s="265">
        <v>3249500</v>
      </c>
      <c r="H45" s="265">
        <v>2548215</v>
      </c>
      <c r="I45" s="265">
        <v>37015</v>
      </c>
      <c r="J45" s="265">
        <v>0</v>
      </c>
      <c r="K45" s="265">
        <v>0</v>
      </c>
      <c r="L45" s="265">
        <v>0</v>
      </c>
      <c r="M45" s="265">
        <v>0</v>
      </c>
      <c r="N45" s="265">
        <v>0</v>
      </c>
      <c r="O45" s="265">
        <v>0</v>
      </c>
      <c r="P45" s="265">
        <v>0</v>
      </c>
      <c r="Q45" s="264">
        <v>3249500</v>
      </c>
    </row>
    <row r="46" spans="2:17" ht="89.45" customHeight="1">
      <c r="B46" s="155" t="s">
        <v>222</v>
      </c>
      <c r="C46" s="155" t="s">
        <v>394</v>
      </c>
      <c r="D46" s="155" t="s">
        <v>60</v>
      </c>
      <c r="E46" s="155" t="s">
        <v>385</v>
      </c>
      <c r="F46" s="265">
        <v>52214890</v>
      </c>
      <c r="G46" s="265">
        <v>52214890</v>
      </c>
      <c r="H46" s="265">
        <v>25839951</v>
      </c>
      <c r="I46" s="265">
        <v>9285177</v>
      </c>
      <c r="J46" s="265">
        <v>0</v>
      </c>
      <c r="K46" s="265">
        <v>15087100</v>
      </c>
      <c r="L46" s="265">
        <v>15050000</v>
      </c>
      <c r="M46" s="265">
        <v>37100</v>
      </c>
      <c r="N46" s="265">
        <v>0</v>
      </c>
      <c r="O46" s="265">
        <v>0</v>
      </c>
      <c r="P46" s="265">
        <v>15050000</v>
      </c>
      <c r="Q46" s="264">
        <v>67301990</v>
      </c>
    </row>
    <row r="47" spans="2:17" ht="86.1" customHeight="1">
      <c r="B47" s="155" t="s">
        <v>346</v>
      </c>
      <c r="C47" s="155" t="s">
        <v>347</v>
      </c>
      <c r="D47" s="155" t="s">
        <v>60</v>
      </c>
      <c r="E47" s="155" t="s">
        <v>386</v>
      </c>
      <c r="F47" s="265">
        <v>1877160</v>
      </c>
      <c r="G47" s="265">
        <v>1877160</v>
      </c>
      <c r="H47" s="265">
        <v>1163405</v>
      </c>
      <c r="I47" s="265">
        <v>210030</v>
      </c>
      <c r="J47" s="265">
        <v>0</v>
      </c>
      <c r="K47" s="265">
        <v>10000</v>
      </c>
      <c r="L47" s="265">
        <v>0</v>
      </c>
      <c r="M47" s="265">
        <v>10000</v>
      </c>
      <c r="N47" s="265">
        <v>5740</v>
      </c>
      <c r="O47" s="265">
        <v>0</v>
      </c>
      <c r="P47" s="265">
        <v>0</v>
      </c>
      <c r="Q47" s="264">
        <v>1887160</v>
      </c>
    </row>
    <row r="48" spans="2:17" ht="89.1" customHeight="1">
      <c r="B48" s="155" t="s">
        <v>395</v>
      </c>
      <c r="C48" s="155" t="s">
        <v>396</v>
      </c>
      <c r="D48" s="155" t="s">
        <v>60</v>
      </c>
      <c r="E48" s="155" t="s">
        <v>397</v>
      </c>
      <c r="F48" s="265">
        <v>111801600</v>
      </c>
      <c r="G48" s="265">
        <v>111801600</v>
      </c>
      <c r="H48" s="265">
        <v>92017800</v>
      </c>
      <c r="I48" s="265">
        <v>0</v>
      </c>
      <c r="J48" s="265">
        <v>0</v>
      </c>
      <c r="K48" s="265">
        <v>0</v>
      </c>
      <c r="L48" s="265">
        <v>0</v>
      </c>
      <c r="M48" s="265">
        <v>0</v>
      </c>
      <c r="N48" s="265">
        <v>0</v>
      </c>
      <c r="O48" s="265">
        <v>0</v>
      </c>
      <c r="P48" s="265">
        <v>0</v>
      </c>
      <c r="Q48" s="264">
        <v>111801600</v>
      </c>
    </row>
    <row r="49" spans="2:17" ht="96.6" customHeight="1">
      <c r="B49" s="155" t="s">
        <v>223</v>
      </c>
      <c r="C49" s="155" t="s">
        <v>149</v>
      </c>
      <c r="D49" s="155" t="s">
        <v>7</v>
      </c>
      <c r="E49" s="155" t="s">
        <v>224</v>
      </c>
      <c r="F49" s="265">
        <v>2912250</v>
      </c>
      <c r="G49" s="265">
        <v>2912250</v>
      </c>
      <c r="H49" s="265">
        <v>1921640</v>
      </c>
      <c r="I49" s="265">
        <v>295667</v>
      </c>
      <c r="J49" s="265">
        <v>0</v>
      </c>
      <c r="K49" s="265">
        <v>453000</v>
      </c>
      <c r="L49" s="265">
        <v>450000</v>
      </c>
      <c r="M49" s="265">
        <v>3000</v>
      </c>
      <c r="N49" s="265">
        <v>0</v>
      </c>
      <c r="O49" s="265">
        <v>0</v>
      </c>
      <c r="P49" s="265">
        <v>450000</v>
      </c>
      <c r="Q49" s="264">
        <v>3365250</v>
      </c>
    </row>
    <row r="50" spans="2:17" ht="79.5" customHeight="1">
      <c r="B50" s="155" t="s">
        <v>229</v>
      </c>
      <c r="C50" s="155" t="s">
        <v>398</v>
      </c>
      <c r="D50" s="155" t="s">
        <v>58</v>
      </c>
      <c r="E50" s="155" t="s">
        <v>75</v>
      </c>
      <c r="F50" s="265">
        <v>4072000</v>
      </c>
      <c r="G50" s="265">
        <v>4072000</v>
      </c>
      <c r="H50" s="265">
        <v>3360350</v>
      </c>
      <c r="I50" s="265">
        <v>53630</v>
      </c>
      <c r="J50" s="265">
        <v>0</v>
      </c>
      <c r="K50" s="265">
        <v>0</v>
      </c>
      <c r="L50" s="265">
        <v>0</v>
      </c>
      <c r="M50" s="265">
        <v>0</v>
      </c>
      <c r="N50" s="265">
        <v>0</v>
      </c>
      <c r="O50" s="265">
        <v>0</v>
      </c>
      <c r="P50" s="265">
        <v>0</v>
      </c>
      <c r="Q50" s="264">
        <v>4072000</v>
      </c>
    </row>
    <row r="51" spans="2:17" ht="66.599999999999994" customHeight="1">
      <c r="B51" s="155" t="s">
        <v>230</v>
      </c>
      <c r="C51" s="155" t="s">
        <v>399</v>
      </c>
      <c r="D51" s="155" t="s">
        <v>58</v>
      </c>
      <c r="E51" s="155" t="s">
        <v>104</v>
      </c>
      <c r="F51" s="265">
        <v>121000</v>
      </c>
      <c r="G51" s="265">
        <v>121000</v>
      </c>
      <c r="H51" s="265">
        <v>0</v>
      </c>
      <c r="I51" s="265">
        <v>0</v>
      </c>
      <c r="J51" s="265">
        <v>0</v>
      </c>
      <c r="K51" s="265">
        <v>0</v>
      </c>
      <c r="L51" s="265">
        <v>0</v>
      </c>
      <c r="M51" s="265">
        <v>0</v>
      </c>
      <c r="N51" s="265">
        <v>0</v>
      </c>
      <c r="O51" s="265">
        <v>0</v>
      </c>
      <c r="P51" s="265">
        <v>0</v>
      </c>
      <c r="Q51" s="264">
        <v>121000</v>
      </c>
    </row>
    <row r="52" spans="2:17" ht="65.099999999999994" customHeight="1">
      <c r="B52" s="155" t="s">
        <v>225</v>
      </c>
      <c r="C52" s="155" t="s">
        <v>400</v>
      </c>
      <c r="D52" s="155" t="s">
        <v>58</v>
      </c>
      <c r="E52" s="155" t="s">
        <v>226</v>
      </c>
      <c r="F52" s="265">
        <v>285744</v>
      </c>
      <c r="G52" s="265">
        <v>285744</v>
      </c>
      <c r="H52" s="265">
        <v>132190</v>
      </c>
      <c r="I52" s="265">
        <v>47050</v>
      </c>
      <c r="J52" s="265">
        <v>0</v>
      </c>
      <c r="K52" s="265">
        <v>0</v>
      </c>
      <c r="L52" s="265">
        <v>0</v>
      </c>
      <c r="M52" s="265">
        <v>0</v>
      </c>
      <c r="N52" s="265">
        <v>0</v>
      </c>
      <c r="O52" s="265">
        <v>0</v>
      </c>
      <c r="P52" s="265">
        <v>0</v>
      </c>
      <c r="Q52" s="264">
        <v>285744</v>
      </c>
    </row>
    <row r="53" spans="2:17" ht="65.45" customHeight="1">
      <c r="B53" s="155" t="s">
        <v>494</v>
      </c>
      <c r="C53" s="155" t="s">
        <v>495</v>
      </c>
      <c r="D53" s="155" t="s">
        <v>58</v>
      </c>
      <c r="E53" s="155" t="s">
        <v>496</v>
      </c>
      <c r="F53" s="265">
        <v>998169</v>
      </c>
      <c r="G53" s="265">
        <v>998169</v>
      </c>
      <c r="H53" s="265">
        <v>818168</v>
      </c>
      <c r="I53" s="265">
        <v>0</v>
      </c>
      <c r="J53" s="265">
        <v>0</v>
      </c>
      <c r="K53" s="265">
        <v>0</v>
      </c>
      <c r="L53" s="265">
        <v>0</v>
      </c>
      <c r="M53" s="265">
        <v>0</v>
      </c>
      <c r="N53" s="265">
        <v>0</v>
      </c>
      <c r="O53" s="265">
        <v>0</v>
      </c>
      <c r="P53" s="265">
        <v>0</v>
      </c>
      <c r="Q53" s="264">
        <v>998169</v>
      </c>
    </row>
    <row r="54" spans="2:17" ht="143.44999999999999" customHeight="1">
      <c r="B54" s="155" t="s">
        <v>542</v>
      </c>
      <c r="C54" s="155" t="s">
        <v>543</v>
      </c>
      <c r="D54" s="155" t="s">
        <v>58</v>
      </c>
      <c r="E54" s="155" t="s">
        <v>544</v>
      </c>
      <c r="F54" s="265">
        <v>0</v>
      </c>
      <c r="G54" s="265">
        <v>0</v>
      </c>
      <c r="H54" s="265">
        <v>0</v>
      </c>
      <c r="I54" s="265">
        <v>0</v>
      </c>
      <c r="J54" s="265">
        <v>0</v>
      </c>
      <c r="K54" s="265">
        <v>133474</v>
      </c>
      <c r="L54" s="265">
        <v>133474</v>
      </c>
      <c r="M54" s="265">
        <v>0</v>
      </c>
      <c r="N54" s="265">
        <v>0</v>
      </c>
      <c r="O54" s="265">
        <v>0</v>
      </c>
      <c r="P54" s="265">
        <v>133474</v>
      </c>
      <c r="Q54" s="264">
        <v>133474</v>
      </c>
    </row>
    <row r="55" spans="2:17" ht="149.44999999999999" customHeight="1">
      <c r="B55" s="155" t="s">
        <v>545</v>
      </c>
      <c r="C55" s="155" t="s">
        <v>546</v>
      </c>
      <c r="D55" s="155" t="s">
        <v>58</v>
      </c>
      <c r="E55" s="155" t="s">
        <v>547</v>
      </c>
      <c r="F55" s="265">
        <v>0</v>
      </c>
      <c r="G55" s="265">
        <v>0</v>
      </c>
      <c r="H55" s="265">
        <v>0</v>
      </c>
      <c r="I55" s="265">
        <v>0</v>
      </c>
      <c r="J55" s="265">
        <v>0</v>
      </c>
      <c r="K55" s="265">
        <v>2536000</v>
      </c>
      <c r="L55" s="265">
        <v>2536000</v>
      </c>
      <c r="M55" s="265">
        <v>0</v>
      </c>
      <c r="N55" s="265">
        <v>0</v>
      </c>
      <c r="O55" s="265">
        <v>0</v>
      </c>
      <c r="P55" s="265">
        <v>2536000</v>
      </c>
      <c r="Q55" s="264">
        <v>2536000</v>
      </c>
    </row>
    <row r="56" spans="2:17" ht="140.1" customHeight="1">
      <c r="B56" s="155" t="s">
        <v>497</v>
      </c>
      <c r="C56" s="155" t="s">
        <v>498</v>
      </c>
      <c r="D56" s="155" t="s">
        <v>58</v>
      </c>
      <c r="E56" s="155" t="s">
        <v>499</v>
      </c>
      <c r="F56" s="265">
        <v>527300</v>
      </c>
      <c r="G56" s="265">
        <v>527300</v>
      </c>
      <c r="H56" s="265">
        <v>432210</v>
      </c>
      <c r="I56" s="265">
        <v>0</v>
      </c>
      <c r="J56" s="265">
        <v>0</v>
      </c>
      <c r="K56" s="265">
        <v>0</v>
      </c>
      <c r="L56" s="265">
        <v>0</v>
      </c>
      <c r="M56" s="265">
        <v>0</v>
      </c>
      <c r="N56" s="265">
        <v>0</v>
      </c>
      <c r="O56" s="265">
        <v>0</v>
      </c>
      <c r="P56" s="265">
        <v>0</v>
      </c>
      <c r="Q56" s="264">
        <v>527300</v>
      </c>
    </row>
    <row r="57" spans="2:17" ht="173.45" customHeight="1">
      <c r="B57" s="155" t="s">
        <v>548</v>
      </c>
      <c r="C57" s="155" t="s">
        <v>549</v>
      </c>
      <c r="D57" s="155" t="s">
        <v>58</v>
      </c>
      <c r="E57" s="155" t="s">
        <v>550</v>
      </c>
      <c r="F57" s="265">
        <v>0</v>
      </c>
      <c r="G57" s="265">
        <v>0</v>
      </c>
      <c r="H57" s="265">
        <v>0</v>
      </c>
      <c r="I57" s="265">
        <v>0</v>
      </c>
      <c r="J57" s="265">
        <v>0</v>
      </c>
      <c r="K57" s="265">
        <v>250000</v>
      </c>
      <c r="L57" s="265">
        <v>250000</v>
      </c>
      <c r="M57" s="265">
        <v>0</v>
      </c>
      <c r="N57" s="265">
        <v>0</v>
      </c>
      <c r="O57" s="265">
        <v>0</v>
      </c>
      <c r="P57" s="265">
        <v>250000</v>
      </c>
      <c r="Q57" s="264">
        <v>250000</v>
      </c>
    </row>
    <row r="58" spans="2:17" ht="162" customHeight="1">
      <c r="B58" s="155" t="s">
        <v>551</v>
      </c>
      <c r="C58" s="155" t="s">
        <v>552</v>
      </c>
      <c r="D58" s="155" t="s">
        <v>58</v>
      </c>
      <c r="E58" s="155" t="s">
        <v>553</v>
      </c>
      <c r="F58" s="265">
        <v>0</v>
      </c>
      <c r="G58" s="265">
        <v>0</v>
      </c>
      <c r="H58" s="265">
        <v>0</v>
      </c>
      <c r="I58" s="265">
        <v>0</v>
      </c>
      <c r="J58" s="265">
        <v>0</v>
      </c>
      <c r="K58" s="265">
        <v>1750000</v>
      </c>
      <c r="L58" s="265">
        <v>0</v>
      </c>
      <c r="M58" s="265">
        <v>0</v>
      </c>
      <c r="N58" s="265">
        <v>0</v>
      </c>
      <c r="O58" s="265">
        <v>0</v>
      </c>
      <c r="P58" s="265">
        <v>1750000</v>
      </c>
      <c r="Q58" s="264">
        <v>1750000</v>
      </c>
    </row>
    <row r="59" spans="2:17" ht="50.1" customHeight="1">
      <c r="B59" s="155" t="s">
        <v>521</v>
      </c>
      <c r="C59" s="155" t="s">
        <v>531</v>
      </c>
      <c r="D59" s="155" t="s">
        <v>58</v>
      </c>
      <c r="E59" s="155" t="s">
        <v>522</v>
      </c>
      <c r="F59" s="265">
        <v>0</v>
      </c>
      <c r="G59" s="265">
        <v>0</v>
      </c>
      <c r="H59" s="265">
        <v>0</v>
      </c>
      <c r="I59" s="265">
        <v>0</v>
      </c>
      <c r="J59" s="265">
        <v>0</v>
      </c>
      <c r="K59" s="265">
        <v>200000</v>
      </c>
      <c r="L59" s="265">
        <v>200000</v>
      </c>
      <c r="M59" s="265">
        <v>0</v>
      </c>
      <c r="N59" s="265">
        <v>0</v>
      </c>
      <c r="O59" s="265">
        <v>0</v>
      </c>
      <c r="P59" s="265">
        <v>200000</v>
      </c>
      <c r="Q59" s="264">
        <v>200000</v>
      </c>
    </row>
    <row r="60" spans="2:17" ht="102" customHeight="1">
      <c r="B60" s="155" t="s">
        <v>500</v>
      </c>
      <c r="C60" s="155" t="s">
        <v>501</v>
      </c>
      <c r="D60" s="155" t="s">
        <v>58</v>
      </c>
      <c r="E60" s="155" t="s">
        <v>502</v>
      </c>
      <c r="F60" s="265">
        <v>0</v>
      </c>
      <c r="G60" s="265">
        <v>0</v>
      </c>
      <c r="H60" s="265">
        <v>0</v>
      </c>
      <c r="I60" s="265">
        <v>0</v>
      </c>
      <c r="J60" s="265">
        <v>0</v>
      </c>
      <c r="K60" s="265">
        <v>2339600</v>
      </c>
      <c r="L60" s="265">
        <v>0</v>
      </c>
      <c r="M60" s="265">
        <v>2339600</v>
      </c>
      <c r="N60" s="265">
        <v>0</v>
      </c>
      <c r="O60" s="265">
        <v>0</v>
      </c>
      <c r="P60" s="265">
        <v>0</v>
      </c>
      <c r="Q60" s="264">
        <v>2339600</v>
      </c>
    </row>
    <row r="61" spans="2:17" ht="108.95" customHeight="1">
      <c r="B61" s="155" t="s">
        <v>503</v>
      </c>
      <c r="C61" s="155" t="s">
        <v>504</v>
      </c>
      <c r="D61" s="155" t="s">
        <v>58</v>
      </c>
      <c r="E61" s="155" t="s">
        <v>505</v>
      </c>
      <c r="F61" s="265">
        <v>7947200</v>
      </c>
      <c r="G61" s="265">
        <v>7947200</v>
      </c>
      <c r="H61" s="265">
        <v>6514100</v>
      </c>
      <c r="I61" s="265">
        <v>0</v>
      </c>
      <c r="J61" s="265">
        <v>0</v>
      </c>
      <c r="K61" s="265">
        <v>0</v>
      </c>
      <c r="L61" s="265">
        <v>0</v>
      </c>
      <c r="M61" s="265">
        <v>0</v>
      </c>
      <c r="N61" s="265">
        <v>0</v>
      </c>
      <c r="O61" s="265">
        <v>0</v>
      </c>
      <c r="P61" s="265">
        <v>0</v>
      </c>
      <c r="Q61" s="264">
        <v>7947200</v>
      </c>
    </row>
    <row r="62" spans="2:17" ht="60.95" customHeight="1">
      <c r="B62" s="155" t="s">
        <v>89</v>
      </c>
      <c r="C62" s="155" t="s">
        <v>250</v>
      </c>
      <c r="D62" s="155" t="s">
        <v>17</v>
      </c>
      <c r="E62" s="155" t="s">
        <v>16</v>
      </c>
      <c r="F62" s="265">
        <v>100000</v>
      </c>
      <c r="G62" s="265">
        <v>100000</v>
      </c>
      <c r="H62" s="265">
        <v>0</v>
      </c>
      <c r="I62" s="265">
        <v>0</v>
      </c>
      <c r="J62" s="265">
        <v>0</v>
      </c>
      <c r="K62" s="265">
        <v>0</v>
      </c>
      <c r="L62" s="265">
        <v>0</v>
      </c>
      <c r="M62" s="265">
        <v>0</v>
      </c>
      <c r="N62" s="265">
        <v>0</v>
      </c>
      <c r="O62" s="265">
        <v>0</v>
      </c>
      <c r="P62" s="265">
        <v>0</v>
      </c>
      <c r="Q62" s="264">
        <v>100000</v>
      </c>
    </row>
    <row r="63" spans="2:17" ht="83.1" customHeight="1">
      <c r="B63" s="155" t="s">
        <v>90</v>
      </c>
      <c r="C63" s="155" t="s">
        <v>128</v>
      </c>
      <c r="D63" s="155" t="s">
        <v>17</v>
      </c>
      <c r="E63" s="155" t="s">
        <v>554</v>
      </c>
      <c r="F63" s="265">
        <v>3001870</v>
      </c>
      <c r="G63" s="265">
        <v>3001870</v>
      </c>
      <c r="H63" s="265">
        <v>2146680</v>
      </c>
      <c r="I63" s="265">
        <v>140000</v>
      </c>
      <c r="J63" s="265">
        <v>0</v>
      </c>
      <c r="K63" s="265">
        <v>0</v>
      </c>
      <c r="L63" s="265">
        <v>0</v>
      </c>
      <c r="M63" s="265">
        <v>0</v>
      </c>
      <c r="N63" s="265">
        <v>0</v>
      </c>
      <c r="O63" s="265">
        <v>0</v>
      </c>
      <c r="P63" s="265">
        <v>0</v>
      </c>
      <c r="Q63" s="264">
        <v>3001870</v>
      </c>
    </row>
    <row r="64" spans="2:17" ht="72" customHeight="1">
      <c r="B64" s="155" t="s">
        <v>523</v>
      </c>
      <c r="C64" s="155" t="s">
        <v>524</v>
      </c>
      <c r="D64" s="155" t="s">
        <v>17</v>
      </c>
      <c r="E64" s="155" t="s">
        <v>517</v>
      </c>
      <c r="F64" s="265">
        <v>0</v>
      </c>
      <c r="G64" s="265">
        <v>0</v>
      </c>
      <c r="H64" s="265">
        <v>0</v>
      </c>
      <c r="I64" s="265">
        <v>0</v>
      </c>
      <c r="J64" s="265">
        <v>0</v>
      </c>
      <c r="K64" s="265">
        <v>2440000</v>
      </c>
      <c r="L64" s="265">
        <v>2440000</v>
      </c>
      <c r="M64" s="265">
        <v>0</v>
      </c>
      <c r="N64" s="265">
        <v>0</v>
      </c>
      <c r="O64" s="265">
        <v>0</v>
      </c>
      <c r="P64" s="265">
        <v>2440000</v>
      </c>
      <c r="Q64" s="264">
        <v>2440000</v>
      </c>
    </row>
    <row r="65" spans="2:17" ht="47.1" customHeight="1">
      <c r="B65" s="154" t="s">
        <v>388</v>
      </c>
      <c r="C65" s="154" t="s">
        <v>339</v>
      </c>
      <c r="D65" s="154" t="s">
        <v>339</v>
      </c>
      <c r="E65" s="154" t="s">
        <v>246</v>
      </c>
      <c r="F65" s="264">
        <v>1792600</v>
      </c>
      <c r="G65" s="264">
        <v>1792600</v>
      </c>
      <c r="H65" s="264">
        <v>1423200</v>
      </c>
      <c r="I65" s="264">
        <v>30315</v>
      </c>
      <c r="J65" s="264">
        <v>0</v>
      </c>
      <c r="K65" s="264">
        <v>0</v>
      </c>
      <c r="L65" s="264">
        <v>0</v>
      </c>
      <c r="M65" s="264">
        <v>0</v>
      </c>
      <c r="N65" s="264">
        <v>0</v>
      </c>
      <c r="O65" s="264">
        <v>0</v>
      </c>
      <c r="P65" s="264">
        <v>0</v>
      </c>
      <c r="Q65" s="264">
        <v>1792600</v>
      </c>
    </row>
    <row r="66" spans="2:17" ht="60.95" customHeight="1">
      <c r="B66" s="154" t="s">
        <v>247</v>
      </c>
      <c r="C66" s="154" t="s">
        <v>339</v>
      </c>
      <c r="D66" s="154" t="s">
        <v>339</v>
      </c>
      <c r="E66" s="154" t="s">
        <v>246</v>
      </c>
      <c r="F66" s="264">
        <v>1792600</v>
      </c>
      <c r="G66" s="264">
        <v>1792600</v>
      </c>
      <c r="H66" s="264">
        <v>1423200</v>
      </c>
      <c r="I66" s="264">
        <v>30315</v>
      </c>
      <c r="J66" s="264">
        <v>0</v>
      </c>
      <c r="K66" s="264">
        <v>0</v>
      </c>
      <c r="L66" s="264">
        <v>0</v>
      </c>
      <c r="M66" s="264">
        <v>0</v>
      </c>
      <c r="N66" s="264">
        <v>0</v>
      </c>
      <c r="O66" s="264">
        <v>0</v>
      </c>
      <c r="P66" s="264">
        <v>0</v>
      </c>
      <c r="Q66" s="264">
        <v>1792600</v>
      </c>
    </row>
    <row r="67" spans="2:17" ht="101.1" customHeight="1">
      <c r="B67" s="155" t="s">
        <v>248</v>
      </c>
      <c r="C67" s="155" t="s">
        <v>106</v>
      </c>
      <c r="D67" s="155" t="s">
        <v>2</v>
      </c>
      <c r="E67" s="155" t="s">
        <v>393</v>
      </c>
      <c r="F67" s="265">
        <v>1792600</v>
      </c>
      <c r="G67" s="265">
        <v>1792600</v>
      </c>
      <c r="H67" s="265">
        <v>1423200</v>
      </c>
      <c r="I67" s="265">
        <v>30315</v>
      </c>
      <c r="J67" s="265">
        <v>0</v>
      </c>
      <c r="K67" s="265">
        <v>0</v>
      </c>
      <c r="L67" s="265">
        <v>0</v>
      </c>
      <c r="M67" s="265">
        <v>0</v>
      </c>
      <c r="N67" s="265">
        <v>0</v>
      </c>
      <c r="O67" s="265">
        <v>0</v>
      </c>
      <c r="P67" s="265">
        <v>0</v>
      </c>
      <c r="Q67" s="264">
        <v>1792600</v>
      </c>
    </row>
    <row r="68" spans="2:17" ht="45.6" customHeight="1">
      <c r="B68" s="154" t="s">
        <v>129</v>
      </c>
      <c r="C68" s="154" t="s">
        <v>339</v>
      </c>
      <c r="D68" s="154" t="s">
        <v>339</v>
      </c>
      <c r="E68" s="154" t="s">
        <v>566</v>
      </c>
      <c r="F68" s="264">
        <v>15104365</v>
      </c>
      <c r="G68" s="264">
        <v>15104365</v>
      </c>
      <c r="H68" s="264">
        <v>10996553</v>
      </c>
      <c r="I68" s="264">
        <v>1247100</v>
      </c>
      <c r="J68" s="264">
        <v>0</v>
      </c>
      <c r="K68" s="264">
        <v>104000</v>
      </c>
      <c r="L68" s="264">
        <v>0</v>
      </c>
      <c r="M68" s="264">
        <v>104000</v>
      </c>
      <c r="N68" s="264">
        <v>0</v>
      </c>
      <c r="O68" s="264">
        <v>0</v>
      </c>
      <c r="P68" s="264">
        <v>0</v>
      </c>
      <c r="Q68" s="264">
        <v>15208365</v>
      </c>
    </row>
    <row r="69" spans="2:17" ht="51.95" customHeight="1">
      <c r="B69" s="154" t="s">
        <v>130</v>
      </c>
      <c r="C69" s="154" t="s">
        <v>339</v>
      </c>
      <c r="D69" s="154" t="s">
        <v>339</v>
      </c>
      <c r="E69" s="154" t="s">
        <v>566</v>
      </c>
      <c r="F69" s="264">
        <v>15104365</v>
      </c>
      <c r="G69" s="264">
        <v>15104365</v>
      </c>
      <c r="H69" s="264">
        <v>10996553</v>
      </c>
      <c r="I69" s="264">
        <v>1247100</v>
      </c>
      <c r="J69" s="264">
        <v>0</v>
      </c>
      <c r="K69" s="264">
        <v>104000</v>
      </c>
      <c r="L69" s="264">
        <v>0</v>
      </c>
      <c r="M69" s="264">
        <v>104000</v>
      </c>
      <c r="N69" s="264">
        <v>0</v>
      </c>
      <c r="O69" s="264">
        <v>0</v>
      </c>
      <c r="P69" s="264">
        <v>0</v>
      </c>
      <c r="Q69" s="264">
        <v>15208365</v>
      </c>
    </row>
    <row r="70" spans="2:17" ht="78.599999999999994" customHeight="1">
      <c r="B70" s="155" t="s">
        <v>131</v>
      </c>
      <c r="C70" s="155" t="s">
        <v>106</v>
      </c>
      <c r="D70" s="155" t="s">
        <v>2</v>
      </c>
      <c r="E70" s="155" t="s">
        <v>393</v>
      </c>
      <c r="F70" s="265">
        <v>894300</v>
      </c>
      <c r="G70" s="265">
        <v>894300</v>
      </c>
      <c r="H70" s="265">
        <v>723000</v>
      </c>
      <c r="I70" s="265">
        <v>7000</v>
      </c>
      <c r="J70" s="265">
        <v>0</v>
      </c>
      <c r="K70" s="265">
        <v>0</v>
      </c>
      <c r="L70" s="265">
        <v>0</v>
      </c>
      <c r="M70" s="265">
        <v>0</v>
      </c>
      <c r="N70" s="265">
        <v>0</v>
      </c>
      <c r="O70" s="265">
        <v>0</v>
      </c>
      <c r="P70" s="265">
        <v>0</v>
      </c>
      <c r="Q70" s="264">
        <v>894300</v>
      </c>
    </row>
    <row r="71" spans="2:17" ht="56.1" customHeight="1">
      <c r="B71" s="155" t="s">
        <v>227</v>
      </c>
      <c r="C71" s="155" t="s">
        <v>228</v>
      </c>
      <c r="D71" s="155" t="s">
        <v>7</v>
      </c>
      <c r="E71" s="155" t="s">
        <v>401</v>
      </c>
      <c r="F71" s="265">
        <v>4294865</v>
      </c>
      <c r="G71" s="265">
        <v>4294865</v>
      </c>
      <c r="H71" s="265">
        <v>3464753</v>
      </c>
      <c r="I71" s="265">
        <v>60000</v>
      </c>
      <c r="J71" s="265">
        <v>0</v>
      </c>
      <c r="K71" s="265">
        <v>44000</v>
      </c>
      <c r="L71" s="265">
        <v>0</v>
      </c>
      <c r="M71" s="265">
        <v>44000</v>
      </c>
      <c r="N71" s="265">
        <v>0</v>
      </c>
      <c r="O71" s="265">
        <v>0</v>
      </c>
      <c r="P71" s="265">
        <v>0</v>
      </c>
      <c r="Q71" s="264">
        <v>4338865</v>
      </c>
    </row>
    <row r="72" spans="2:17" ht="36.6" customHeight="1">
      <c r="B72" s="155" t="s">
        <v>132</v>
      </c>
      <c r="C72" s="155" t="s">
        <v>133</v>
      </c>
      <c r="D72" s="155" t="s">
        <v>13</v>
      </c>
      <c r="E72" s="155" t="s">
        <v>77</v>
      </c>
      <c r="F72" s="265">
        <v>2726600</v>
      </c>
      <c r="G72" s="265">
        <v>2726600</v>
      </c>
      <c r="H72" s="265">
        <v>2000000</v>
      </c>
      <c r="I72" s="265">
        <v>76500</v>
      </c>
      <c r="J72" s="265">
        <v>0</v>
      </c>
      <c r="K72" s="265">
        <v>1000</v>
      </c>
      <c r="L72" s="265">
        <v>0</v>
      </c>
      <c r="M72" s="265">
        <v>1000</v>
      </c>
      <c r="N72" s="265">
        <v>0</v>
      </c>
      <c r="O72" s="265">
        <v>0</v>
      </c>
      <c r="P72" s="265">
        <v>0</v>
      </c>
      <c r="Q72" s="264">
        <v>2727600</v>
      </c>
    </row>
    <row r="73" spans="2:17" ht="42.95" customHeight="1">
      <c r="B73" s="155" t="s">
        <v>134</v>
      </c>
      <c r="C73" s="155" t="s">
        <v>78</v>
      </c>
      <c r="D73" s="155" t="s">
        <v>13</v>
      </c>
      <c r="E73" s="155" t="s">
        <v>79</v>
      </c>
      <c r="F73" s="265">
        <v>295800</v>
      </c>
      <c r="G73" s="265">
        <v>295800</v>
      </c>
      <c r="H73" s="265">
        <v>158800</v>
      </c>
      <c r="I73" s="265">
        <v>94800</v>
      </c>
      <c r="J73" s="265">
        <v>0</v>
      </c>
      <c r="K73" s="265">
        <v>1000</v>
      </c>
      <c r="L73" s="265">
        <v>0</v>
      </c>
      <c r="M73" s="265">
        <v>1000</v>
      </c>
      <c r="N73" s="265">
        <v>0</v>
      </c>
      <c r="O73" s="265">
        <v>0</v>
      </c>
      <c r="P73" s="265">
        <v>0</v>
      </c>
      <c r="Q73" s="264">
        <v>296800</v>
      </c>
    </row>
    <row r="74" spans="2:17" ht="87.95" customHeight="1">
      <c r="B74" s="155" t="s">
        <v>84</v>
      </c>
      <c r="C74" s="155" t="s">
        <v>135</v>
      </c>
      <c r="D74" s="155" t="s">
        <v>14</v>
      </c>
      <c r="E74" s="155" t="s">
        <v>80</v>
      </c>
      <c r="F74" s="265">
        <v>6015000</v>
      </c>
      <c r="G74" s="265">
        <v>6015000</v>
      </c>
      <c r="H74" s="265">
        <v>3960000</v>
      </c>
      <c r="I74" s="265">
        <v>998000</v>
      </c>
      <c r="J74" s="265">
        <v>0</v>
      </c>
      <c r="K74" s="265">
        <v>58000</v>
      </c>
      <c r="L74" s="265">
        <v>0</v>
      </c>
      <c r="M74" s="265">
        <v>58000</v>
      </c>
      <c r="N74" s="265">
        <v>0</v>
      </c>
      <c r="O74" s="265">
        <v>0</v>
      </c>
      <c r="P74" s="265">
        <v>0</v>
      </c>
      <c r="Q74" s="264">
        <v>6073000</v>
      </c>
    </row>
    <row r="75" spans="2:17" ht="63.6" customHeight="1">
      <c r="B75" s="155" t="s">
        <v>85</v>
      </c>
      <c r="C75" s="155" t="s">
        <v>136</v>
      </c>
      <c r="D75" s="155" t="s">
        <v>15</v>
      </c>
      <c r="E75" s="155" t="s">
        <v>137</v>
      </c>
      <c r="F75" s="265">
        <v>872800</v>
      </c>
      <c r="G75" s="265">
        <v>872800</v>
      </c>
      <c r="H75" s="265">
        <v>690000</v>
      </c>
      <c r="I75" s="265">
        <v>10800</v>
      </c>
      <c r="J75" s="265">
        <v>0</v>
      </c>
      <c r="K75" s="265">
        <v>0</v>
      </c>
      <c r="L75" s="265">
        <v>0</v>
      </c>
      <c r="M75" s="265">
        <v>0</v>
      </c>
      <c r="N75" s="265">
        <v>0</v>
      </c>
      <c r="O75" s="265">
        <v>0</v>
      </c>
      <c r="P75" s="265">
        <v>0</v>
      </c>
      <c r="Q75" s="264">
        <v>872800</v>
      </c>
    </row>
    <row r="76" spans="2:17" ht="42" customHeight="1">
      <c r="B76" s="155" t="s">
        <v>86</v>
      </c>
      <c r="C76" s="155" t="s">
        <v>114</v>
      </c>
      <c r="D76" s="155" t="s">
        <v>15</v>
      </c>
      <c r="E76" s="155" t="s">
        <v>74</v>
      </c>
      <c r="F76" s="265">
        <v>5000</v>
      </c>
      <c r="G76" s="265">
        <v>5000</v>
      </c>
      <c r="H76" s="265">
        <v>0</v>
      </c>
      <c r="I76" s="265">
        <v>0</v>
      </c>
      <c r="J76" s="265">
        <v>0</v>
      </c>
      <c r="K76" s="265">
        <v>0</v>
      </c>
      <c r="L76" s="265">
        <v>0</v>
      </c>
      <c r="M76" s="265">
        <v>0</v>
      </c>
      <c r="N76" s="265">
        <v>0</v>
      </c>
      <c r="O76" s="265">
        <v>0</v>
      </c>
      <c r="P76" s="265">
        <v>0</v>
      </c>
      <c r="Q76" s="264">
        <v>5000</v>
      </c>
    </row>
    <row r="77" spans="2:17" ht="58.5" customHeight="1">
      <c r="B77" s="154" t="s">
        <v>402</v>
      </c>
      <c r="C77" s="154" t="s">
        <v>339</v>
      </c>
      <c r="D77" s="154" t="s">
        <v>339</v>
      </c>
      <c r="E77" s="154" t="s">
        <v>231</v>
      </c>
      <c r="F77" s="264">
        <v>4171700</v>
      </c>
      <c r="G77" s="264">
        <v>3171700</v>
      </c>
      <c r="H77" s="264">
        <v>1567130</v>
      </c>
      <c r="I77" s="264">
        <v>74500</v>
      </c>
      <c r="J77" s="264">
        <v>0</v>
      </c>
      <c r="K77" s="264">
        <v>1200000</v>
      </c>
      <c r="L77" s="264">
        <v>1200000</v>
      </c>
      <c r="M77" s="264">
        <v>0</v>
      </c>
      <c r="N77" s="264">
        <v>0</v>
      </c>
      <c r="O77" s="264">
        <v>0</v>
      </c>
      <c r="P77" s="264">
        <v>1200000</v>
      </c>
      <c r="Q77" s="264">
        <v>5371700</v>
      </c>
    </row>
    <row r="78" spans="2:17" ht="60.95" customHeight="1">
      <c r="B78" s="154" t="s">
        <v>232</v>
      </c>
      <c r="C78" s="154" t="s">
        <v>339</v>
      </c>
      <c r="D78" s="154" t="s">
        <v>339</v>
      </c>
      <c r="E78" s="154" t="s">
        <v>231</v>
      </c>
      <c r="F78" s="264">
        <v>4171700</v>
      </c>
      <c r="G78" s="264">
        <v>3171700</v>
      </c>
      <c r="H78" s="264">
        <v>1567130</v>
      </c>
      <c r="I78" s="264">
        <v>74500</v>
      </c>
      <c r="J78" s="264">
        <v>0</v>
      </c>
      <c r="K78" s="264">
        <v>1200000</v>
      </c>
      <c r="L78" s="264">
        <v>1200000</v>
      </c>
      <c r="M78" s="264">
        <v>0</v>
      </c>
      <c r="N78" s="264">
        <v>0</v>
      </c>
      <c r="O78" s="264">
        <v>0</v>
      </c>
      <c r="P78" s="264">
        <v>1200000</v>
      </c>
      <c r="Q78" s="264">
        <v>5371700</v>
      </c>
    </row>
    <row r="79" spans="2:17" ht="81.599999999999994" customHeight="1">
      <c r="B79" s="155" t="s">
        <v>403</v>
      </c>
      <c r="C79" s="155" t="s">
        <v>106</v>
      </c>
      <c r="D79" s="155" t="s">
        <v>2</v>
      </c>
      <c r="E79" s="155" t="s">
        <v>393</v>
      </c>
      <c r="F79" s="265">
        <v>2797000</v>
      </c>
      <c r="G79" s="265">
        <v>2797000</v>
      </c>
      <c r="H79" s="265">
        <v>1567130</v>
      </c>
      <c r="I79" s="265">
        <v>74500</v>
      </c>
      <c r="J79" s="265">
        <v>0</v>
      </c>
      <c r="K79" s="265">
        <v>0</v>
      </c>
      <c r="L79" s="265">
        <v>0</v>
      </c>
      <c r="M79" s="265">
        <v>0</v>
      </c>
      <c r="N79" s="265">
        <v>0</v>
      </c>
      <c r="O79" s="265">
        <v>0</v>
      </c>
      <c r="P79" s="265">
        <v>0</v>
      </c>
      <c r="Q79" s="264">
        <v>2797000</v>
      </c>
    </row>
    <row r="80" spans="2:17" ht="36.6" customHeight="1">
      <c r="B80" s="155" t="s">
        <v>404</v>
      </c>
      <c r="C80" s="155" t="s">
        <v>193</v>
      </c>
      <c r="D80" s="155" t="s">
        <v>19</v>
      </c>
      <c r="E80" s="155" t="s">
        <v>221</v>
      </c>
      <c r="F80" s="265">
        <v>1000000</v>
      </c>
      <c r="G80" s="265">
        <v>0</v>
      </c>
      <c r="H80" s="265">
        <v>0</v>
      </c>
      <c r="I80" s="265">
        <v>0</v>
      </c>
      <c r="J80" s="265">
        <v>0</v>
      </c>
      <c r="K80" s="265">
        <v>0</v>
      </c>
      <c r="L80" s="265">
        <v>0</v>
      </c>
      <c r="M80" s="265">
        <v>0</v>
      </c>
      <c r="N80" s="265">
        <v>0</v>
      </c>
      <c r="O80" s="265">
        <v>0</v>
      </c>
      <c r="P80" s="265">
        <v>0</v>
      </c>
      <c r="Q80" s="264">
        <v>1000000</v>
      </c>
    </row>
    <row r="81" spans="2:17" ht="38.1" customHeight="1">
      <c r="B81" s="155" t="s">
        <v>239</v>
      </c>
      <c r="C81" s="155" t="s">
        <v>242</v>
      </c>
      <c r="D81" s="155" t="s">
        <v>20</v>
      </c>
      <c r="E81" s="155" t="s">
        <v>197</v>
      </c>
      <c r="F81" s="265">
        <v>342700</v>
      </c>
      <c r="G81" s="265">
        <v>342700</v>
      </c>
      <c r="H81" s="265">
        <v>0</v>
      </c>
      <c r="I81" s="265">
        <v>0</v>
      </c>
      <c r="J81" s="265">
        <v>0</v>
      </c>
      <c r="K81" s="265">
        <v>1200000</v>
      </c>
      <c r="L81" s="265">
        <v>1200000</v>
      </c>
      <c r="M81" s="265">
        <v>0</v>
      </c>
      <c r="N81" s="265">
        <v>0</v>
      </c>
      <c r="O81" s="265">
        <v>0</v>
      </c>
      <c r="P81" s="265">
        <v>1200000</v>
      </c>
      <c r="Q81" s="264">
        <v>1542700</v>
      </c>
    </row>
    <row r="82" spans="2:17" ht="80.45" customHeight="1">
      <c r="B82" s="155" t="s">
        <v>555</v>
      </c>
      <c r="C82" s="155" t="s">
        <v>556</v>
      </c>
      <c r="D82" s="155" t="s">
        <v>20</v>
      </c>
      <c r="E82" s="155" t="s">
        <v>536</v>
      </c>
      <c r="F82" s="265">
        <v>32000</v>
      </c>
      <c r="G82" s="265">
        <v>32000</v>
      </c>
      <c r="H82" s="265">
        <v>0</v>
      </c>
      <c r="I82" s="265">
        <v>0</v>
      </c>
      <c r="J82" s="265">
        <v>0</v>
      </c>
      <c r="K82" s="265">
        <v>0</v>
      </c>
      <c r="L82" s="265">
        <v>0</v>
      </c>
      <c r="M82" s="265">
        <v>0</v>
      </c>
      <c r="N82" s="265">
        <v>0</v>
      </c>
      <c r="O82" s="265">
        <v>0</v>
      </c>
      <c r="P82" s="265">
        <v>0</v>
      </c>
      <c r="Q82" s="264">
        <v>32000</v>
      </c>
    </row>
    <row r="83" spans="2:17" ht="44.1" customHeight="1">
      <c r="B83" s="154" t="s">
        <v>211</v>
      </c>
      <c r="C83" s="154" t="s">
        <v>211</v>
      </c>
      <c r="D83" s="154" t="s">
        <v>211</v>
      </c>
      <c r="E83" s="154" t="s">
        <v>405</v>
      </c>
      <c r="F83" s="264">
        <v>347328227</v>
      </c>
      <c r="G83" s="264">
        <v>346128227</v>
      </c>
      <c r="H83" s="264">
        <v>228687609</v>
      </c>
      <c r="I83" s="264">
        <v>20031787</v>
      </c>
      <c r="J83" s="264">
        <v>200000</v>
      </c>
      <c r="K83" s="264">
        <v>32391674</v>
      </c>
      <c r="L83" s="264">
        <v>25276474</v>
      </c>
      <c r="M83" s="264">
        <v>5365200</v>
      </c>
      <c r="N83" s="264">
        <v>106740</v>
      </c>
      <c r="O83" s="264">
        <v>35000</v>
      </c>
      <c r="P83" s="264">
        <v>27026474</v>
      </c>
      <c r="Q83" s="264">
        <v>379719901</v>
      </c>
    </row>
    <row r="86" spans="2:17">
      <c r="E86" s="29" t="s">
        <v>570</v>
      </c>
      <c r="K86" s="29" t="s">
        <v>370</v>
      </c>
    </row>
  </sheetData>
  <mergeCells count="25">
    <mergeCell ref="Q8:Q11"/>
    <mergeCell ref="O2:Q2"/>
    <mergeCell ref="O3:Q3"/>
    <mergeCell ref="B4:Q4"/>
    <mergeCell ref="B5:C5"/>
    <mergeCell ref="P9:P11"/>
    <mergeCell ref="B6:C6"/>
    <mergeCell ref="F9:F11"/>
    <mergeCell ref="G9:G11"/>
    <mergeCell ref="O10:O11"/>
    <mergeCell ref="L9:L11"/>
    <mergeCell ref="N9:O9"/>
    <mergeCell ref="H10:H11"/>
    <mergeCell ref="K8:P8"/>
    <mergeCell ref="N10:N11"/>
    <mergeCell ref="M9:M11"/>
    <mergeCell ref="J9:J11"/>
    <mergeCell ref="K9:K11"/>
    <mergeCell ref="B8:B11"/>
    <mergeCell ref="C8:C11"/>
    <mergeCell ref="F8:J8"/>
    <mergeCell ref="I10:I11"/>
    <mergeCell ref="D8:D11"/>
    <mergeCell ref="E8:E11"/>
    <mergeCell ref="H9:I9"/>
  </mergeCells>
  <phoneticPr fontId="2" type="noConversion"/>
  <printOptions horizontalCentered="1"/>
  <pageMargins left="0.39370078740157483" right="0.19685039370078741" top="1.1811023622047245" bottom="0.59055118110236227" header="0.51181102362204722" footer="0.31496062992125984"/>
  <pageSetup paperSize="9" scale="37" fitToHeight="0" orientation="landscape" horizontalDpi="360" verticalDpi="360" r:id="rId1"/>
  <headerFooter alignWithMargins="0">
    <oddFooter>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I58"/>
  <sheetViews>
    <sheetView topLeftCell="A19" workbookViewId="0">
      <selection activeCell="B34" sqref="B34:D34"/>
    </sheetView>
  </sheetViews>
  <sheetFormatPr defaultRowHeight="15.75"/>
  <cols>
    <col min="1" max="1" width="25" style="88" customWidth="1"/>
    <col min="2" max="2" width="27.1640625" style="88" customWidth="1"/>
    <col min="3" max="3" width="24.1640625" style="88" customWidth="1"/>
    <col min="4" max="4" width="27.6640625" style="88" customWidth="1"/>
    <col min="5" max="5" width="23" style="88" customWidth="1"/>
    <col min="6" max="8" width="9.33203125" style="88"/>
    <col min="9" max="9" width="20.33203125" style="88" customWidth="1"/>
    <col min="10" max="16384" width="9.33203125" style="88"/>
  </cols>
  <sheetData>
    <row r="1" spans="1:9" s="56" customFormat="1" ht="7.5" customHeight="1"/>
    <row r="2" spans="1:9" s="56" customFormat="1" ht="15.6" customHeight="1">
      <c r="A2" s="102"/>
      <c r="B2" s="103"/>
      <c r="C2" s="103"/>
      <c r="I2" s="56" t="s">
        <v>475</v>
      </c>
    </row>
    <row r="3" spans="1:9" s="56" customFormat="1" ht="39.6" customHeight="1">
      <c r="A3" s="102"/>
      <c r="B3" s="104"/>
      <c r="C3" s="104"/>
      <c r="F3" s="376" t="s">
        <v>558</v>
      </c>
      <c r="G3" s="362"/>
      <c r="H3" s="362"/>
      <c r="I3" s="362"/>
    </row>
    <row r="4" spans="1:9" s="56" customFormat="1" ht="39" customHeight="1">
      <c r="A4" s="102"/>
      <c r="B4" s="104"/>
      <c r="C4" s="104"/>
      <c r="F4" s="376" t="s">
        <v>491</v>
      </c>
      <c r="G4" s="362"/>
      <c r="H4" s="362"/>
      <c r="I4" s="362"/>
    </row>
    <row r="5" spans="1:9" s="56" customFormat="1">
      <c r="A5" s="102"/>
      <c r="B5" s="105"/>
      <c r="C5" s="105"/>
    </row>
    <row r="6" spans="1:9" s="56" customFormat="1" ht="6.6" hidden="1" customHeight="1">
      <c r="A6" s="106"/>
      <c r="B6" s="106"/>
      <c r="C6" s="106"/>
    </row>
    <row r="7" spans="1:9" s="56" customFormat="1" ht="24" customHeight="1">
      <c r="A7" s="339" t="s">
        <v>442</v>
      </c>
      <c r="B7" s="339"/>
      <c r="C7" s="339"/>
      <c r="D7" s="339"/>
      <c r="E7" s="339"/>
    </row>
    <row r="8" spans="1:9" s="56" customFormat="1" ht="19.5" thickBot="1">
      <c r="A8" s="341" t="s">
        <v>376</v>
      </c>
      <c r="B8" s="341"/>
    </row>
    <row r="9" spans="1:9" s="56" customFormat="1" ht="15.75" customHeight="1">
      <c r="A9" s="342" t="s">
        <v>146</v>
      </c>
      <c r="B9" s="342"/>
    </row>
    <row r="10" spans="1:9" s="56" customFormat="1"/>
    <row r="11" spans="1:9" s="56" customFormat="1" ht="18.75">
      <c r="A11" s="107" t="s">
        <v>220</v>
      </c>
    </row>
    <row r="12" spans="1:9" s="56" customFormat="1">
      <c r="A12" s="108"/>
      <c r="E12" s="108" t="s">
        <v>170</v>
      </c>
    </row>
    <row r="13" spans="1:9" s="56" customFormat="1" ht="30.95" customHeight="1">
      <c r="A13" s="68" t="s">
        <v>206</v>
      </c>
      <c r="B13" s="334" t="s">
        <v>207</v>
      </c>
      <c r="C13" s="334"/>
      <c r="D13" s="334"/>
      <c r="E13" s="340" t="s">
        <v>172</v>
      </c>
      <c r="F13" s="307" t="s">
        <v>507</v>
      </c>
      <c r="G13" s="308"/>
      <c r="H13" s="308"/>
      <c r="I13" s="308"/>
    </row>
    <row r="14" spans="1:9" s="56" customFormat="1" ht="44.25" customHeight="1">
      <c r="A14" s="68" t="s">
        <v>198</v>
      </c>
      <c r="B14" s="334" t="s">
        <v>208</v>
      </c>
      <c r="C14" s="334"/>
      <c r="D14" s="334"/>
      <c r="E14" s="340"/>
      <c r="F14" s="308"/>
      <c r="G14" s="308"/>
      <c r="H14" s="308"/>
      <c r="I14" s="308"/>
    </row>
    <row r="15" spans="1:9" s="56" customFormat="1">
      <c r="A15" s="68">
        <v>1</v>
      </c>
      <c r="B15" s="334">
        <v>2</v>
      </c>
      <c r="C15" s="334"/>
      <c r="D15" s="334"/>
      <c r="E15" s="217">
        <v>3</v>
      </c>
      <c r="F15" s="355">
        <v>4</v>
      </c>
      <c r="G15" s="356"/>
      <c r="H15" s="356"/>
      <c r="I15" s="357"/>
    </row>
    <row r="16" spans="1:9" s="56" customFormat="1" ht="19.5" customHeight="1">
      <c r="A16" s="320" t="s">
        <v>209</v>
      </c>
      <c r="B16" s="321"/>
      <c r="C16" s="321"/>
      <c r="D16" s="321"/>
      <c r="E16" s="335"/>
      <c r="F16" s="358"/>
      <c r="G16" s="359"/>
      <c r="H16" s="359"/>
      <c r="I16" s="360"/>
    </row>
    <row r="17" spans="1:9" s="56" customFormat="1" ht="27" customHeight="1">
      <c r="A17" s="131">
        <v>41020100</v>
      </c>
      <c r="B17" s="305" t="s">
        <v>54</v>
      </c>
      <c r="C17" s="306"/>
      <c r="D17" s="306"/>
      <c r="E17" s="218">
        <f>E18</f>
        <v>49184100</v>
      </c>
      <c r="F17" s="361"/>
      <c r="G17" s="362"/>
      <c r="H17" s="362"/>
      <c r="I17" s="363"/>
    </row>
    <row r="18" spans="1:9" ht="26.25" customHeight="1">
      <c r="A18" s="118">
        <v>9900000000</v>
      </c>
      <c r="B18" s="373" t="s">
        <v>391</v>
      </c>
      <c r="C18" s="374"/>
      <c r="D18" s="374"/>
      <c r="E18" s="219">
        <v>49184100</v>
      </c>
      <c r="F18" s="361"/>
      <c r="G18" s="362"/>
      <c r="H18" s="362"/>
      <c r="I18" s="363"/>
    </row>
    <row r="19" spans="1:9" s="56" customFormat="1" ht="39.75" customHeight="1">
      <c r="A19" s="131">
        <v>41033900</v>
      </c>
      <c r="B19" s="305" t="s">
        <v>390</v>
      </c>
      <c r="C19" s="306"/>
      <c r="D19" s="306"/>
      <c r="E19" s="218">
        <f>E20</f>
        <v>111801600</v>
      </c>
      <c r="F19" s="361"/>
      <c r="G19" s="362"/>
      <c r="H19" s="362"/>
      <c r="I19" s="363"/>
    </row>
    <row r="20" spans="1:9" s="56" customFormat="1" ht="26.25" customHeight="1">
      <c r="A20" s="118">
        <v>9900000000</v>
      </c>
      <c r="B20" s="373" t="s">
        <v>391</v>
      </c>
      <c r="C20" s="374"/>
      <c r="D20" s="374"/>
      <c r="E20" s="220">
        <v>111801600</v>
      </c>
      <c r="F20" s="361"/>
      <c r="G20" s="362"/>
      <c r="H20" s="362"/>
      <c r="I20" s="363"/>
    </row>
    <row r="21" spans="1:9" s="56" customFormat="1" ht="38.1" customHeight="1">
      <c r="A21" s="238" t="s">
        <v>487</v>
      </c>
      <c r="B21" s="315" t="s">
        <v>488</v>
      </c>
      <c r="C21" s="316"/>
      <c r="D21" s="317"/>
      <c r="E21" s="223">
        <f>E22</f>
        <v>527300</v>
      </c>
      <c r="F21" s="361"/>
      <c r="G21" s="362"/>
      <c r="H21" s="362"/>
      <c r="I21" s="363"/>
    </row>
    <row r="22" spans="1:9" s="56" customFormat="1" ht="26.25" customHeight="1">
      <c r="A22" s="117" t="s">
        <v>506</v>
      </c>
      <c r="B22" s="324" t="s">
        <v>391</v>
      </c>
      <c r="C22" s="325"/>
      <c r="D22" s="326"/>
      <c r="E22" s="221">
        <v>527300</v>
      </c>
      <c r="F22" s="364"/>
      <c r="G22" s="365"/>
      <c r="H22" s="365"/>
      <c r="I22" s="366"/>
    </row>
    <row r="23" spans="1:9" s="56" customFormat="1" ht="165.6" customHeight="1">
      <c r="A23" s="238" t="s">
        <v>538</v>
      </c>
      <c r="B23" s="315" t="s">
        <v>539</v>
      </c>
      <c r="C23" s="316"/>
      <c r="D23" s="317"/>
      <c r="E23" s="223">
        <f>E24</f>
        <v>2536000</v>
      </c>
      <c r="F23" s="367" t="s">
        <v>540</v>
      </c>
      <c r="G23" s="368"/>
      <c r="H23" s="368"/>
      <c r="I23" s="369"/>
    </row>
    <row r="24" spans="1:9" s="56" customFormat="1" ht="26.25" customHeight="1">
      <c r="A24" s="119" t="s">
        <v>506</v>
      </c>
      <c r="B24" s="336" t="s">
        <v>391</v>
      </c>
      <c r="C24" s="337"/>
      <c r="D24" s="338"/>
      <c r="E24" s="245">
        <v>2536000</v>
      </c>
      <c r="F24" s="370">
        <v>2536000</v>
      </c>
      <c r="G24" s="371"/>
      <c r="H24" s="371"/>
      <c r="I24" s="372"/>
    </row>
    <row r="25" spans="1:9" s="56" customFormat="1" ht="38.1" customHeight="1">
      <c r="A25" s="238" t="s">
        <v>489</v>
      </c>
      <c r="B25" s="315" t="s">
        <v>490</v>
      </c>
      <c r="C25" s="316"/>
      <c r="D25" s="317"/>
      <c r="E25" s="223">
        <f>E26</f>
        <v>7947200</v>
      </c>
      <c r="F25" s="358"/>
      <c r="G25" s="359"/>
      <c r="H25" s="359"/>
      <c r="I25" s="360"/>
    </row>
    <row r="26" spans="1:9" s="56" customFormat="1" ht="26.25" customHeight="1">
      <c r="A26" s="117" t="s">
        <v>506</v>
      </c>
      <c r="B26" s="324" t="s">
        <v>391</v>
      </c>
      <c r="C26" s="325"/>
      <c r="D26" s="326"/>
      <c r="E26" s="221">
        <v>7947200</v>
      </c>
      <c r="F26" s="364"/>
      <c r="G26" s="365"/>
      <c r="H26" s="365"/>
      <c r="I26" s="366"/>
    </row>
    <row r="27" spans="1:9" s="56" customFormat="1" ht="63.6" customHeight="1">
      <c r="A27" s="238" t="s">
        <v>455</v>
      </c>
      <c r="B27" s="315" t="s">
        <v>422</v>
      </c>
      <c r="C27" s="316"/>
      <c r="D27" s="317"/>
      <c r="E27" s="222">
        <f>E28</f>
        <v>998169</v>
      </c>
      <c r="F27" s="309" t="s">
        <v>508</v>
      </c>
      <c r="G27" s="310"/>
      <c r="H27" s="310"/>
      <c r="I27" s="310"/>
    </row>
    <row r="28" spans="1:9" s="56" customFormat="1" ht="26.25" customHeight="1">
      <c r="A28" s="117" t="s">
        <v>377</v>
      </c>
      <c r="B28" s="324" t="s">
        <v>124</v>
      </c>
      <c r="C28" s="325"/>
      <c r="D28" s="326"/>
      <c r="E28" s="174">
        <v>998169</v>
      </c>
      <c r="F28" s="311">
        <v>998169</v>
      </c>
      <c r="G28" s="312"/>
      <c r="H28" s="312"/>
      <c r="I28" s="312"/>
    </row>
    <row r="29" spans="1:9" s="56" customFormat="1" ht="39.75" customHeight="1">
      <c r="A29" s="238" t="s">
        <v>196</v>
      </c>
      <c r="B29" s="315" t="s">
        <v>197</v>
      </c>
      <c r="C29" s="379"/>
      <c r="D29" s="380"/>
      <c r="E29" s="132">
        <f>E30</f>
        <v>1025888</v>
      </c>
      <c r="F29" s="313"/>
      <c r="G29" s="314"/>
      <c r="H29" s="314"/>
      <c r="I29" s="314"/>
    </row>
    <row r="30" spans="1:9" s="56" customFormat="1" ht="24" customHeight="1">
      <c r="A30" s="117" t="s">
        <v>378</v>
      </c>
      <c r="B30" s="319" t="s">
        <v>219</v>
      </c>
      <c r="C30" s="319"/>
      <c r="D30" s="319"/>
      <c r="E30" s="111">
        <v>1025888</v>
      </c>
      <c r="F30" s="314"/>
      <c r="G30" s="314"/>
      <c r="H30" s="314"/>
      <c r="I30" s="314"/>
    </row>
    <row r="31" spans="1:9" s="56" customFormat="1" ht="15.6" customHeight="1">
      <c r="A31" s="320" t="s">
        <v>210</v>
      </c>
      <c r="B31" s="321"/>
      <c r="C31" s="321"/>
      <c r="D31" s="321"/>
      <c r="E31" s="321"/>
      <c r="F31" s="314"/>
      <c r="G31" s="314"/>
      <c r="H31" s="314"/>
      <c r="I31" s="314"/>
    </row>
    <row r="32" spans="1:9" s="56" customFormat="1" ht="19.5" customHeight="1">
      <c r="A32" s="120" t="s">
        <v>211</v>
      </c>
      <c r="B32" s="318" t="s">
        <v>22</v>
      </c>
      <c r="C32" s="318"/>
      <c r="D32" s="318"/>
      <c r="E32" s="152">
        <f>E33</f>
        <v>950000</v>
      </c>
      <c r="F32" s="314"/>
      <c r="G32" s="314"/>
      <c r="H32" s="314"/>
      <c r="I32" s="314"/>
    </row>
    <row r="33" spans="1:9" s="56" customFormat="1" ht="25.5" customHeight="1">
      <c r="A33" s="238" t="s">
        <v>196</v>
      </c>
      <c r="B33" s="315" t="s">
        <v>197</v>
      </c>
      <c r="C33" s="316"/>
      <c r="D33" s="317"/>
      <c r="E33" s="132">
        <f>E34</f>
        <v>950000</v>
      </c>
      <c r="F33" s="314"/>
      <c r="G33" s="314"/>
      <c r="H33" s="314"/>
      <c r="I33" s="314"/>
    </row>
    <row r="34" spans="1:9" s="56" customFormat="1" ht="25.5" customHeight="1">
      <c r="A34" s="117" t="s">
        <v>377</v>
      </c>
      <c r="B34" s="324" t="s">
        <v>124</v>
      </c>
      <c r="C34" s="325"/>
      <c r="D34" s="326"/>
      <c r="E34" s="111">
        <v>950000</v>
      </c>
      <c r="F34" s="314"/>
      <c r="G34" s="314"/>
      <c r="H34" s="314"/>
      <c r="I34" s="314"/>
    </row>
    <row r="35" spans="1:9" s="56" customFormat="1" ht="21.95" customHeight="1">
      <c r="A35" s="68" t="s">
        <v>211</v>
      </c>
      <c r="B35" s="375" t="s">
        <v>212</v>
      </c>
      <c r="C35" s="375"/>
      <c r="D35" s="375"/>
      <c r="E35" s="109">
        <f>E36+E37</f>
        <v>174970257</v>
      </c>
      <c r="F35" s="314"/>
      <c r="G35" s="314"/>
      <c r="H35" s="314"/>
      <c r="I35" s="314"/>
    </row>
    <row r="36" spans="1:9" s="56" customFormat="1" ht="17.45" customHeight="1">
      <c r="A36" s="120" t="s">
        <v>211</v>
      </c>
      <c r="B36" s="318" t="s">
        <v>120</v>
      </c>
      <c r="C36" s="318"/>
      <c r="D36" s="318"/>
      <c r="E36" s="109">
        <f>E17+E19+E21+E25+E27+E29+E23</f>
        <v>174020257</v>
      </c>
      <c r="F36" s="314"/>
      <c r="G36" s="314"/>
      <c r="H36" s="314"/>
      <c r="I36" s="314"/>
    </row>
    <row r="37" spans="1:9" s="56" customFormat="1" ht="18.95" customHeight="1">
      <c r="A37" s="120" t="s">
        <v>211</v>
      </c>
      <c r="B37" s="318" t="s">
        <v>22</v>
      </c>
      <c r="C37" s="318"/>
      <c r="D37" s="318"/>
      <c r="E37" s="109">
        <f>E32</f>
        <v>950000</v>
      </c>
      <c r="F37" s="314"/>
      <c r="G37" s="314"/>
      <c r="H37" s="314"/>
      <c r="I37" s="314"/>
    </row>
    <row r="38" spans="1:9" s="56" customFormat="1" ht="18.95" customHeight="1">
      <c r="A38" s="240"/>
      <c r="B38" s="241"/>
      <c r="C38" s="241"/>
      <c r="D38" s="241"/>
      <c r="E38" s="242"/>
      <c r="F38" s="237"/>
      <c r="G38" s="237"/>
      <c r="H38" s="237"/>
      <c r="I38" s="237"/>
    </row>
    <row r="39" spans="1:9">
      <c r="A39" s="121"/>
      <c r="B39" s="122"/>
      <c r="C39" s="122"/>
      <c r="D39" s="122"/>
      <c r="E39" s="122"/>
    </row>
    <row r="40" spans="1:9">
      <c r="A40" s="123" t="s">
        <v>213</v>
      </c>
      <c r="B40" s="15"/>
      <c r="C40" s="15"/>
      <c r="D40" s="15"/>
      <c r="E40" s="15"/>
    </row>
    <row r="41" spans="1:9" ht="16.5" thickBot="1">
      <c r="A41" s="124" t="s">
        <v>217</v>
      </c>
      <c r="B41" s="15"/>
      <c r="C41" s="15"/>
      <c r="D41" s="15"/>
      <c r="E41" s="124" t="s">
        <v>218</v>
      </c>
    </row>
    <row r="42" spans="1:9" ht="78.75">
      <c r="A42" s="125" t="s">
        <v>214</v>
      </c>
      <c r="B42" s="344" t="s">
        <v>144</v>
      </c>
      <c r="C42" s="332" t="s">
        <v>207</v>
      </c>
      <c r="D42" s="333"/>
      <c r="E42" s="344" t="s">
        <v>172</v>
      </c>
    </row>
    <row r="43" spans="1:9" ht="39.75" customHeight="1" thickBot="1">
      <c r="A43" s="126" t="s">
        <v>198</v>
      </c>
      <c r="B43" s="345"/>
      <c r="C43" s="377" t="s">
        <v>215</v>
      </c>
      <c r="D43" s="378"/>
      <c r="E43" s="345"/>
    </row>
    <row r="44" spans="1:9" ht="16.5" thickBot="1">
      <c r="A44" s="126">
        <v>1</v>
      </c>
      <c r="B44" s="127">
        <v>2</v>
      </c>
      <c r="C44" s="328">
        <v>3</v>
      </c>
      <c r="D44" s="329"/>
      <c r="E44" s="127">
        <v>4</v>
      </c>
    </row>
    <row r="45" spans="1:9" ht="26.25" customHeight="1" thickBot="1">
      <c r="A45" s="332" t="s">
        <v>216</v>
      </c>
      <c r="B45" s="353"/>
      <c r="C45" s="353"/>
      <c r="D45" s="353"/>
      <c r="E45" s="333"/>
    </row>
    <row r="46" spans="1:9" ht="26.25" customHeight="1">
      <c r="A46" s="133" t="s">
        <v>239</v>
      </c>
      <c r="B46" s="134">
        <v>9770</v>
      </c>
      <c r="C46" s="330" t="s">
        <v>197</v>
      </c>
      <c r="D46" s="331"/>
      <c r="E46" s="135">
        <f>E47</f>
        <v>342700</v>
      </c>
    </row>
    <row r="47" spans="1:9" s="122" customFormat="1" ht="20.100000000000001" customHeight="1">
      <c r="A47" s="119" t="s">
        <v>377</v>
      </c>
      <c r="B47" s="119"/>
      <c r="C47" s="334" t="s">
        <v>124</v>
      </c>
      <c r="D47" s="334"/>
      <c r="E47" s="153">
        <v>342700</v>
      </c>
    </row>
    <row r="48" spans="1:9" s="122" customFormat="1" ht="53.1" customHeight="1">
      <c r="A48" s="238" t="s">
        <v>555</v>
      </c>
      <c r="B48" s="238" t="s">
        <v>556</v>
      </c>
      <c r="C48" s="322" t="s">
        <v>536</v>
      </c>
      <c r="D48" s="327"/>
      <c r="E48" s="257">
        <f>E49</f>
        <v>32000</v>
      </c>
    </row>
    <row r="49" spans="1:5" s="122" customFormat="1" ht="20.100000000000001" customHeight="1">
      <c r="A49" s="117" t="s">
        <v>506</v>
      </c>
      <c r="B49" s="117"/>
      <c r="C49" s="281" t="s">
        <v>391</v>
      </c>
      <c r="D49" s="354"/>
      <c r="E49" s="153">
        <v>32000</v>
      </c>
    </row>
    <row r="50" spans="1:5" s="122" customFormat="1" ht="20.100000000000001" customHeight="1">
      <c r="A50" s="351" t="s">
        <v>509</v>
      </c>
      <c r="B50" s="352"/>
      <c r="C50" s="352"/>
      <c r="D50" s="352"/>
      <c r="E50" s="352"/>
    </row>
    <row r="51" spans="1:5" s="122" customFormat="1" ht="20.100000000000001" customHeight="1">
      <c r="A51" s="238" t="s">
        <v>239</v>
      </c>
      <c r="B51" s="266">
        <v>9770</v>
      </c>
      <c r="C51" s="322" t="s">
        <v>197</v>
      </c>
      <c r="D51" s="323"/>
      <c r="E51" s="132">
        <f>E52</f>
        <v>1200000</v>
      </c>
    </row>
    <row r="52" spans="1:5" s="122" customFormat="1" ht="20.100000000000001" customHeight="1">
      <c r="A52" s="117" t="s">
        <v>377</v>
      </c>
      <c r="B52" s="116"/>
      <c r="C52" s="281" t="s">
        <v>124</v>
      </c>
      <c r="D52" s="304"/>
      <c r="E52" s="111">
        <v>1200000</v>
      </c>
    </row>
    <row r="53" spans="1:5" ht="22.5" customHeight="1">
      <c r="A53" s="68" t="s">
        <v>211</v>
      </c>
      <c r="B53" s="68" t="s">
        <v>211</v>
      </c>
      <c r="C53" s="350" t="s">
        <v>212</v>
      </c>
      <c r="D53" s="350"/>
      <c r="E53" s="239">
        <f>E54+E55</f>
        <v>1574700</v>
      </c>
    </row>
    <row r="54" spans="1:5" ht="21.75" customHeight="1" thickBot="1">
      <c r="A54" s="126" t="s">
        <v>211</v>
      </c>
      <c r="B54" s="127" t="s">
        <v>211</v>
      </c>
      <c r="C54" s="346" t="s">
        <v>120</v>
      </c>
      <c r="D54" s="347"/>
      <c r="E54" s="128">
        <f>E46+E48</f>
        <v>374700</v>
      </c>
    </row>
    <row r="55" spans="1:5" ht="20.25" customHeight="1" thickBot="1">
      <c r="A55" s="126" t="s">
        <v>211</v>
      </c>
      <c r="B55" s="127" t="s">
        <v>211</v>
      </c>
      <c r="C55" s="348" t="s">
        <v>22</v>
      </c>
      <c r="D55" s="349"/>
      <c r="E55" s="129">
        <f>E51</f>
        <v>1200000</v>
      </c>
    </row>
    <row r="56" spans="1:5">
      <c r="A56" s="130"/>
      <c r="B56" s="15"/>
      <c r="C56" s="15"/>
      <c r="D56" s="15"/>
      <c r="E56" s="15"/>
    </row>
    <row r="57" spans="1:5">
      <c r="A57" s="343" t="s">
        <v>369</v>
      </c>
      <c r="B57" s="343"/>
      <c r="C57" s="15"/>
      <c r="D57" s="124" t="s">
        <v>370</v>
      </c>
      <c r="E57" s="15"/>
    </row>
    <row r="58" spans="1:5">
      <c r="A58" s="89"/>
    </row>
  </sheetData>
  <mergeCells count="57">
    <mergeCell ref="B35:D35"/>
    <mergeCell ref="F3:I3"/>
    <mergeCell ref="F4:I4"/>
    <mergeCell ref="C43:D43"/>
    <mergeCell ref="B28:D28"/>
    <mergeCell ref="B22:D22"/>
    <mergeCell ref="B25:D25"/>
    <mergeCell ref="B26:D26"/>
    <mergeCell ref="B29:D29"/>
    <mergeCell ref="B32:D32"/>
    <mergeCell ref="F15:I15"/>
    <mergeCell ref="F16:I22"/>
    <mergeCell ref="F25:I26"/>
    <mergeCell ref="F23:I23"/>
    <mergeCell ref="F24:I24"/>
    <mergeCell ref="B15:D15"/>
    <mergeCell ref="B18:D18"/>
    <mergeCell ref="B20:D20"/>
    <mergeCell ref="A57:B57"/>
    <mergeCell ref="B42:B43"/>
    <mergeCell ref="C47:D47"/>
    <mergeCell ref="C54:D54"/>
    <mergeCell ref="C55:D55"/>
    <mergeCell ref="C53:D53"/>
    <mergeCell ref="A50:E50"/>
    <mergeCell ref="E42:E43"/>
    <mergeCell ref="A45:E45"/>
    <mergeCell ref="C49:D49"/>
    <mergeCell ref="B14:D14"/>
    <mergeCell ref="A16:E16"/>
    <mergeCell ref="B24:D24"/>
    <mergeCell ref="B23:D23"/>
    <mergeCell ref="A7:E7"/>
    <mergeCell ref="B13:D13"/>
    <mergeCell ref="E13:E14"/>
    <mergeCell ref="A8:B8"/>
    <mergeCell ref="A9:B9"/>
    <mergeCell ref="B30:D30"/>
    <mergeCell ref="A31:E31"/>
    <mergeCell ref="B36:D36"/>
    <mergeCell ref="C51:D51"/>
    <mergeCell ref="B33:D33"/>
    <mergeCell ref="B34:D34"/>
    <mergeCell ref="C48:D48"/>
    <mergeCell ref="C44:D44"/>
    <mergeCell ref="C46:D46"/>
    <mergeCell ref="C42:D42"/>
    <mergeCell ref="C52:D52"/>
    <mergeCell ref="B17:D17"/>
    <mergeCell ref="F13:I14"/>
    <mergeCell ref="F27:I27"/>
    <mergeCell ref="F28:I28"/>
    <mergeCell ref="F29:I37"/>
    <mergeCell ref="B21:D21"/>
    <mergeCell ref="B19:D19"/>
    <mergeCell ref="B27:D27"/>
    <mergeCell ref="B37:D37"/>
  </mergeCells>
  <phoneticPr fontId="0" type="noConversion"/>
  <pageMargins left="1.1811023622047245" right="0.19685039370078741" top="1.1811023622047245" bottom="0.78740157480314965" header="0.51181102362204722" footer="0.51181102362204722"/>
  <pageSetup paperSize="9" scale="80" orientation="landscape" horizontalDpi="360" verticalDpi="36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G15"/>
  <sheetViews>
    <sheetView topLeftCell="A10" workbookViewId="0">
      <selection activeCell="I13" sqref="I13"/>
    </sheetView>
  </sheetViews>
  <sheetFormatPr defaultRowHeight="12.75"/>
  <cols>
    <col min="1" max="1" width="21.5" customWidth="1"/>
    <col min="2" max="2" width="31.83203125" customWidth="1"/>
    <col min="3" max="3" width="16.6640625" customWidth="1"/>
    <col min="4" max="4" width="15.6640625" customWidth="1"/>
    <col min="5" max="5" width="14.6640625" customWidth="1"/>
  </cols>
  <sheetData>
    <row r="1" spans="1:7" ht="15.75">
      <c r="D1" s="381" t="s">
        <v>240</v>
      </c>
      <c r="E1" s="382"/>
    </row>
    <row r="2" spans="1:7" ht="45" customHeight="1">
      <c r="B2" s="55"/>
      <c r="C2" s="376" t="s">
        <v>558</v>
      </c>
      <c r="D2" s="384"/>
      <c r="E2" s="384"/>
      <c r="F2" s="114"/>
      <c r="G2" s="114"/>
    </row>
    <row r="3" spans="1:7" ht="37.5" customHeight="1">
      <c r="C3" s="376" t="s">
        <v>491</v>
      </c>
      <c r="D3" s="385"/>
      <c r="E3" s="385"/>
      <c r="F3" s="114"/>
      <c r="G3" s="114"/>
    </row>
    <row r="4" spans="1:7" ht="47.1" customHeight="1">
      <c r="A4" s="383" t="s">
        <v>443</v>
      </c>
      <c r="B4" s="383"/>
      <c r="C4" s="383"/>
      <c r="D4" s="383"/>
      <c r="E4" s="383"/>
    </row>
    <row r="5" spans="1:7" ht="18.75">
      <c r="A5" s="13"/>
      <c r="B5" s="57" t="s">
        <v>376</v>
      </c>
      <c r="C5" s="13"/>
      <c r="D5" s="13"/>
      <c r="E5" s="13"/>
    </row>
    <row r="6" spans="1:7" ht="18.75">
      <c r="A6" s="13"/>
      <c r="B6" s="58" t="s">
        <v>146</v>
      </c>
      <c r="C6" s="13"/>
      <c r="D6" s="13"/>
      <c r="E6" s="13"/>
    </row>
    <row r="7" spans="1:7" ht="18.75">
      <c r="A7" s="13"/>
      <c r="B7" s="58"/>
      <c r="C7" s="13"/>
      <c r="D7" s="13"/>
      <c r="E7" s="13"/>
    </row>
    <row r="8" spans="1:7" ht="72" customHeight="1">
      <c r="A8" s="116" t="s">
        <v>389</v>
      </c>
      <c r="B8" s="116" t="s">
        <v>119</v>
      </c>
      <c r="C8" s="116" t="s">
        <v>184</v>
      </c>
      <c r="D8" s="116" t="s">
        <v>120</v>
      </c>
      <c r="E8" s="116" t="s">
        <v>22</v>
      </c>
    </row>
    <row r="9" spans="1:7" ht="38.450000000000003" customHeight="1">
      <c r="A9" s="116"/>
      <c r="B9" s="91" t="s">
        <v>231</v>
      </c>
      <c r="C9" s="109">
        <f>D9+E9</f>
        <v>1542700</v>
      </c>
      <c r="D9" s="109">
        <f>SUM(D10:D12)</f>
        <v>342700</v>
      </c>
      <c r="E9" s="109">
        <f>SUM(E10:E12)</f>
        <v>1200000</v>
      </c>
    </row>
    <row r="10" spans="1:7" ht="84.95" customHeight="1">
      <c r="A10" s="386" t="s">
        <v>124</v>
      </c>
      <c r="B10" s="90" t="s">
        <v>241</v>
      </c>
      <c r="C10" s="111">
        <f>D10+E10</f>
        <v>329400</v>
      </c>
      <c r="D10" s="111">
        <v>329400</v>
      </c>
      <c r="E10" s="111">
        <v>0</v>
      </c>
    </row>
    <row r="11" spans="1:7" ht="74.45" customHeight="1">
      <c r="A11" s="387"/>
      <c r="B11" s="90" t="s">
        <v>425</v>
      </c>
      <c r="C11" s="111">
        <f>D11+E11</f>
        <v>13300</v>
      </c>
      <c r="D11" s="111">
        <v>13300</v>
      </c>
      <c r="E11" s="111">
        <v>0</v>
      </c>
    </row>
    <row r="12" spans="1:7" ht="74.45" customHeight="1">
      <c r="A12" s="284"/>
      <c r="B12" s="90" t="s">
        <v>567</v>
      </c>
      <c r="C12" s="111">
        <f>D12+E12</f>
        <v>1200000</v>
      </c>
      <c r="D12" s="111">
        <v>0</v>
      </c>
      <c r="E12" s="111">
        <v>1200000</v>
      </c>
    </row>
    <row r="13" spans="1:7" ht="27.95" customHeight="1">
      <c r="A13" s="117"/>
      <c r="B13" s="91" t="s">
        <v>123</v>
      </c>
      <c r="C13" s="109">
        <f>C9</f>
        <v>1542700</v>
      </c>
      <c r="D13" s="109">
        <f>D9</f>
        <v>342700</v>
      </c>
      <c r="E13" s="109">
        <f>E9</f>
        <v>1200000</v>
      </c>
    </row>
    <row r="14" spans="1:7">
      <c r="A14" s="51"/>
      <c r="B14" s="51"/>
      <c r="C14" s="51"/>
      <c r="D14" s="51"/>
      <c r="E14" s="51"/>
    </row>
    <row r="15" spans="1:7" ht="18.75">
      <c r="A15" s="5" t="s">
        <v>369</v>
      </c>
      <c r="C15" s="5"/>
      <c r="D15" s="5" t="s">
        <v>370</v>
      </c>
      <c r="E15" s="5"/>
    </row>
  </sheetData>
  <mergeCells count="5">
    <mergeCell ref="D1:E1"/>
    <mergeCell ref="A4:E4"/>
    <mergeCell ref="C2:E2"/>
    <mergeCell ref="C3:E3"/>
    <mergeCell ref="A10:A12"/>
  </mergeCells>
  <pageMargins left="0.9055118110236221" right="0.31496062992125984" top="0.74803149606299213" bottom="0.74803149606299213" header="0.31496062992125984" footer="0.31496062992125984"/>
  <pageSetup paperSize="9" orientation="portrait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1:Q70"/>
  <sheetViews>
    <sheetView tabSelected="1" view="pageBreakPreview" topLeftCell="H1" zoomScale="70" zoomScaleNormal="75" zoomScaleSheetLayoutView="70" workbookViewId="0">
      <selection activeCell="I2" sqref="I2:K2"/>
    </sheetView>
  </sheetViews>
  <sheetFormatPr defaultColWidth="9.1640625" defaultRowHeight="12.75"/>
  <cols>
    <col min="1" max="1" width="3.83203125" style="1" hidden="1" customWidth="1"/>
    <col min="2" max="2" width="19.5" style="1" customWidth="1"/>
    <col min="3" max="3" width="17.33203125" style="1" customWidth="1"/>
    <col min="4" max="4" width="17.83203125" style="1" customWidth="1"/>
    <col min="5" max="5" width="76.33203125" style="1" customWidth="1"/>
    <col min="6" max="6" width="85.83203125" style="1" customWidth="1"/>
    <col min="7" max="7" width="34.5" style="1" customWidth="1"/>
    <col min="8" max="8" width="31.1640625" style="1" customWidth="1"/>
    <col min="9" max="9" width="33.33203125" style="1" customWidth="1"/>
    <col min="10" max="10" width="36.1640625" style="16" customWidth="1"/>
    <col min="11" max="11" width="36.83203125" style="16" customWidth="1"/>
    <col min="12" max="12" width="37.1640625" style="16" customWidth="1"/>
    <col min="13" max="13" width="7.5" style="16" customWidth="1"/>
    <col min="14" max="15" width="9.1640625" style="16"/>
    <col min="16" max="16" width="18.5" style="16" customWidth="1"/>
    <col min="17" max="16384" width="9.1640625" style="16"/>
  </cols>
  <sheetData>
    <row r="1" spans="1:11" s="15" customFormat="1" ht="28.5" customHeight="1">
      <c r="A1" s="14"/>
      <c r="B1" s="60"/>
      <c r="C1" s="60"/>
      <c r="D1" s="60"/>
      <c r="E1" s="60"/>
      <c r="F1" s="60"/>
      <c r="G1" s="60"/>
      <c r="H1" s="60"/>
      <c r="I1" s="60"/>
      <c r="J1" s="52" t="s">
        <v>432</v>
      </c>
    </row>
    <row r="2" spans="1:11" s="15" customFormat="1" ht="52.5" customHeight="1">
      <c r="A2" s="14"/>
      <c r="B2" s="60"/>
      <c r="C2" s="60"/>
      <c r="D2" s="60"/>
      <c r="E2" s="60"/>
      <c r="F2" s="60"/>
      <c r="G2" s="60"/>
      <c r="H2" s="60"/>
      <c r="I2" s="274" t="s">
        <v>558</v>
      </c>
      <c r="J2" s="274"/>
      <c r="K2" s="274"/>
    </row>
    <row r="3" spans="1:11" s="15" customFormat="1" ht="45.6" customHeight="1">
      <c r="A3" s="14"/>
      <c r="B3" s="60"/>
      <c r="C3" s="60"/>
      <c r="D3" s="60"/>
      <c r="E3" s="60"/>
      <c r="F3" s="60"/>
      <c r="G3" s="60"/>
      <c r="H3" s="60"/>
      <c r="I3" s="274" t="s">
        <v>491</v>
      </c>
      <c r="J3" s="274"/>
      <c r="K3" s="274"/>
    </row>
    <row r="4" spans="1:11" ht="18" customHeight="1">
      <c r="G4" s="61"/>
      <c r="H4" s="61"/>
      <c r="I4" s="61"/>
    </row>
    <row r="5" spans="1:11" ht="33.75" customHeight="1">
      <c r="B5" s="388" t="s">
        <v>444</v>
      </c>
      <c r="C5" s="389"/>
      <c r="D5" s="389"/>
      <c r="E5" s="389"/>
      <c r="F5" s="389"/>
      <c r="G5" s="389"/>
      <c r="H5" s="389"/>
      <c r="I5" s="389"/>
    </row>
    <row r="6" spans="1:11" ht="19.5" thickBot="1">
      <c r="B6" s="394" t="s">
        <v>376</v>
      </c>
      <c r="C6" s="395"/>
      <c r="D6" s="395"/>
      <c r="E6" s="62"/>
      <c r="F6" s="62"/>
      <c r="G6" s="62"/>
      <c r="H6" s="62"/>
      <c r="I6" s="62"/>
    </row>
    <row r="7" spans="1:11" ht="18.75">
      <c r="B7" s="396" t="s">
        <v>146</v>
      </c>
      <c r="C7" s="396"/>
      <c r="D7" s="396"/>
      <c r="E7" s="62"/>
      <c r="F7" s="62"/>
      <c r="G7" s="62"/>
      <c r="H7" s="62"/>
      <c r="I7" s="62"/>
    </row>
    <row r="8" spans="1:11" ht="18.75">
      <c r="B8" s="63"/>
      <c r="C8" s="64"/>
      <c r="D8" s="64"/>
      <c r="E8" s="64"/>
      <c r="F8" s="65"/>
      <c r="G8" s="65"/>
      <c r="H8" s="66"/>
      <c r="I8" s="67" t="s">
        <v>21</v>
      </c>
    </row>
    <row r="9" spans="1:11" ht="51.75" customHeight="1">
      <c r="A9" s="17"/>
      <c r="B9" s="351" t="s">
        <v>143</v>
      </c>
      <c r="C9" s="351" t="s">
        <v>144</v>
      </c>
      <c r="D9" s="351" t="s">
        <v>156</v>
      </c>
      <c r="E9" s="334" t="s">
        <v>145</v>
      </c>
      <c r="F9" s="334" t="s">
        <v>157</v>
      </c>
      <c r="G9" s="334" t="s">
        <v>152</v>
      </c>
      <c r="H9" s="334" t="s">
        <v>172</v>
      </c>
      <c r="I9" s="334" t="s">
        <v>181</v>
      </c>
      <c r="J9" s="334" t="s">
        <v>182</v>
      </c>
      <c r="K9" s="334"/>
    </row>
    <row r="10" spans="1:11" s="19" customFormat="1" ht="58.5" customHeight="1">
      <c r="A10" s="18"/>
      <c r="B10" s="351"/>
      <c r="C10" s="351"/>
      <c r="D10" s="351"/>
      <c r="E10" s="334"/>
      <c r="F10" s="334"/>
      <c r="G10" s="334"/>
      <c r="H10" s="334"/>
      <c r="I10" s="334"/>
      <c r="J10" s="68" t="s">
        <v>173</v>
      </c>
      <c r="K10" s="68" t="s">
        <v>158</v>
      </c>
    </row>
    <row r="11" spans="1:11" ht="28.5" customHeight="1">
      <c r="B11" s="69" t="s">
        <v>159</v>
      </c>
      <c r="C11" s="69" t="s">
        <v>160</v>
      </c>
      <c r="D11" s="69" t="s">
        <v>161</v>
      </c>
      <c r="E11" s="70">
        <v>4</v>
      </c>
      <c r="F11" s="68">
        <v>5</v>
      </c>
      <c r="G11" s="68">
        <v>6</v>
      </c>
      <c r="H11" s="68">
        <v>7</v>
      </c>
      <c r="I11" s="68">
        <v>8</v>
      </c>
      <c r="J11" s="68">
        <v>9</v>
      </c>
      <c r="K11" s="68">
        <v>10</v>
      </c>
    </row>
    <row r="12" spans="1:11" ht="43.5" customHeight="1">
      <c r="B12" s="71" t="s">
        <v>3</v>
      </c>
      <c r="C12" s="8"/>
      <c r="D12" s="9"/>
      <c r="E12" s="9" t="s">
        <v>57</v>
      </c>
      <c r="F12" s="144"/>
      <c r="G12" s="144"/>
      <c r="H12" s="147">
        <f>I12+J12</f>
        <v>25932700</v>
      </c>
      <c r="I12" s="147">
        <f>I13</f>
        <v>23008200</v>
      </c>
      <c r="J12" s="147">
        <f>J13</f>
        <v>2924500</v>
      </c>
      <c r="K12" s="147">
        <f>K13</f>
        <v>2850000</v>
      </c>
    </row>
    <row r="13" spans="1:11" ht="39" customHeight="1">
      <c r="B13" s="71" t="s">
        <v>1</v>
      </c>
      <c r="C13" s="8"/>
      <c r="D13" s="9"/>
      <c r="E13" s="9" t="s">
        <v>57</v>
      </c>
      <c r="F13" s="144"/>
      <c r="G13" s="144"/>
      <c r="H13" s="147">
        <f>I13+J13</f>
        <v>25932700</v>
      </c>
      <c r="I13" s="147">
        <f>SUM(I14:I37)</f>
        <v>23008200</v>
      </c>
      <c r="J13" s="147">
        <f>SUM(J14:J37)</f>
        <v>2924500</v>
      </c>
      <c r="K13" s="147">
        <f>SUM(K14:K37)</f>
        <v>2850000</v>
      </c>
    </row>
    <row r="14" spans="1:11" ht="79.5" customHeight="1">
      <c r="B14" s="177" t="s">
        <v>102</v>
      </c>
      <c r="C14" s="177" t="s">
        <v>20</v>
      </c>
      <c r="D14" s="177" t="s">
        <v>19</v>
      </c>
      <c r="E14" s="216" t="s">
        <v>103</v>
      </c>
      <c r="F14" s="144" t="s">
        <v>466</v>
      </c>
      <c r="G14" s="137" t="s">
        <v>468</v>
      </c>
      <c r="H14" s="141">
        <f>I14+J14</f>
        <v>2000000</v>
      </c>
      <c r="I14" s="141">
        <v>2000000</v>
      </c>
      <c r="J14" s="141">
        <v>0</v>
      </c>
      <c r="K14" s="141">
        <v>0</v>
      </c>
    </row>
    <row r="15" spans="1:11" ht="93" customHeight="1">
      <c r="B15" s="177" t="s">
        <v>102</v>
      </c>
      <c r="C15" s="177" t="s">
        <v>20</v>
      </c>
      <c r="D15" s="177" t="s">
        <v>19</v>
      </c>
      <c r="E15" s="216" t="s">
        <v>103</v>
      </c>
      <c r="F15" s="144" t="s">
        <v>467</v>
      </c>
      <c r="G15" s="137" t="s">
        <v>469</v>
      </c>
      <c r="H15" s="141">
        <f>I15+J15</f>
        <v>1250000</v>
      </c>
      <c r="I15" s="141">
        <v>1250000</v>
      </c>
      <c r="J15" s="141">
        <v>0</v>
      </c>
      <c r="K15" s="141">
        <v>0</v>
      </c>
    </row>
    <row r="16" spans="1:11" ht="118.5" customHeight="1">
      <c r="B16" s="175" t="s">
        <v>68</v>
      </c>
      <c r="C16" s="175" t="s">
        <v>69</v>
      </c>
      <c r="D16" s="176" t="s">
        <v>70</v>
      </c>
      <c r="E16" s="176" t="s">
        <v>71</v>
      </c>
      <c r="F16" s="136" t="s">
        <v>379</v>
      </c>
      <c r="G16" s="137" t="s">
        <v>415</v>
      </c>
      <c r="H16" s="141">
        <f>I16+J16</f>
        <v>6033200</v>
      </c>
      <c r="I16" s="141">
        <v>5083200</v>
      </c>
      <c r="J16" s="141">
        <v>950000</v>
      </c>
      <c r="K16" s="141">
        <v>950000</v>
      </c>
    </row>
    <row r="17" spans="2:12" ht="104.45" customHeight="1">
      <c r="B17" s="138" t="s">
        <v>83</v>
      </c>
      <c r="C17" s="139">
        <v>2111</v>
      </c>
      <c r="D17" s="140" t="s">
        <v>105</v>
      </c>
      <c r="E17" s="140" t="s">
        <v>82</v>
      </c>
      <c r="F17" s="136" t="s">
        <v>380</v>
      </c>
      <c r="G17" s="137" t="s">
        <v>381</v>
      </c>
      <c r="H17" s="141">
        <f t="shared" ref="H17:H56" si="0">I17+J17</f>
        <v>3150000</v>
      </c>
      <c r="I17" s="137">
        <v>3150000</v>
      </c>
      <c r="J17" s="141">
        <v>0</v>
      </c>
      <c r="K17" s="141">
        <v>0</v>
      </c>
    </row>
    <row r="18" spans="2:12" ht="131.1" customHeight="1">
      <c r="B18" s="6" t="s">
        <v>94</v>
      </c>
      <c r="C18" s="6" t="s">
        <v>108</v>
      </c>
      <c r="D18" s="7" t="s">
        <v>72</v>
      </c>
      <c r="E18" s="7" t="s">
        <v>109</v>
      </c>
      <c r="F18" s="142" t="s">
        <v>407</v>
      </c>
      <c r="G18" s="137" t="s">
        <v>371</v>
      </c>
      <c r="H18" s="141">
        <f t="shared" si="0"/>
        <v>1700000</v>
      </c>
      <c r="I18" s="137">
        <v>1700000</v>
      </c>
      <c r="J18" s="141">
        <v>0</v>
      </c>
      <c r="K18" s="141">
        <v>0</v>
      </c>
    </row>
    <row r="19" spans="2:12" ht="137.44999999999999" customHeight="1">
      <c r="B19" s="6" t="s">
        <v>94</v>
      </c>
      <c r="C19" s="6" t="s">
        <v>108</v>
      </c>
      <c r="D19" s="7" t="s">
        <v>72</v>
      </c>
      <c r="E19" s="7" t="s">
        <v>109</v>
      </c>
      <c r="F19" s="142" t="s">
        <v>510</v>
      </c>
      <c r="G19" s="137" t="s">
        <v>457</v>
      </c>
      <c r="H19" s="141">
        <f t="shared" si="0"/>
        <v>120000</v>
      </c>
      <c r="I19" s="137">
        <v>120000</v>
      </c>
      <c r="J19" s="141">
        <v>0</v>
      </c>
      <c r="K19" s="141">
        <v>0</v>
      </c>
    </row>
    <row r="20" spans="2:12" ht="99.75" customHeight="1">
      <c r="B20" s="6" t="s">
        <v>94</v>
      </c>
      <c r="C20" s="6" t="s">
        <v>108</v>
      </c>
      <c r="D20" s="7" t="s">
        <v>72</v>
      </c>
      <c r="E20" s="7" t="s">
        <v>109</v>
      </c>
      <c r="F20" s="142" t="s">
        <v>361</v>
      </c>
      <c r="G20" s="137" t="s">
        <v>384</v>
      </c>
      <c r="H20" s="141">
        <f t="shared" si="0"/>
        <v>280000</v>
      </c>
      <c r="I20" s="137">
        <v>280000</v>
      </c>
      <c r="J20" s="141">
        <v>0</v>
      </c>
      <c r="K20" s="141">
        <v>0</v>
      </c>
    </row>
    <row r="21" spans="2:12" ht="120" customHeight="1">
      <c r="B21" s="50" t="s">
        <v>190</v>
      </c>
      <c r="C21" s="50" t="s">
        <v>191</v>
      </c>
      <c r="D21" s="50" t="s">
        <v>149</v>
      </c>
      <c r="E21" s="7" t="s">
        <v>192</v>
      </c>
      <c r="F21" s="142" t="s">
        <v>372</v>
      </c>
      <c r="G21" s="137" t="s">
        <v>382</v>
      </c>
      <c r="H21" s="141">
        <f t="shared" si="0"/>
        <v>970000</v>
      </c>
      <c r="I21" s="137">
        <v>970000</v>
      </c>
      <c r="J21" s="141">
        <v>0</v>
      </c>
      <c r="K21" s="141">
        <v>0</v>
      </c>
    </row>
    <row r="22" spans="2:12" ht="111" customHeight="1">
      <c r="B22" s="6" t="s">
        <v>147</v>
      </c>
      <c r="C22" s="6" t="s">
        <v>148</v>
      </c>
      <c r="D22" s="7" t="s">
        <v>149</v>
      </c>
      <c r="E22" s="7" t="s">
        <v>150</v>
      </c>
      <c r="F22" s="142" t="s">
        <v>372</v>
      </c>
      <c r="G22" s="137" t="s">
        <v>382</v>
      </c>
      <c r="H22" s="141">
        <f t="shared" si="0"/>
        <v>150000</v>
      </c>
      <c r="I22" s="137">
        <v>150000</v>
      </c>
      <c r="J22" s="141">
        <v>0</v>
      </c>
      <c r="K22" s="141">
        <v>0</v>
      </c>
    </row>
    <row r="23" spans="2:12" ht="156.94999999999999" customHeight="1">
      <c r="B23" s="53" t="s">
        <v>348</v>
      </c>
      <c r="C23" s="53" t="s">
        <v>349</v>
      </c>
      <c r="D23" s="53" t="s">
        <v>350</v>
      </c>
      <c r="E23" s="54" t="s">
        <v>351</v>
      </c>
      <c r="F23" s="142" t="s">
        <v>460</v>
      </c>
      <c r="G23" s="137" t="s">
        <v>465</v>
      </c>
      <c r="H23" s="141">
        <f t="shared" si="0"/>
        <v>500000</v>
      </c>
      <c r="I23" s="137">
        <v>500000</v>
      </c>
      <c r="J23" s="141">
        <v>0</v>
      </c>
      <c r="K23" s="141">
        <v>0</v>
      </c>
      <c r="L23" s="77"/>
    </row>
    <row r="24" spans="2:12" ht="144.94999999999999" customHeight="1">
      <c r="B24" s="143" t="s">
        <v>243</v>
      </c>
      <c r="C24" s="143" t="s">
        <v>244</v>
      </c>
      <c r="D24" s="143" t="s">
        <v>12</v>
      </c>
      <c r="E24" s="143" t="s">
        <v>245</v>
      </c>
      <c r="F24" s="142" t="s">
        <v>458</v>
      </c>
      <c r="G24" s="137" t="s">
        <v>459</v>
      </c>
      <c r="H24" s="141">
        <f t="shared" si="0"/>
        <v>2000000</v>
      </c>
      <c r="I24" s="137">
        <v>2000000</v>
      </c>
      <c r="J24" s="141">
        <v>0</v>
      </c>
      <c r="K24" s="141">
        <v>0</v>
      </c>
      <c r="L24" s="77"/>
    </row>
    <row r="25" spans="2:12" ht="87.95" customHeight="1">
      <c r="B25" s="6" t="s">
        <v>95</v>
      </c>
      <c r="C25" s="6" t="s">
        <v>113</v>
      </c>
      <c r="D25" s="7" t="s">
        <v>8</v>
      </c>
      <c r="E25" s="7" t="s">
        <v>76</v>
      </c>
      <c r="F25" s="136" t="s">
        <v>199</v>
      </c>
      <c r="G25" s="137" t="s">
        <v>234</v>
      </c>
      <c r="H25" s="141">
        <f t="shared" si="0"/>
        <v>2600000</v>
      </c>
      <c r="I25" s="137">
        <v>2600000</v>
      </c>
      <c r="J25" s="141">
        <v>0</v>
      </c>
      <c r="K25" s="141">
        <v>0</v>
      </c>
      <c r="L25" s="77"/>
    </row>
    <row r="26" spans="2:12" ht="147.94999999999999" customHeight="1">
      <c r="B26" s="6" t="s">
        <v>95</v>
      </c>
      <c r="C26" s="6" t="s">
        <v>113</v>
      </c>
      <c r="D26" s="7" t="s">
        <v>8</v>
      </c>
      <c r="E26" s="7" t="s">
        <v>76</v>
      </c>
      <c r="F26" s="142" t="s">
        <v>460</v>
      </c>
      <c r="G26" s="137" t="s">
        <v>465</v>
      </c>
      <c r="H26" s="141">
        <f t="shared" si="0"/>
        <v>500000</v>
      </c>
      <c r="I26" s="137">
        <v>500000</v>
      </c>
      <c r="J26" s="141">
        <v>0</v>
      </c>
      <c r="K26" s="141">
        <v>0</v>
      </c>
      <c r="L26" s="77"/>
    </row>
    <row r="27" spans="2:12" ht="141.75" customHeight="1">
      <c r="B27" s="6" t="s">
        <v>95</v>
      </c>
      <c r="C27" s="6" t="s">
        <v>113</v>
      </c>
      <c r="D27" s="7" t="s">
        <v>8</v>
      </c>
      <c r="E27" s="7" t="s">
        <v>76</v>
      </c>
      <c r="F27" s="136" t="s">
        <v>383</v>
      </c>
      <c r="G27" s="137" t="s">
        <v>387</v>
      </c>
      <c r="H27" s="141">
        <f t="shared" si="0"/>
        <v>200000</v>
      </c>
      <c r="I27" s="137">
        <v>200000</v>
      </c>
      <c r="J27" s="141">
        <v>0</v>
      </c>
      <c r="K27" s="141">
        <v>0</v>
      </c>
      <c r="L27" s="77"/>
    </row>
    <row r="28" spans="2:12" ht="141.75" customHeight="1">
      <c r="B28" s="50" t="s">
        <v>95</v>
      </c>
      <c r="C28" s="6" t="s">
        <v>113</v>
      </c>
      <c r="D28" s="7" t="s">
        <v>8</v>
      </c>
      <c r="E28" s="7" t="s">
        <v>76</v>
      </c>
      <c r="F28" s="136" t="s">
        <v>423</v>
      </c>
      <c r="G28" s="137" t="s">
        <v>424</v>
      </c>
      <c r="H28" s="141">
        <f t="shared" si="0"/>
        <v>200000</v>
      </c>
      <c r="I28" s="137">
        <v>200000</v>
      </c>
      <c r="J28" s="141">
        <v>0</v>
      </c>
      <c r="K28" s="141">
        <v>0</v>
      </c>
      <c r="L28" s="77"/>
    </row>
    <row r="29" spans="2:12" ht="70.150000000000006" customHeight="1">
      <c r="B29" s="6" t="s">
        <v>81</v>
      </c>
      <c r="C29" s="6" t="s">
        <v>114</v>
      </c>
      <c r="D29" s="7" t="s">
        <v>15</v>
      </c>
      <c r="E29" s="7" t="s">
        <v>74</v>
      </c>
      <c r="F29" s="136" t="s">
        <v>200</v>
      </c>
      <c r="G29" s="137" t="s">
        <v>236</v>
      </c>
      <c r="H29" s="141">
        <f t="shared" si="0"/>
        <v>150000</v>
      </c>
      <c r="I29" s="137">
        <v>150000</v>
      </c>
      <c r="J29" s="141">
        <v>0</v>
      </c>
      <c r="K29" s="141">
        <v>0</v>
      </c>
    </row>
    <row r="30" spans="2:12" ht="73.5" customHeight="1">
      <c r="B30" s="50" t="s">
        <v>561</v>
      </c>
      <c r="C30" s="50" t="s">
        <v>562</v>
      </c>
      <c r="D30" s="50" t="s">
        <v>18</v>
      </c>
      <c r="E30" s="7" t="s">
        <v>563</v>
      </c>
      <c r="F30" s="136" t="s">
        <v>564</v>
      </c>
      <c r="G30" s="137" t="s">
        <v>565</v>
      </c>
      <c r="H30" s="141">
        <f t="shared" si="0"/>
        <v>200000</v>
      </c>
      <c r="I30" s="137">
        <v>200000</v>
      </c>
      <c r="J30" s="141">
        <v>0</v>
      </c>
      <c r="K30" s="141">
        <v>0</v>
      </c>
    </row>
    <row r="31" spans="2:12" ht="89.1" customHeight="1">
      <c r="B31" s="50" t="s">
        <v>139</v>
      </c>
      <c r="C31" s="177" t="s">
        <v>140</v>
      </c>
      <c r="D31" s="177" t="s">
        <v>116</v>
      </c>
      <c r="E31" s="143" t="s">
        <v>141</v>
      </c>
      <c r="F31" s="170" t="s">
        <v>426</v>
      </c>
      <c r="G31" s="137" t="s">
        <v>431</v>
      </c>
      <c r="H31" s="141">
        <f t="shared" si="0"/>
        <v>85000</v>
      </c>
      <c r="I31" s="137">
        <v>85000</v>
      </c>
      <c r="J31" s="141">
        <v>0</v>
      </c>
      <c r="K31" s="141">
        <v>0</v>
      </c>
    </row>
    <row r="32" spans="2:12" ht="143.25" customHeight="1">
      <c r="B32" s="50" t="s">
        <v>434</v>
      </c>
      <c r="C32" s="177">
        <v>8110</v>
      </c>
      <c r="D32" s="177" t="s">
        <v>162</v>
      </c>
      <c r="E32" s="143" t="s">
        <v>436</v>
      </c>
      <c r="F32" s="170" t="s">
        <v>445</v>
      </c>
      <c r="G32" s="137" t="s">
        <v>450</v>
      </c>
      <c r="H32" s="141">
        <f t="shared" si="0"/>
        <v>130000</v>
      </c>
      <c r="I32" s="137">
        <v>130000</v>
      </c>
      <c r="J32" s="141">
        <v>0</v>
      </c>
      <c r="K32" s="141">
        <v>0</v>
      </c>
    </row>
    <row r="33" spans="2:12" ht="96" customHeight="1">
      <c r="B33" s="145" t="s">
        <v>352</v>
      </c>
      <c r="C33" s="145" t="s">
        <v>353</v>
      </c>
      <c r="D33" s="145" t="s">
        <v>354</v>
      </c>
      <c r="E33" s="143" t="s">
        <v>355</v>
      </c>
      <c r="F33" s="136" t="s">
        <v>362</v>
      </c>
      <c r="G33" s="137" t="s">
        <v>363</v>
      </c>
      <c r="H33" s="141">
        <f t="shared" si="0"/>
        <v>500000</v>
      </c>
      <c r="I33" s="137">
        <v>500000</v>
      </c>
      <c r="J33" s="141">
        <v>0</v>
      </c>
      <c r="K33" s="141">
        <v>0</v>
      </c>
    </row>
    <row r="34" spans="2:12" ht="96" customHeight="1">
      <c r="B34" s="250" t="s">
        <v>525</v>
      </c>
      <c r="C34" s="250" t="s">
        <v>526</v>
      </c>
      <c r="D34" s="250" t="s">
        <v>354</v>
      </c>
      <c r="E34" s="143" t="s">
        <v>527</v>
      </c>
      <c r="F34" s="136" t="s">
        <v>528</v>
      </c>
      <c r="G34" s="137" t="s">
        <v>529</v>
      </c>
      <c r="H34" s="141">
        <f t="shared" si="0"/>
        <v>140000</v>
      </c>
      <c r="I34" s="137">
        <v>40000</v>
      </c>
      <c r="J34" s="141">
        <v>100000</v>
      </c>
      <c r="K34" s="141">
        <v>100000</v>
      </c>
    </row>
    <row r="35" spans="2:12" ht="108.95" customHeight="1">
      <c r="B35" s="143" t="s">
        <v>356</v>
      </c>
      <c r="C35" s="143" t="s">
        <v>357</v>
      </c>
      <c r="D35" s="143" t="s">
        <v>354</v>
      </c>
      <c r="E35" s="143" t="s">
        <v>358</v>
      </c>
      <c r="F35" s="136" t="s">
        <v>364</v>
      </c>
      <c r="G35" s="137" t="s">
        <v>365</v>
      </c>
      <c r="H35" s="141">
        <f>I35+J35</f>
        <v>200000</v>
      </c>
      <c r="I35" s="137">
        <v>200000</v>
      </c>
      <c r="J35" s="141">
        <v>0</v>
      </c>
      <c r="K35" s="141">
        <v>0</v>
      </c>
    </row>
    <row r="36" spans="2:12" ht="103.5" customHeight="1">
      <c r="B36" s="143" t="s">
        <v>356</v>
      </c>
      <c r="C36" s="143" t="s">
        <v>357</v>
      </c>
      <c r="D36" s="143" t="s">
        <v>354</v>
      </c>
      <c r="E36" s="143" t="s">
        <v>358</v>
      </c>
      <c r="F36" s="136" t="s">
        <v>461</v>
      </c>
      <c r="G36" s="137" t="s">
        <v>473</v>
      </c>
      <c r="H36" s="141">
        <f t="shared" si="0"/>
        <v>2800000</v>
      </c>
      <c r="I36" s="137">
        <v>1000000</v>
      </c>
      <c r="J36" s="141">
        <v>1800000</v>
      </c>
      <c r="K36" s="141">
        <v>1800000</v>
      </c>
    </row>
    <row r="37" spans="2:12" ht="131.25" customHeight="1">
      <c r="B37" s="6" t="s">
        <v>201</v>
      </c>
      <c r="C37" s="139">
        <v>8313</v>
      </c>
      <c r="D37" s="7" t="s">
        <v>202</v>
      </c>
      <c r="E37" s="7" t="s">
        <v>126</v>
      </c>
      <c r="F37" s="170" t="s">
        <v>421</v>
      </c>
      <c r="G37" s="146" t="s">
        <v>472</v>
      </c>
      <c r="H37" s="141">
        <f t="shared" si="0"/>
        <v>74500</v>
      </c>
      <c r="I37" s="137">
        <v>0</v>
      </c>
      <c r="J37" s="141">
        <v>74500</v>
      </c>
      <c r="K37" s="141">
        <v>0</v>
      </c>
      <c r="L37" s="248"/>
    </row>
    <row r="38" spans="2:12" ht="57.95" customHeight="1">
      <c r="B38" s="158" t="s">
        <v>87</v>
      </c>
      <c r="C38" s="159"/>
      <c r="D38" s="160"/>
      <c r="E38" s="161" t="s">
        <v>59</v>
      </c>
      <c r="F38" s="136"/>
      <c r="G38" s="137"/>
      <c r="H38" s="147">
        <f t="shared" si="0"/>
        <v>24535000</v>
      </c>
      <c r="I38" s="162">
        <f>I39</f>
        <v>4555400</v>
      </c>
      <c r="J38" s="162">
        <f>J39</f>
        <v>19979600</v>
      </c>
      <c r="K38" s="162">
        <f>K39</f>
        <v>17640000</v>
      </c>
    </row>
    <row r="39" spans="2:12" ht="81.599999999999994" customHeight="1">
      <c r="B39" s="158" t="s">
        <v>88</v>
      </c>
      <c r="C39" s="159"/>
      <c r="D39" s="160"/>
      <c r="E39" s="161" t="s">
        <v>59</v>
      </c>
      <c r="F39" s="136"/>
      <c r="G39" s="137"/>
      <c r="H39" s="147">
        <f t="shared" si="0"/>
        <v>24535000</v>
      </c>
      <c r="I39" s="162">
        <f>SUM(I40:I47)</f>
        <v>4555400</v>
      </c>
      <c r="J39" s="162">
        <f>SUM(J40:J47)</f>
        <v>19979600</v>
      </c>
      <c r="K39" s="162">
        <f>SUM(K40:K47)</f>
        <v>17640000</v>
      </c>
    </row>
    <row r="40" spans="2:12" ht="81.599999999999994" customHeight="1">
      <c r="B40" s="139" t="s">
        <v>222</v>
      </c>
      <c r="C40" s="214" t="s">
        <v>394</v>
      </c>
      <c r="D40" s="215" t="s">
        <v>60</v>
      </c>
      <c r="E40" s="246" t="s">
        <v>385</v>
      </c>
      <c r="F40" s="247" t="s">
        <v>456</v>
      </c>
      <c r="G40" s="247" t="s">
        <v>462</v>
      </c>
      <c r="H40" s="141">
        <f t="shared" ref="H40:H47" si="1">I40+J40</f>
        <v>4334400</v>
      </c>
      <c r="I40" s="137">
        <v>4334400</v>
      </c>
      <c r="J40" s="141">
        <v>0</v>
      </c>
      <c r="K40" s="141">
        <v>0</v>
      </c>
    </row>
    <row r="41" spans="2:12" ht="81.599999999999994" customHeight="1">
      <c r="B41" s="139" t="s">
        <v>222</v>
      </c>
      <c r="C41" s="214" t="s">
        <v>394</v>
      </c>
      <c r="D41" s="215" t="s">
        <v>60</v>
      </c>
      <c r="E41" s="246" t="s">
        <v>385</v>
      </c>
      <c r="F41" s="247" t="s">
        <v>463</v>
      </c>
      <c r="G41" s="247" t="s">
        <v>464</v>
      </c>
      <c r="H41" s="141">
        <f t="shared" si="1"/>
        <v>15000000</v>
      </c>
      <c r="I41" s="141">
        <v>0</v>
      </c>
      <c r="J41" s="137">
        <v>15000000</v>
      </c>
      <c r="K41" s="137">
        <v>15000000</v>
      </c>
    </row>
    <row r="42" spans="2:12" ht="111" customHeight="1">
      <c r="B42" s="6" t="s">
        <v>230</v>
      </c>
      <c r="C42" s="6">
        <v>1142</v>
      </c>
      <c r="D42" s="7" t="s">
        <v>58</v>
      </c>
      <c r="E42" s="7" t="s">
        <v>104</v>
      </c>
      <c r="F42" s="136" t="s">
        <v>366</v>
      </c>
      <c r="G42" s="137" t="s">
        <v>471</v>
      </c>
      <c r="H42" s="141">
        <f t="shared" si="1"/>
        <v>23530</v>
      </c>
      <c r="I42" s="137">
        <v>23530</v>
      </c>
      <c r="J42" s="141">
        <v>0</v>
      </c>
      <c r="K42" s="141">
        <v>0</v>
      </c>
    </row>
    <row r="43" spans="2:12" ht="96.95" customHeight="1">
      <c r="B43" s="6" t="s">
        <v>230</v>
      </c>
      <c r="C43" s="6">
        <v>1142</v>
      </c>
      <c r="D43" s="7" t="s">
        <v>58</v>
      </c>
      <c r="E43" s="7" t="s">
        <v>104</v>
      </c>
      <c r="F43" s="136" t="s">
        <v>406</v>
      </c>
      <c r="G43" s="137" t="s">
        <v>470</v>
      </c>
      <c r="H43" s="141">
        <f t="shared" si="1"/>
        <v>97470</v>
      </c>
      <c r="I43" s="137">
        <v>97470</v>
      </c>
      <c r="J43" s="141">
        <v>0</v>
      </c>
      <c r="K43" s="141">
        <v>0</v>
      </c>
    </row>
    <row r="44" spans="2:12" ht="96.95" customHeight="1">
      <c r="B44" s="53" t="s">
        <v>521</v>
      </c>
      <c r="C44" s="6">
        <v>1300</v>
      </c>
      <c r="D44" s="50" t="s">
        <v>58</v>
      </c>
      <c r="E44" s="7" t="s">
        <v>522</v>
      </c>
      <c r="F44" s="136" t="s">
        <v>463</v>
      </c>
      <c r="G44" s="6" t="s">
        <v>464</v>
      </c>
      <c r="H44" s="141">
        <f t="shared" si="1"/>
        <v>200000</v>
      </c>
      <c r="I44" s="137">
        <v>0</v>
      </c>
      <c r="J44" s="141">
        <v>200000</v>
      </c>
      <c r="K44" s="141">
        <v>200000</v>
      </c>
    </row>
    <row r="45" spans="2:12" ht="96.95" customHeight="1">
      <c r="B45" s="143" t="s">
        <v>500</v>
      </c>
      <c r="C45" s="143" t="s">
        <v>501</v>
      </c>
      <c r="D45" s="143" t="s">
        <v>58</v>
      </c>
      <c r="E45" s="143" t="s">
        <v>502</v>
      </c>
      <c r="F45" s="247" t="s">
        <v>456</v>
      </c>
      <c r="G45" s="247" t="s">
        <v>462</v>
      </c>
      <c r="H45" s="141">
        <f t="shared" si="1"/>
        <v>2339600</v>
      </c>
      <c r="I45" s="137">
        <v>0</v>
      </c>
      <c r="J45" s="141">
        <v>2339600</v>
      </c>
      <c r="K45" s="141">
        <v>0</v>
      </c>
    </row>
    <row r="46" spans="2:12" ht="102.95" customHeight="1">
      <c r="B46" s="163" t="s">
        <v>89</v>
      </c>
      <c r="C46" s="163">
        <v>5011</v>
      </c>
      <c r="D46" s="164" t="s">
        <v>17</v>
      </c>
      <c r="E46" s="165" t="s">
        <v>16</v>
      </c>
      <c r="F46" s="136" t="s">
        <v>367</v>
      </c>
      <c r="G46" s="137" t="s">
        <v>368</v>
      </c>
      <c r="H46" s="141">
        <f t="shared" si="1"/>
        <v>100000</v>
      </c>
      <c r="I46" s="137">
        <v>100000</v>
      </c>
      <c r="J46" s="141">
        <v>0</v>
      </c>
      <c r="K46" s="141">
        <v>0</v>
      </c>
    </row>
    <row r="47" spans="2:12" ht="102.95" customHeight="1">
      <c r="B47" s="249" t="s">
        <v>523</v>
      </c>
      <c r="C47" s="249" t="s">
        <v>524</v>
      </c>
      <c r="D47" s="249" t="s">
        <v>17</v>
      </c>
      <c r="E47" s="165" t="s">
        <v>517</v>
      </c>
      <c r="F47" s="136" t="s">
        <v>463</v>
      </c>
      <c r="G47" s="6" t="s">
        <v>464</v>
      </c>
      <c r="H47" s="141">
        <f t="shared" si="1"/>
        <v>2440000</v>
      </c>
      <c r="I47" s="137">
        <v>0</v>
      </c>
      <c r="J47" s="141">
        <v>2440000</v>
      </c>
      <c r="K47" s="141">
        <v>2440000</v>
      </c>
    </row>
    <row r="48" spans="2:12" ht="57.95" customHeight="1">
      <c r="B48" s="158" t="s">
        <v>129</v>
      </c>
      <c r="C48" s="159"/>
      <c r="D48" s="160"/>
      <c r="E48" s="161" t="s">
        <v>249</v>
      </c>
      <c r="F48" s="136"/>
      <c r="G48" s="137"/>
      <c r="H48" s="147">
        <f t="shared" si="0"/>
        <v>5000</v>
      </c>
      <c r="I48" s="166">
        <f t="shared" ref="I48:K49" si="2">I49</f>
        <v>5000</v>
      </c>
      <c r="J48" s="166">
        <f t="shared" si="2"/>
        <v>0</v>
      </c>
      <c r="K48" s="162">
        <f t="shared" si="2"/>
        <v>0</v>
      </c>
    </row>
    <row r="49" spans="2:11" ht="80.099999999999994" customHeight="1">
      <c r="B49" s="158" t="s">
        <v>130</v>
      </c>
      <c r="C49" s="159"/>
      <c r="D49" s="160"/>
      <c r="E49" s="161" t="s">
        <v>249</v>
      </c>
      <c r="F49" s="136"/>
      <c r="G49" s="137"/>
      <c r="H49" s="147">
        <f t="shared" si="0"/>
        <v>5000</v>
      </c>
      <c r="I49" s="162">
        <f t="shared" si="2"/>
        <v>5000</v>
      </c>
      <c r="J49" s="162">
        <f t="shared" si="2"/>
        <v>0</v>
      </c>
      <c r="K49" s="147">
        <v>0</v>
      </c>
    </row>
    <row r="50" spans="2:11" ht="109.5" customHeight="1">
      <c r="B50" s="6" t="s">
        <v>86</v>
      </c>
      <c r="C50" s="6" t="s">
        <v>114</v>
      </c>
      <c r="D50" s="7" t="s">
        <v>15</v>
      </c>
      <c r="E50" s="7" t="s">
        <v>74</v>
      </c>
      <c r="F50" s="136" t="s">
        <v>200</v>
      </c>
      <c r="G50" s="137" t="s">
        <v>235</v>
      </c>
      <c r="H50" s="141">
        <f t="shared" si="0"/>
        <v>5000</v>
      </c>
      <c r="I50" s="137">
        <v>5000</v>
      </c>
      <c r="J50" s="141">
        <v>0</v>
      </c>
      <c r="K50" s="169">
        <v>0</v>
      </c>
    </row>
    <row r="51" spans="2:11" ht="77.45" customHeight="1">
      <c r="B51" s="251" t="s">
        <v>402</v>
      </c>
      <c r="C51" s="251" t="s">
        <v>339</v>
      </c>
      <c r="D51" s="251" t="s">
        <v>339</v>
      </c>
      <c r="E51" s="251" t="s">
        <v>231</v>
      </c>
      <c r="F51" s="168"/>
      <c r="G51" s="162"/>
      <c r="H51" s="147">
        <f>H52</f>
        <v>1245300</v>
      </c>
      <c r="I51" s="147">
        <f>I52</f>
        <v>45300</v>
      </c>
      <c r="J51" s="147">
        <f>J52</f>
        <v>1200000</v>
      </c>
      <c r="K51" s="147">
        <f>K52</f>
        <v>1200000</v>
      </c>
    </row>
    <row r="52" spans="2:11" ht="63.95" customHeight="1">
      <c r="B52" s="251" t="s">
        <v>232</v>
      </c>
      <c r="C52" s="251" t="s">
        <v>339</v>
      </c>
      <c r="D52" s="251" t="s">
        <v>339</v>
      </c>
      <c r="E52" s="251" t="s">
        <v>231</v>
      </c>
      <c r="F52" s="168"/>
      <c r="G52" s="162"/>
      <c r="H52" s="147">
        <f>I52+J52</f>
        <v>1245300</v>
      </c>
      <c r="I52" s="147">
        <f>I53+I55+I54</f>
        <v>45300</v>
      </c>
      <c r="J52" s="147">
        <f>J53+J55+J54</f>
        <v>1200000</v>
      </c>
      <c r="K52" s="147">
        <f>K53+K55+K54</f>
        <v>1200000</v>
      </c>
    </row>
    <row r="53" spans="2:11" ht="80.099999999999994" customHeight="1">
      <c r="B53" s="143" t="s">
        <v>239</v>
      </c>
      <c r="C53" s="143" t="s">
        <v>242</v>
      </c>
      <c r="D53" s="143" t="s">
        <v>20</v>
      </c>
      <c r="E53" s="143" t="s">
        <v>197</v>
      </c>
      <c r="F53" s="136" t="s">
        <v>199</v>
      </c>
      <c r="G53" s="137" t="s">
        <v>234</v>
      </c>
      <c r="H53" s="141">
        <f>I53+J53</f>
        <v>13300</v>
      </c>
      <c r="I53" s="137">
        <v>13300</v>
      </c>
      <c r="J53" s="141">
        <v>0</v>
      </c>
      <c r="K53" s="146">
        <v>0</v>
      </c>
    </row>
    <row r="54" spans="2:11" ht="80.099999999999994" customHeight="1">
      <c r="B54" s="143" t="s">
        <v>239</v>
      </c>
      <c r="C54" s="143" t="s">
        <v>242</v>
      </c>
      <c r="D54" s="143" t="s">
        <v>20</v>
      </c>
      <c r="E54" s="143" t="s">
        <v>197</v>
      </c>
      <c r="F54" s="136" t="s">
        <v>406</v>
      </c>
      <c r="G54" s="137" t="s">
        <v>569</v>
      </c>
      <c r="H54" s="141">
        <f>I54+J54</f>
        <v>1200000</v>
      </c>
      <c r="I54" s="137">
        <v>0</v>
      </c>
      <c r="J54" s="141">
        <v>1200000</v>
      </c>
      <c r="K54" s="146">
        <v>1200000</v>
      </c>
    </row>
    <row r="55" spans="2:11" ht="80.099999999999994" customHeight="1">
      <c r="B55" s="143">
        <v>3719800</v>
      </c>
      <c r="C55" s="143">
        <v>9800</v>
      </c>
      <c r="D55" s="143" t="s">
        <v>20</v>
      </c>
      <c r="E55" s="143" t="s">
        <v>536</v>
      </c>
      <c r="F55" s="136" t="s">
        <v>537</v>
      </c>
      <c r="G55" s="137" t="s">
        <v>557</v>
      </c>
      <c r="H55" s="141">
        <f>I55+J55</f>
        <v>32000</v>
      </c>
      <c r="I55" s="137">
        <v>32000</v>
      </c>
      <c r="J55" s="141">
        <v>0</v>
      </c>
      <c r="K55" s="146">
        <v>0</v>
      </c>
    </row>
    <row r="56" spans="2:11" ht="42.75" customHeight="1">
      <c r="B56" s="144"/>
      <c r="C56" s="144"/>
      <c r="D56" s="144"/>
      <c r="E56" s="167" t="s">
        <v>184</v>
      </c>
      <c r="F56" s="168"/>
      <c r="G56" s="162"/>
      <c r="H56" s="147">
        <f t="shared" si="0"/>
        <v>51718000</v>
      </c>
      <c r="I56" s="169">
        <f>I48+I38+I12+I51</f>
        <v>27613900</v>
      </c>
      <c r="J56" s="169">
        <f>J48+J38+J12+J51</f>
        <v>24104100</v>
      </c>
      <c r="K56" s="169">
        <f>K48+K38+K12+K51</f>
        <v>21690000</v>
      </c>
    </row>
    <row r="57" spans="2:11" ht="45" customHeight="1">
      <c r="B57" s="156"/>
      <c r="C57" s="156"/>
      <c r="D57" s="156"/>
      <c r="E57" s="156" t="s">
        <v>369</v>
      </c>
      <c r="F57" s="171"/>
      <c r="G57" s="172"/>
      <c r="H57" s="173"/>
      <c r="I57" s="390" t="s">
        <v>370</v>
      </c>
      <c r="J57" s="391"/>
      <c r="K57" s="76"/>
    </row>
    <row r="58" spans="2:11" ht="52.5" customHeight="1">
      <c r="B58" s="392"/>
      <c r="C58" s="393"/>
      <c r="D58" s="393"/>
      <c r="E58" s="72"/>
      <c r="F58" s="59"/>
      <c r="G58" s="73"/>
      <c r="H58" s="73"/>
      <c r="I58" s="74"/>
      <c r="J58" s="75"/>
    </row>
    <row r="59" spans="2:11" ht="123.75" customHeight="1">
      <c r="B59" s="2"/>
      <c r="C59" s="28"/>
      <c r="D59" s="3"/>
      <c r="E59" s="110"/>
      <c r="F59" s="4"/>
      <c r="G59" s="4"/>
      <c r="H59" s="20"/>
      <c r="I59" s="4"/>
    </row>
    <row r="60" spans="2:11" ht="98.25" customHeight="1">
      <c r="C60" s="2"/>
    </row>
    <row r="61" spans="2:11" ht="98.25" customHeight="1">
      <c r="B61" s="21"/>
      <c r="D61" s="21"/>
      <c r="E61" s="21"/>
      <c r="F61" s="21"/>
      <c r="G61" s="21"/>
      <c r="H61" s="21"/>
      <c r="I61" s="21"/>
    </row>
    <row r="62" spans="2:11" ht="33.75" customHeight="1">
      <c r="B62" s="22"/>
      <c r="C62" s="21"/>
      <c r="D62" s="22"/>
      <c r="E62" s="22"/>
      <c r="F62" s="22"/>
      <c r="G62" s="22"/>
      <c r="H62" s="22"/>
      <c r="I62" s="22"/>
    </row>
    <row r="63" spans="2:11" ht="39.75" customHeight="1">
      <c r="B63" s="23"/>
      <c r="C63" s="22"/>
      <c r="D63" s="23"/>
      <c r="E63" s="23"/>
      <c r="F63" s="23"/>
      <c r="G63" s="23"/>
      <c r="H63" s="23"/>
      <c r="I63" s="23"/>
    </row>
    <row r="64" spans="2:11" ht="33.75" customHeight="1">
      <c r="B64" s="22"/>
      <c r="C64" s="23"/>
      <c r="D64" s="22"/>
      <c r="E64" s="22"/>
      <c r="F64" s="22"/>
      <c r="G64" s="22"/>
      <c r="H64" s="22"/>
      <c r="I64" s="22"/>
    </row>
    <row r="65" spans="2:17">
      <c r="B65" s="23"/>
      <c r="C65" s="22"/>
      <c r="D65" s="23"/>
      <c r="E65" s="23"/>
      <c r="F65" s="23"/>
      <c r="G65" s="23"/>
      <c r="H65" s="23"/>
      <c r="I65" s="23"/>
    </row>
    <row r="66" spans="2:17" ht="23.25" customHeight="1">
      <c r="C66" s="23"/>
    </row>
    <row r="67" spans="2:17" ht="20.25" customHeight="1">
      <c r="J67" s="24"/>
      <c r="K67" s="24"/>
      <c r="L67" s="24"/>
      <c r="M67" s="24"/>
      <c r="N67" s="24"/>
      <c r="O67" s="24"/>
      <c r="P67" s="24"/>
      <c r="Q67" s="24"/>
    </row>
    <row r="68" spans="2:17" ht="20.25" customHeight="1">
      <c r="J68" s="23"/>
      <c r="K68" s="23"/>
      <c r="L68" s="23"/>
      <c r="M68" s="23"/>
      <c r="N68" s="23"/>
      <c r="O68" s="23"/>
      <c r="P68" s="23"/>
      <c r="Q68" s="23"/>
    </row>
    <row r="69" spans="2:17" ht="30.75" customHeight="1">
      <c r="J69" s="24"/>
      <c r="K69" s="24"/>
      <c r="L69" s="24"/>
      <c r="M69" s="24"/>
      <c r="N69" s="24"/>
      <c r="O69" s="24"/>
      <c r="P69" s="24"/>
      <c r="Q69" s="24"/>
    </row>
    <row r="70" spans="2:17" ht="21" customHeight="1">
      <c r="J70" s="23"/>
      <c r="K70" s="23"/>
      <c r="L70" s="23"/>
      <c r="M70" s="23"/>
      <c r="N70" s="23"/>
      <c r="O70" s="23"/>
      <c r="P70" s="23"/>
      <c r="Q70" s="23"/>
    </row>
  </sheetData>
  <mergeCells count="16">
    <mergeCell ref="I57:J57"/>
    <mergeCell ref="B58:D58"/>
    <mergeCell ref="D9:D10"/>
    <mergeCell ref="E9:E10"/>
    <mergeCell ref="B6:D6"/>
    <mergeCell ref="B7:D7"/>
    <mergeCell ref="C9:C10"/>
    <mergeCell ref="I2:K2"/>
    <mergeCell ref="I3:K3"/>
    <mergeCell ref="I9:I10"/>
    <mergeCell ref="B5:I5"/>
    <mergeCell ref="B9:B10"/>
    <mergeCell ref="J9:K9"/>
    <mergeCell ref="F9:F10"/>
    <mergeCell ref="G9:G10"/>
    <mergeCell ref="H9:H10"/>
  </mergeCells>
  <phoneticPr fontId="33" type="noConversion"/>
  <pageMargins left="0.94488188976377963" right="0.35433070866141736" top="1.1811023622047245" bottom="0.78740157480314965" header="0.51181102362204722" footer="0.51181102362204722"/>
  <pageSetup paperSize="9" scale="37" fitToHeight="4" orientation="landscape" horizontalDpi="360" verticalDpi="360" r:id="rId1"/>
  <headerFooter alignWithMargins="0"/>
  <rowBreaks count="1" manualBreakCount="1">
    <brk id="34" min="1" max="10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opLeftCell="A10" workbookViewId="0">
      <selection activeCell="F12" sqref="F12"/>
    </sheetView>
  </sheetViews>
  <sheetFormatPr defaultRowHeight="12.75"/>
  <cols>
    <col min="1" max="1" width="10" customWidth="1"/>
    <col min="2" max="2" width="7.6640625" customWidth="1"/>
    <col min="3" max="3" width="7.83203125" customWidth="1"/>
    <col min="4" max="4" width="23.33203125" customWidth="1"/>
    <col min="5" max="5" width="36.1640625" customWidth="1"/>
    <col min="6" max="6" width="14.6640625" customWidth="1"/>
    <col min="7" max="7" width="13.5" customWidth="1"/>
    <col min="8" max="8" width="13.83203125" customWidth="1"/>
    <col min="9" max="9" width="13.33203125" customWidth="1"/>
    <col min="10" max="10" width="10.1640625" customWidth="1"/>
    <col min="11" max="11" width="11.6640625" bestFit="1" customWidth="1"/>
  </cols>
  <sheetData>
    <row r="1" spans="1:10" ht="27.95" customHeight="1">
      <c r="G1" s="224" t="s">
        <v>511</v>
      </c>
      <c r="H1" s="61"/>
      <c r="I1" s="61"/>
      <c r="J1" s="225"/>
    </row>
    <row r="2" spans="1:10" ht="45.95" customHeight="1">
      <c r="E2" s="55"/>
      <c r="G2" s="376" t="s">
        <v>559</v>
      </c>
      <c r="H2" s="376"/>
      <c r="I2" s="376"/>
      <c r="J2" s="362"/>
    </row>
    <row r="3" spans="1:10" ht="36" customHeight="1">
      <c r="D3" s="55"/>
      <c r="G3" s="399" t="s">
        <v>520</v>
      </c>
      <c r="H3" s="399"/>
      <c r="I3" s="399"/>
      <c r="J3" s="362"/>
    </row>
    <row r="4" spans="1:10" ht="26.1" customHeight="1">
      <c r="A4" s="383" t="s">
        <v>530</v>
      </c>
      <c r="B4" s="383"/>
      <c r="C4" s="383"/>
      <c r="D4" s="383"/>
      <c r="E4" s="383"/>
      <c r="F4" s="383"/>
      <c r="G4" s="383"/>
      <c r="H4" s="383"/>
      <c r="I4" s="383"/>
      <c r="J4" s="383"/>
    </row>
    <row r="5" spans="1:10" ht="20.100000000000001" customHeight="1" thickBot="1">
      <c r="A5" s="400" t="s">
        <v>376</v>
      </c>
      <c r="B5" s="401"/>
      <c r="C5" s="401"/>
      <c r="D5" s="13"/>
      <c r="E5" s="13"/>
      <c r="F5" s="226"/>
      <c r="G5" s="13"/>
      <c r="H5" s="13"/>
      <c r="I5" s="13"/>
      <c r="J5" s="13"/>
    </row>
    <row r="6" spans="1:10" ht="21.95" customHeight="1">
      <c r="A6" s="227" t="s">
        <v>146</v>
      </c>
      <c r="B6" s="227"/>
      <c r="C6" s="227"/>
      <c r="D6" s="228"/>
      <c r="E6" s="228"/>
      <c r="F6" s="228"/>
      <c r="G6" s="228"/>
      <c r="H6" s="228"/>
      <c r="I6" s="228"/>
      <c r="J6" s="229" t="s">
        <v>23</v>
      </c>
    </row>
    <row r="7" spans="1:10" ht="12.75" customHeight="1">
      <c r="A7" s="402" t="s">
        <v>143</v>
      </c>
      <c r="B7" s="402" t="s">
        <v>144</v>
      </c>
      <c r="C7" s="402" t="s">
        <v>156</v>
      </c>
      <c r="D7" s="397" t="s">
        <v>512</v>
      </c>
      <c r="E7" s="397" t="s">
        <v>513</v>
      </c>
      <c r="F7" s="397" t="s">
        <v>514</v>
      </c>
      <c r="G7" s="397" t="s">
        <v>515</v>
      </c>
      <c r="H7" s="397" t="s">
        <v>516</v>
      </c>
      <c r="I7" s="397" t="s">
        <v>533</v>
      </c>
      <c r="J7" s="397" t="s">
        <v>534</v>
      </c>
    </row>
    <row r="8" spans="1:10" ht="130.5" customHeight="1">
      <c r="A8" s="403"/>
      <c r="B8" s="403"/>
      <c r="C8" s="403"/>
      <c r="D8" s="398"/>
      <c r="E8" s="398"/>
      <c r="F8" s="398"/>
      <c r="G8" s="398"/>
      <c r="H8" s="398"/>
      <c r="I8" s="398"/>
      <c r="J8" s="398"/>
    </row>
    <row r="9" spans="1:10" ht="16.5" customHeight="1">
      <c r="A9" s="230" t="s">
        <v>159</v>
      </c>
      <c r="B9" s="230" t="s">
        <v>160</v>
      </c>
      <c r="C9" s="230" t="s">
        <v>161</v>
      </c>
      <c r="D9" s="231">
        <v>4</v>
      </c>
      <c r="E9" s="232">
        <v>5</v>
      </c>
      <c r="F9" s="232">
        <v>6</v>
      </c>
      <c r="G9" s="232">
        <v>7</v>
      </c>
      <c r="H9" s="232">
        <v>8</v>
      </c>
      <c r="I9" s="232">
        <v>9</v>
      </c>
      <c r="J9" s="232">
        <v>10</v>
      </c>
    </row>
    <row r="10" spans="1:10" ht="43.5" customHeight="1">
      <c r="A10" s="255" t="s">
        <v>87</v>
      </c>
      <c r="B10" s="255" t="s">
        <v>339</v>
      </c>
      <c r="C10" s="255" t="s">
        <v>339</v>
      </c>
      <c r="D10" s="255" t="s">
        <v>59</v>
      </c>
      <c r="E10" s="233"/>
      <c r="F10" s="234"/>
      <c r="G10" s="235">
        <f>G11</f>
        <v>7083543</v>
      </c>
      <c r="H10" s="235">
        <f>H11</f>
        <v>2849328</v>
      </c>
      <c r="I10" s="235">
        <f>I11</f>
        <v>2640000</v>
      </c>
      <c r="J10" s="235"/>
    </row>
    <row r="11" spans="1:10" ht="42.6" customHeight="1">
      <c r="A11" s="255" t="s">
        <v>88</v>
      </c>
      <c r="B11" s="255" t="s">
        <v>339</v>
      </c>
      <c r="C11" s="255" t="s">
        <v>339</v>
      </c>
      <c r="D11" s="255" t="s">
        <v>59</v>
      </c>
      <c r="E11" s="233"/>
      <c r="F11" s="234"/>
      <c r="G11" s="235">
        <f>G12+G13</f>
        <v>7083543</v>
      </c>
      <c r="H11" s="235">
        <f>H12+H13</f>
        <v>2849328</v>
      </c>
      <c r="I11" s="235">
        <f>I12+I13</f>
        <v>2640000</v>
      </c>
      <c r="J11" s="235"/>
    </row>
    <row r="12" spans="1:10" ht="96.95" customHeight="1">
      <c r="A12" s="256" t="s">
        <v>521</v>
      </c>
      <c r="B12" s="256" t="s">
        <v>531</v>
      </c>
      <c r="C12" s="256" t="s">
        <v>58</v>
      </c>
      <c r="D12" s="252" t="s">
        <v>522</v>
      </c>
      <c r="E12" s="253" t="s">
        <v>568</v>
      </c>
      <c r="F12" s="234" t="s">
        <v>532</v>
      </c>
      <c r="G12" s="254">
        <v>200000</v>
      </c>
      <c r="H12" s="254">
        <v>200000</v>
      </c>
      <c r="I12" s="254">
        <v>200000</v>
      </c>
      <c r="J12" s="254">
        <v>100</v>
      </c>
    </row>
    <row r="13" spans="1:10" ht="98.1" customHeight="1">
      <c r="A13" s="256" t="s">
        <v>523</v>
      </c>
      <c r="B13" s="256" t="s">
        <v>524</v>
      </c>
      <c r="C13" s="256" t="s">
        <v>17</v>
      </c>
      <c r="D13" s="252" t="s">
        <v>517</v>
      </c>
      <c r="E13" s="253" t="s">
        <v>518</v>
      </c>
      <c r="F13" s="234" t="s">
        <v>535</v>
      </c>
      <c r="G13" s="254">
        <v>6883543</v>
      </c>
      <c r="H13" s="254">
        <v>2649328</v>
      </c>
      <c r="I13" s="254">
        <v>2440000</v>
      </c>
      <c r="J13" s="254">
        <v>38</v>
      </c>
    </row>
    <row r="14" spans="1:10" ht="26.1" customHeight="1">
      <c r="A14" s="236" t="s">
        <v>519</v>
      </c>
      <c r="B14" s="236" t="s">
        <v>519</v>
      </c>
      <c r="C14" s="236" t="s">
        <v>519</v>
      </c>
      <c r="D14" s="236" t="s">
        <v>184</v>
      </c>
      <c r="E14" s="236" t="s">
        <v>519</v>
      </c>
      <c r="F14" s="236" t="s">
        <v>519</v>
      </c>
      <c r="G14" s="235">
        <f>G10</f>
        <v>7083543</v>
      </c>
      <c r="H14" s="235">
        <f>H11</f>
        <v>2849328</v>
      </c>
      <c r="I14" s="235">
        <f>I11</f>
        <v>2640000</v>
      </c>
      <c r="J14" s="235" t="s">
        <v>519</v>
      </c>
    </row>
    <row r="15" spans="1:10">
      <c r="D15" s="51"/>
      <c r="E15" s="51"/>
      <c r="F15" s="51"/>
      <c r="G15" s="51"/>
      <c r="H15" s="51"/>
      <c r="I15" s="51"/>
      <c r="J15" s="51"/>
    </row>
    <row r="16" spans="1:10">
      <c r="D16" s="51"/>
      <c r="E16" s="51"/>
      <c r="F16" s="51"/>
      <c r="G16" s="51"/>
      <c r="H16" s="51"/>
      <c r="I16" s="51"/>
      <c r="J16" s="51"/>
    </row>
    <row r="17" spans="4:10" ht="18.75">
      <c r="D17" s="52" t="s">
        <v>369</v>
      </c>
      <c r="E17" s="52"/>
      <c r="F17" s="52"/>
      <c r="G17" s="52"/>
      <c r="H17" s="52"/>
      <c r="I17" s="52" t="s">
        <v>370</v>
      </c>
      <c r="J17" s="51"/>
    </row>
    <row r="18" spans="4:10" ht="18.75">
      <c r="D18" s="5"/>
      <c r="E18" s="5"/>
      <c r="F18" s="5"/>
      <c r="G18" s="5"/>
      <c r="H18" s="5"/>
      <c r="I18" s="5"/>
    </row>
  </sheetData>
  <mergeCells count="14">
    <mergeCell ref="G2:J2"/>
    <mergeCell ref="G3:J3"/>
    <mergeCell ref="A4:J4"/>
    <mergeCell ref="A5:C5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J7:J8"/>
  </mergeCells>
  <pageMargins left="0.70866141732283472" right="0.31496062992125984" top="1.1417322834645669" bottom="0.74803149606299213" header="0.31496062992125984" footer="0.31496062992125984"/>
  <pageSetup paperSize="9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4</vt:i4>
      </vt:variant>
    </vt:vector>
  </HeadingPairs>
  <TitlesOfParts>
    <vt:vector size="12" baseType="lpstr">
      <vt:lpstr>Дод1</vt:lpstr>
      <vt:lpstr>Дод 1.1</vt:lpstr>
      <vt:lpstr>дод2 </vt:lpstr>
      <vt:lpstr>дод.3</vt:lpstr>
      <vt:lpstr>дод 4</vt:lpstr>
      <vt:lpstr>дод 4.1</vt:lpstr>
      <vt:lpstr>дод 5</vt:lpstr>
      <vt:lpstr>дод.6</vt:lpstr>
      <vt:lpstr>дод.3!Заголовки_для_печати</vt:lpstr>
      <vt:lpstr>'дод 5'!Область_печати</vt:lpstr>
      <vt:lpstr>Дод1!Область_печати</vt:lpstr>
      <vt:lpstr>'дод2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Качаєнко Олена Андріївна</dc:creator>
  <cp:lastModifiedBy>Пользователь Windows</cp:lastModifiedBy>
  <cp:lastPrinted>2025-03-26T09:28:33Z</cp:lastPrinted>
  <dcterms:created xsi:type="dcterms:W3CDTF">2014-01-17T10:52:16Z</dcterms:created>
  <dcterms:modified xsi:type="dcterms:W3CDTF">2025-03-26T09:29:04Z</dcterms:modified>
</cp:coreProperties>
</file>