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K-07\Downloads\на сайт\"/>
    </mc:Choice>
  </mc:AlternateContent>
  <xr:revisionPtr revIDLastSave="0" documentId="8_{CD8D376B-F9FC-478B-A461-78864BC909BF}" xr6:coauthVersionLast="47" xr6:coauthVersionMax="47" xr10:uidLastSave="{00000000-0000-0000-0000-000000000000}"/>
  <bookViews>
    <workbookView xWindow="504" yWindow="1920" windowWidth="22536" windowHeight="8964" tabRatio="878" activeTab="4"/>
  </bookViews>
  <sheets>
    <sheet name="Дод1" sheetId="18" r:id="rId1"/>
    <sheet name="дод2 " sheetId="24" r:id="rId2"/>
    <sheet name="дод.3" sheetId="1" r:id="rId3"/>
    <sheet name="дод 4" sheetId="30" r:id="rId4"/>
    <sheet name="дод 5" sheetId="26" r:id="rId5"/>
    <sheet name="дод.6" sheetId="33" r:id="rId6"/>
  </sheets>
  <definedNames>
    <definedName name="_xlnm.Print_Titles" localSheetId="2">дод.3!$8:$11</definedName>
    <definedName name="_xlnm.Print_Area" localSheetId="4">'дод 5'!$B$1:$K$73</definedName>
    <definedName name="_xlnm.Print_Area" localSheetId="0">Дод1!$A$1:$H$116</definedName>
    <definedName name="_xlnm.Print_Area" localSheetId="1">'дод2 '!$A$1:$F$34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30" l="1"/>
  <c r="E19" i="30"/>
  <c r="J13" i="26"/>
  <c r="J12" i="26"/>
  <c r="K13" i="26"/>
  <c r="K12" i="26" s="1"/>
  <c r="I13" i="26"/>
  <c r="I12" i="26" s="1"/>
  <c r="H12" i="26" s="1"/>
  <c r="H14" i="26"/>
  <c r="H53" i="26"/>
  <c r="H50" i="26"/>
  <c r="H47" i="26"/>
  <c r="H18" i="26"/>
  <c r="E42" i="30"/>
  <c r="E39" i="30" s="1"/>
  <c r="E48" i="30" s="1"/>
  <c r="E40" i="30"/>
  <c r="G11" i="33"/>
  <c r="G10" i="33" s="1"/>
  <c r="G14" i="33" s="1"/>
  <c r="H11" i="33"/>
  <c r="H14" i="33" s="1"/>
  <c r="I11" i="33"/>
  <c r="I10" i="33" s="1"/>
  <c r="H15" i="26"/>
  <c r="H16" i="26"/>
  <c r="H17" i="26"/>
  <c r="H19" i="26"/>
  <c r="H20" i="26"/>
  <c r="H21" i="26"/>
  <c r="H22" i="26"/>
  <c r="H23" i="26"/>
  <c r="H24" i="26"/>
  <c r="H25" i="26"/>
  <c r="H26" i="26"/>
  <c r="H27" i="26"/>
  <c r="H28" i="26"/>
  <c r="H29" i="26"/>
  <c r="H30" i="26"/>
  <c r="H31" i="26"/>
  <c r="H32" i="26"/>
  <c r="H33" i="26"/>
  <c r="H34" i="26"/>
  <c r="H35" i="26"/>
  <c r="H36" i="26"/>
  <c r="H37" i="26"/>
  <c r="H38" i="26"/>
  <c r="H39" i="26"/>
  <c r="H40" i="26"/>
  <c r="H41" i="26"/>
  <c r="H42" i="26"/>
  <c r="I44" i="26"/>
  <c r="H44" i="26" s="1"/>
  <c r="J44" i="26"/>
  <c r="K44" i="26"/>
  <c r="K43" i="26" s="1"/>
  <c r="H45" i="26"/>
  <c r="H46" i="26"/>
  <c r="H48" i="26"/>
  <c r="H49" i="26"/>
  <c r="H51" i="26"/>
  <c r="H52" i="26"/>
  <c r="H54" i="26"/>
  <c r="H55" i="26"/>
  <c r="H56" i="26"/>
  <c r="I58" i="26"/>
  <c r="I57" i="26" s="1"/>
  <c r="H58" i="26"/>
  <c r="H57" i="26"/>
  <c r="J58" i="26"/>
  <c r="J57" i="26" s="1"/>
  <c r="K58" i="26"/>
  <c r="K57" i="26" s="1"/>
  <c r="H59" i="26"/>
  <c r="I61" i="26"/>
  <c r="J61" i="26"/>
  <c r="H61" i="26" s="1"/>
  <c r="K61" i="26"/>
  <c r="K60" i="26" s="1"/>
  <c r="K71" i="26" s="1"/>
  <c r="H62" i="26"/>
  <c r="H63" i="26"/>
  <c r="H64" i="26"/>
  <c r="I66" i="26"/>
  <c r="H66" i="26"/>
  <c r="H65" i="26" s="1"/>
  <c r="J66" i="26"/>
  <c r="J65" i="26" s="1"/>
  <c r="K66" i="26"/>
  <c r="K65" i="26" s="1"/>
  <c r="H67" i="26"/>
  <c r="H68" i="26"/>
  <c r="H69" i="26"/>
  <c r="H70" i="26"/>
  <c r="E17" i="30"/>
  <c r="E47" i="30" s="1"/>
  <c r="E46" i="30" s="1"/>
  <c r="E21" i="30"/>
  <c r="E23" i="30"/>
  <c r="E25" i="30"/>
  <c r="E27" i="30"/>
  <c r="E31" i="30"/>
  <c r="E33" i="30"/>
  <c r="E36" i="30"/>
  <c r="E44" i="30"/>
  <c r="E56" i="30"/>
  <c r="E58" i="30"/>
  <c r="E61" i="30"/>
  <c r="E64" i="30"/>
  <c r="E63" i="30" s="1"/>
  <c r="E65" i="30"/>
  <c r="C14" i="24"/>
  <c r="C15" i="24"/>
  <c r="D16" i="24"/>
  <c r="D27" i="24" s="1"/>
  <c r="E16" i="24"/>
  <c r="E12" i="24"/>
  <c r="E21" i="24"/>
  <c r="F16" i="24"/>
  <c r="F21" i="24" s="1"/>
  <c r="C17" i="24"/>
  <c r="C18" i="24"/>
  <c r="C19" i="24"/>
  <c r="C20" i="24"/>
  <c r="C25" i="24"/>
  <c r="C26" i="24"/>
  <c r="C28" i="24"/>
  <c r="D28" i="24"/>
  <c r="E28" i="24"/>
  <c r="F28" i="24"/>
  <c r="D29" i="24"/>
  <c r="E29" i="24"/>
  <c r="C29" i="24"/>
  <c r="F29" i="24"/>
  <c r="C30" i="24"/>
  <c r="D30" i="24"/>
  <c r="E30" i="24"/>
  <c r="F30" i="24"/>
  <c r="D31" i="24"/>
  <c r="E31" i="24"/>
  <c r="C31" i="24"/>
  <c r="F31" i="24"/>
  <c r="G15" i="18"/>
  <c r="H15" i="18"/>
  <c r="G20" i="18"/>
  <c r="H20" i="18"/>
  <c r="G32" i="18"/>
  <c r="H32" i="18"/>
  <c r="H54" i="18"/>
  <c r="G55" i="18"/>
  <c r="G54" i="18" s="1"/>
  <c r="H55" i="18"/>
  <c r="G71" i="18"/>
  <c r="H71" i="18"/>
  <c r="G72" i="18"/>
  <c r="H72" i="18"/>
  <c r="J43" i="26"/>
  <c r="I60" i="26"/>
  <c r="I65" i="26"/>
  <c r="C16" i="24"/>
  <c r="C12" i="24" s="1"/>
  <c r="C21" i="24"/>
  <c r="D12" i="24"/>
  <c r="H13" i="26"/>
  <c r="F12" i="24"/>
  <c r="E27" i="24"/>
  <c r="E32" i="24" s="1"/>
  <c r="D21" i="24"/>
  <c r="E23" i="24"/>
  <c r="D23" i="24" l="1"/>
  <c r="C27" i="24"/>
  <c r="D32" i="24"/>
  <c r="F27" i="24"/>
  <c r="J60" i="26"/>
  <c r="J71" i="26" s="1"/>
  <c r="I43" i="26"/>
  <c r="H43" i="26" s="1"/>
  <c r="H10" i="33"/>
  <c r="I14" i="33"/>
  <c r="C32" i="24" l="1"/>
  <c r="C23" i="24"/>
  <c r="F23" i="24"/>
  <c r="F32" i="24"/>
  <c r="H60" i="26"/>
  <c r="I71" i="26"/>
  <c r="H71" i="26" s="1"/>
</calcChain>
</file>

<file path=xl/sharedStrings.xml><?xml version="1.0" encoding="utf-8"?>
<sst xmlns="http://schemas.openxmlformats.org/spreadsheetml/2006/main" count="1084" uniqueCount="596">
  <si>
    <t>комунальні послуги та енергоносії</t>
  </si>
  <si>
    <t>0110000</t>
  </si>
  <si>
    <t>0111</t>
  </si>
  <si>
    <t>0100000</t>
  </si>
  <si>
    <t>Внутрішнє фінансування</t>
  </si>
  <si>
    <t>0111010</t>
  </si>
  <si>
    <t>0910</t>
  </si>
  <si>
    <t>0960</t>
  </si>
  <si>
    <t>1090</t>
  </si>
  <si>
    <t>3104</t>
  </si>
  <si>
    <t>1020</t>
  </si>
  <si>
    <t>0113104</t>
  </si>
  <si>
    <t>1010</t>
  </si>
  <si>
    <t>0824</t>
  </si>
  <si>
    <t>0828</t>
  </si>
  <si>
    <t>0829</t>
  </si>
  <si>
    <t>Проведення навчально-тренувальних зборів і змагань з олімпійських видів спорту</t>
  </si>
  <si>
    <t>0810</t>
  </si>
  <si>
    <t>0620</t>
  </si>
  <si>
    <t>0133</t>
  </si>
  <si>
    <t>0180</t>
  </si>
  <si>
    <t>грн.</t>
  </si>
  <si>
    <t>спеціальний фонд</t>
  </si>
  <si>
    <t>(грн.)</t>
  </si>
  <si>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</si>
  <si>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</si>
  <si>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</si>
  <si>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</si>
  <si>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</si>
  <si>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</si>
  <si>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</si>
  <si>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</si>
  <si>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</si>
  <si>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</si>
  <si>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</si>
  <si>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Внутрішні податки на товари та послуги  </t>
  </si>
  <si>
    <t>Податок на майно</t>
  </si>
  <si>
    <t>Єдиний податок  </t>
  </si>
  <si>
    <t>Єдиний податок з юридичних осіб </t>
  </si>
  <si>
    <t>Єдиний податок з фізичних осіб </t>
  </si>
  <si>
    <t>Неподаткові надходження  </t>
  </si>
  <si>
    <t>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</si>
  <si>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</si>
  <si>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</si>
  <si>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</si>
  <si>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</si>
  <si>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</si>
  <si>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</si>
  <si>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Інші надходження  </t>
  </si>
  <si>
    <t>Власні надходження бюджетних установ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</si>
  <si>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</si>
  <si>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</si>
  <si>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Офіційні трансферти  </t>
  </si>
  <si>
    <t>Від органів державного управління  </t>
  </si>
  <si>
    <t>Базова дотація</t>
  </si>
  <si>
    <t>3105</t>
  </si>
  <si>
    <t>0113105</t>
  </si>
  <si>
    <t>Олевська міська рада</t>
  </si>
  <si>
    <t>0990</t>
  </si>
  <si>
    <t>Відділ освіти, молоді та спорту Олевської міської ради</t>
  </si>
  <si>
    <t>0921</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</si>
  <si>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</si>
  <si>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</si>
  <si>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Туристичний збір </t>
  </si>
  <si>
    <t>Туристичний збір, сплачений юридичними особами </t>
  </si>
  <si>
    <t>Туристичний збір, сплачений фізичними особами </t>
  </si>
  <si>
    <t>Адміністративний збір за державну реєстрацію речових прав на нерухоме майно та їх обтяжень</t>
  </si>
  <si>
    <t>Доходи від операцій з капіталом  </t>
  </si>
  <si>
    <t>0112010</t>
  </si>
  <si>
    <t>2010</t>
  </si>
  <si>
    <t>0731</t>
  </si>
  <si>
    <t>Багатопрофільна стаціонарна медична допомога населенню</t>
  </si>
  <si>
    <t>0763</t>
  </si>
  <si>
    <t>Надання дошкільної освіти</t>
  </si>
  <si>
    <t>Інші заходи в галузі культури і мистецтва</t>
  </si>
  <si>
    <t>Забезпечення діяльності інших закладів у сфері освіти</t>
  </si>
  <si>
    <t>Інші заходи у сфері соціального захисту і соціального забезпечення</t>
  </si>
  <si>
    <t>Забезпечення діяльності бібліотек</t>
  </si>
  <si>
    <t>4040</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</si>
  <si>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</si>
  <si>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</si>
  <si>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0114082</t>
  </si>
  <si>
    <t>Первинна медична допомога населенню, що надається центрами первинної медичної (медико-санітарної) допомоги</t>
  </si>
  <si>
    <t>0112111</t>
  </si>
  <si>
    <t>1014060</t>
  </si>
  <si>
    <t>1014081</t>
  </si>
  <si>
    <t>1014082</t>
  </si>
  <si>
    <t>0600000</t>
  </si>
  <si>
    <t>0610000</t>
  </si>
  <si>
    <t>0615011</t>
  </si>
  <si>
    <t>0615031</t>
  </si>
  <si>
    <t>Організація благоустрою населених пунктів</t>
  </si>
  <si>
    <t>0116030</t>
  </si>
  <si>
    <t>0456</t>
  </si>
  <si>
    <t>0112152</t>
  </si>
  <si>
    <t>0113242</t>
  </si>
  <si>
    <t>Утримання та розвиток автомобільних доріг та дорожньої інфраструктури за рахунок коштів місцевого бюджету</t>
  </si>
  <si>
    <t>0117461</t>
  </si>
  <si>
    <t>0110150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</si>
  <si>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</si>
  <si>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</si>
  <si>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реабілітаційних послуг особам з інвалідністю та дітям з інвалідністю</t>
  </si>
  <si>
    <t>0110180</t>
  </si>
  <si>
    <t>Інша діяльність у сфері державного управління</t>
  </si>
  <si>
    <t>Інші програми та заходи у сфері освіти</t>
  </si>
  <si>
    <t>0726</t>
  </si>
  <si>
    <t>0160</t>
  </si>
  <si>
    <t>2111</t>
  </si>
  <si>
    <t>2152</t>
  </si>
  <si>
    <t>Інші програми та заходи у сфері охорони здоров`я</t>
  </si>
  <si>
    <t>0113121</t>
  </si>
  <si>
    <t>3121</t>
  </si>
  <si>
    <t>1040</t>
  </si>
  <si>
    <t>3242</t>
  </si>
  <si>
    <t>4082</t>
  </si>
  <si>
    <t>6030</t>
  </si>
  <si>
    <t>0490</t>
  </si>
  <si>
    <t>7461</t>
  </si>
  <si>
    <t>загальний фонд</t>
  </si>
  <si>
    <t>Обласний бюджет Житомирської області</t>
  </si>
  <si>
    <t>Ліквідація іншого забруднення навколишнього природного середовища</t>
  </si>
  <si>
    <t>0610160</t>
  </si>
  <si>
    <t>5031</t>
  </si>
  <si>
    <t>1000000</t>
  </si>
  <si>
    <t>1010000</t>
  </si>
  <si>
    <t>1010160</t>
  </si>
  <si>
    <t>1014030</t>
  </si>
  <si>
    <t>4030</t>
  </si>
  <si>
    <t>1014040</t>
  </si>
  <si>
    <t>4060</t>
  </si>
  <si>
    <t>4081</t>
  </si>
  <si>
    <t>Забезпечення діяльності інших закладів в галузі культури і мистецтва</t>
  </si>
  <si>
    <t>Дотації з державного бюджету місцевим бюджетам</t>
  </si>
  <si>
    <t>0117680</t>
  </si>
  <si>
    <t>7680</t>
  </si>
  <si>
    <t>Членські внески до асоціацій органів місцевого самоврядування</t>
  </si>
  <si>
    <t xml:space="preserve">               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</si>
  <si>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</si>
  <si>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</si>
  <si>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 найменування бюджетної програми згідно з Типовою програмною класифікацією видатків та кредитування місцевого бюджету</t>
  </si>
  <si>
    <t>(код бюджету)</t>
  </si>
  <si>
    <t>0113035</t>
  </si>
  <si>
    <t>3035</t>
  </si>
  <si>
    <t>1070</t>
  </si>
  <si>
    <t>Компенсаційні виплати за пільговий проїзд окремих категорій громадян на залізничному транспорті</t>
  </si>
  <si>
    <t>Додаток № 3</t>
  </si>
  <si>
    <t>Дата і номер документа, яким затверджено місцеву регіональну програму</t>
  </si>
  <si>
    <t>Кошти від продажу землі і нематеріальних активів </t>
  </si>
  <si>
    <t>Кошти від продажу землі  </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</si>
  <si>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</si>
  <si>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Код Функціональної класифікації видатків та кредитування бюджету</t>
  </si>
  <si>
    <t>Найменування місцевої /регіональної програми</t>
  </si>
  <si>
    <t>у тому числі бюджет розвитку</t>
  </si>
  <si>
    <t>1</t>
  </si>
  <si>
    <t>2</t>
  </si>
  <si>
    <t>3</t>
  </si>
  <si>
    <t>0320</t>
  </si>
  <si>
    <t>Разом доходів</t>
  </si>
  <si>
    <t>Податок на нерухоме майно, відмінне від земельної ділянки, сплачений фізичними особами, які є власниками об`єктів нежитлової нерухомості</t>
  </si>
  <si>
    <t>Екологічний податок </t>
  </si>
  <si>
    <t>Інші податки та збори </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</si>
  <si>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</si>
  <si>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</si>
  <si>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(грн)</t>
  </si>
  <si>
    <t>Найменування згідно з Класифікацією фінансування бюджету</t>
  </si>
  <si>
    <t>Усього</t>
  </si>
  <si>
    <t>усього</t>
  </si>
  <si>
    <t>в тому числі бюджет розвитку</t>
  </si>
  <si>
    <t>Фінансування за типом кредитора</t>
  </si>
  <si>
    <t>Х</t>
  </si>
  <si>
    <t>Загальне фінансування</t>
  </si>
  <si>
    <t xml:space="preserve">  Фінансування за типом боргового зобов"язання</t>
  </si>
  <si>
    <t>Код</t>
  </si>
  <si>
    <t>Фінансування за активними операціями</t>
  </si>
  <si>
    <t>Загальний фонд</t>
  </si>
  <si>
    <t>Спеціальний фонд</t>
  </si>
  <si>
    <t>Разом</t>
  </si>
  <si>
    <t>Всього</t>
  </si>
  <si>
    <t>видатки споживання</t>
  </si>
  <si>
    <t>з них</t>
  </si>
  <si>
    <t>видатки розвитку</t>
  </si>
  <si>
    <t>оплата праці</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</si>
  <si>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</si>
  <si>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0113033</t>
  </si>
  <si>
    <t>3033</t>
  </si>
  <si>
    <t>Компенсаційні виплати на пільговий проїзд автомобільним транспортом окремим категоріям громадян</t>
  </si>
  <si>
    <t>8710</t>
  </si>
  <si>
    <t>41050000</t>
  </si>
  <si>
    <t>Субвенції з місцевих бюджетів іншим місцевим бюджетам</t>
  </si>
  <si>
    <t>41053900</t>
  </si>
  <si>
    <t>Інші субвенції з місцевого бюджету</t>
  </si>
  <si>
    <t>Код бюджету</t>
  </si>
  <si>
    <t>Програма соціального захисту населення Олевської міської ради на 2021-2025 роки</t>
  </si>
  <si>
    <t>Програма розвитку культури Олевської міської ради  на 2021-2025 роки</t>
  </si>
  <si>
    <t>0118313</t>
  </si>
  <si>
    <t>0513</t>
  </si>
  <si>
    <t>Акцизний податок з вироблених в Україні підакцизних товарів (продукції)</t>
  </si>
  <si>
    <t>Пальне</t>
  </si>
  <si>
    <t>Код Класифікації доходу бюджету /</t>
  </si>
  <si>
    <t>Найменування трансферту /</t>
  </si>
  <si>
    <t>Найменування бюджету – надавача міжбюджетного трансферту</t>
  </si>
  <si>
    <t>І. Трансферти до загального фонду бюджету</t>
  </si>
  <si>
    <t>ІІ. Трансферти до спеціального фонду бюджету</t>
  </si>
  <si>
    <t>X</t>
  </si>
  <si>
    <t>УСЬОГО за розділами І, ІІ, у тому числі:</t>
  </si>
  <si>
    <t>2. Показники міжбюджетних трансфертів іншим бюджетам</t>
  </si>
  <si>
    <t>Код Програмної класифікації видатків та кредитування місцевого бюджету /</t>
  </si>
  <si>
    <t>Найменування бюджету – отримувача міжбюджетного трансферту</t>
  </si>
  <si>
    <t>І. Трансферти із загального фонду бюджету</t>
  </si>
  <si>
    <t xml:space="preserve">                                                                                                                                                     </t>
  </si>
  <si>
    <t xml:space="preserve">  (грн)</t>
  </si>
  <si>
    <t>Бюджет Білокоровицької сільської територіальної громади</t>
  </si>
  <si>
    <t>1.  Показники міжбюджетних трансфертів з інших бюджетів</t>
  </si>
  <si>
    <t>Резервний фонд місцевого бюджету</t>
  </si>
  <si>
    <t>0611021</t>
  </si>
  <si>
    <t>0611070</t>
  </si>
  <si>
    <t>Надання позашкільної освіти закладами позашкільної освіти, заходи із позашкільної роботи з дітьми</t>
  </si>
  <si>
    <t>0611151</t>
  </si>
  <si>
    <t>Забезпечення діяльності інклюзивно-ресурсних центрів за рахунок коштів місцевого бюджету</t>
  </si>
  <si>
    <t>1011080</t>
  </si>
  <si>
    <t>1080</t>
  </si>
  <si>
    <t>0611141</t>
  </si>
  <si>
    <t>0611142</t>
  </si>
  <si>
    <t>Фінансове управління Олевської міської ради</t>
  </si>
  <si>
    <t>3710000</t>
  </si>
  <si>
    <t>Рішення міської ради від  24.12.2020  №37</t>
  </si>
  <si>
    <t>Рішення міської ради від  24.12.2020 №36</t>
  </si>
  <si>
    <t>Рішення міської ради від 24.12.2020 №36</t>
  </si>
  <si>
    <t>Рентна плата за користування надрами загальнодержавного значення</t>
  </si>
  <si>
    <t>Місцеві податки та збори, що сплачуються (перераховуються) згідно з Податковим кодексом України</t>
  </si>
  <si>
    <t>3719770</t>
  </si>
  <si>
    <t>9770</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</si>
  <si>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</si>
  <si>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</si>
  <si>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</si>
  <si>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Служба у справах дітей Олевської міської ради</t>
  </si>
  <si>
    <t>0910000</t>
  </si>
  <si>
    <t>0910160</t>
  </si>
  <si>
    <t>Відділ культури та туризму Олевської міської ради</t>
  </si>
  <si>
    <t>5011</t>
  </si>
  <si>
    <t>Додаток №1</t>
  </si>
  <si>
    <t>Найменування згідно
 з Класифікацією доходів бюджету</t>
  </si>
  <si>
    <t>Загальний
фонд</t>
  </si>
  <si>
    <t>у тому числі
бюджет
розвитку</t>
  </si>
  <si>
    <t>4</t>
  </si>
  <si>
    <t>5</t>
  </si>
  <si>
    <t>6</t>
  </si>
  <si>
    <t>10000000</t>
  </si>
  <si>
    <t>11000000</t>
  </si>
  <si>
    <t>11010000</t>
  </si>
  <si>
    <t>11010100</t>
  </si>
  <si>
    <t>11010400</t>
  </si>
  <si>
    <t>11010500</t>
  </si>
  <si>
    <t>11020000</t>
  </si>
  <si>
    <t>11020200</t>
  </si>
  <si>
    <t>13000000</t>
  </si>
  <si>
    <t>13010000</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</si>
  <si>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</si>
  <si>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</si>
  <si>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</si>
  <si>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13030000</t>
  </si>
  <si>
    <t>13030100</t>
  </si>
  <si>
    <t>13031000</t>
  </si>
  <si>
    <t>Рентна плата за користування надрами для видобування бурштину</t>
  </si>
  <si>
    <t>14000000</t>
  </si>
  <si>
    <t>14020000</t>
  </si>
  <si>
    <t>14021900</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</si>
  <si>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</si>
  <si>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</si>
  <si>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</si>
  <si>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</si>
  <si>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</si>
  <si>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</si>
  <si>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</si>
  <si>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</si>
  <si>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</si>
  <si>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</si>
  <si>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18010000</t>
  </si>
  <si>
    <t>18010100</t>
  </si>
  <si>
    <t>18010200</t>
  </si>
  <si>
    <t>18010300</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</si>
  <si>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</si>
  <si>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</si>
  <si>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</si>
  <si>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</si>
  <si>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</si>
  <si>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</si>
  <si>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</si>
  <si>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</si>
  <si>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</si>
  <si>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</si>
  <si>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18030000</t>
  </si>
  <si>
    <t>18030100</t>
  </si>
  <si>
    <t>18030200</t>
  </si>
  <si>
    <t>18050000</t>
  </si>
  <si>
    <t>18050300</t>
  </si>
  <si>
    <t>18050400</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</si>
  <si>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</si>
  <si>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</si>
  <si>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</si>
  <si>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19010000</t>
  </si>
  <si>
    <t>19010100</t>
  </si>
  <si>
    <t>19010200</t>
  </si>
  <si>
    <t>19010300</t>
  </si>
  <si>
    <t>20000000</t>
  </si>
  <si>
    <t>22000000</t>
  </si>
  <si>
    <t>22010000</t>
  </si>
  <si>
    <t>22010300</t>
  </si>
  <si>
    <t>22012500</t>
  </si>
  <si>
    <t>22012600</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</si>
  <si>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</si>
  <si>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</si>
  <si>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</si>
  <si>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</si>
  <si>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22090100</t>
  </si>
  <si>
    <t>22090400</t>
  </si>
  <si>
    <t>24000000</t>
  </si>
  <si>
    <t>24060000</t>
  </si>
  <si>
    <t>24060300</t>
  </si>
  <si>
    <t>25000000</t>
  </si>
  <si>
    <t>25010000</t>
  </si>
  <si>
    <t>25010100</t>
  </si>
  <si>
    <t>25010300</t>
  </si>
  <si>
    <t>30000000</t>
  </si>
  <si>
    <t>33000000</t>
  </si>
  <si>
    <t>33010000</t>
  </si>
  <si>
    <t>33010100</t>
  </si>
  <si>
    <t/>
  </si>
  <si>
    <t>40000000</t>
  </si>
  <si>
    <t>41000000</t>
  </si>
  <si>
    <t>41020000</t>
  </si>
  <si>
    <t>41020100</t>
  </si>
  <si>
    <t>0611026</t>
  </si>
  <si>
    <t>1026</t>
  </si>
  <si>
    <t>0113090</t>
  </si>
  <si>
    <t>3090</t>
  </si>
  <si>
    <t>1030</t>
  </si>
  <si>
    <t>Видатки на поховання учасників бойових дій та осіб з інвалідністю внаслідок війни</t>
  </si>
  <si>
    <t>0380</t>
  </si>
  <si>
    <t>0118240</t>
  </si>
  <si>
    <t>8240</t>
  </si>
  <si>
    <t>Заходи та роботи з територіальної оборони</t>
  </si>
  <si>
    <t>0113124</t>
  </si>
  <si>
    <t>3124</t>
  </si>
  <si>
    <t xml:space="preserve">
Програма підтримки медичних
пунктів тимчасового базування Олевської
міської ТГ на 2022-2025  роки
</t>
  </si>
  <si>
    <t>Програма надання одноразової допомоги дітям-сиротам і дітям, позбавлених батьківського піклування, яким у 2022-2025 роках виповнюється 18 років</t>
  </si>
  <si>
    <t>Програма розвитку  фізичної культури і спорту та національно-патріотичного виховання дітей та молоді Олевської міської ради на 2022-2026 роки</t>
  </si>
  <si>
    <t>Рішення міської ради від 07.12.2021 № 693</t>
  </si>
  <si>
    <t>Секретар ради</t>
  </si>
  <si>
    <t>Сергій МЕЛЬНИК</t>
  </si>
  <si>
    <t>Рішення міської ради  від  10.11.2022   №1017</t>
  </si>
  <si>
    <t>Програма компенсаційних виплат та надання пільг окремим категоріям громадян Олевської міської  територіальної громади на 2023-2025 роки</t>
  </si>
  <si>
    <t>Зміни обсягів депозитів і цінних паперів, що використовуються для управління ліквідністю</t>
  </si>
  <si>
    <t>Повернення бюджетних коштів з депозитів</t>
  </si>
  <si>
    <t xml:space="preserve">Розміщення бюджетних коштів на депозитах </t>
  </si>
  <si>
    <t>0651300000</t>
  </si>
  <si>
    <t>0610000000</t>
  </si>
  <si>
    <t>0652400000</t>
  </si>
  <si>
    <t xml:space="preserve">Програма фінансової підтримки комунального некомерційного підприємства «Олевська центральна лікарня» Олевської міської ради на 2022-2025 роки </t>
  </si>
  <si>
    <t>Програма фінансової підтримки комунального некомерційного підприємства «Олевський центр первинної медичної допомоги» Олевської міської ради на 2023-2025 роки</t>
  </si>
  <si>
    <t>Рішення міської ради  від 08.12.2022  №1037</t>
  </si>
  <si>
    <t>Рішення міської ради  від 08.12.2022  №1031</t>
  </si>
  <si>
    <t>Програма соціальної підтримки  військовослужбовців, працівників Збройних Сил України, Національної гвардії України, Служби безпеки України, інших силових структур громади на 2023-2025 роки</t>
  </si>
  <si>
    <t>Рішення міської ради від 10.05.2022 № 879</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</si>
  <si>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</si>
  <si>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міжшкільними ресурсними центрами за рахунок коштів місцевого бюджету</t>
  </si>
  <si>
    <t>Рішення міської ради  від 22.12.2022  №1070</t>
  </si>
  <si>
    <t>0900000</t>
  </si>
  <si>
    <t>Освітня субвенція з державного бюджету місцевим бюджетам</t>
  </si>
  <si>
    <t>Державний бюджет України</t>
  </si>
  <si>
    <t>8313</t>
  </si>
  <si>
    <t>Керівництво і управління у відповідній сфері у містах (місті Києві), селищах, селах, територіальних громадах</t>
  </si>
  <si>
    <t>1021</t>
  </si>
  <si>
    <t>0611031</t>
  </si>
  <si>
    <t>1031</t>
  </si>
  <si>
    <t>Надання загальної середньої освіти закладами загальної середньої освіти за рахунок освітньої субвенції</t>
  </si>
  <si>
    <t>1141</t>
  </si>
  <si>
    <t>1142</t>
  </si>
  <si>
    <t>1151</t>
  </si>
  <si>
    <t>Надання спеціалізованої освіти мистецькими школами</t>
  </si>
  <si>
    <t>3700000</t>
  </si>
  <si>
    <t>3710160</t>
  </si>
  <si>
    <t>3718710</t>
  </si>
  <si>
    <t>УСЬОГО</t>
  </si>
  <si>
    <t>Програма розвитку освіти Олевської міської територіальної громадина 2021-2025 роки</t>
  </si>
  <si>
    <t xml:space="preserve">Програма забезпечення громадян 
Олевської міської  територіальної громади життєво необхідними медичними препаратами та виробами 
медичного призначення на 2023-2025 роки
</t>
  </si>
  <si>
    <t>21000000</t>
  </si>
  <si>
    <t>Доходи від власності та підприємницької діяльності  </t>
  </si>
  <si>
    <t>21080000</t>
  </si>
  <si>
    <t>21081100</t>
  </si>
  <si>
    <t>Адміністративні штрафи та інші санкції </t>
  </si>
  <si>
    <t>21081500</t>
  </si>
  <si>
    <t>Плата за оренду майна бюджетних установ, що здійснюється відповідно до Закону України «Про оренду державного та комунального майна»</t>
  </si>
  <si>
    <t>Рішення міської ради  від 21.12.2021  №763</t>
  </si>
  <si>
    <t xml:space="preserve">Додаток  № 2 </t>
  </si>
  <si>
    <t>0118130</t>
  </si>
  <si>
    <t>8130</t>
  </si>
  <si>
    <t>Забезпечення діяльності місцевої та добровільної пожежної охорони</t>
  </si>
  <si>
    <t xml:space="preserve">Програма охорони навколишнього природного
середовища та раціональне використання
природних ресурсів на 2022 - 2025 роки
</t>
  </si>
  <si>
    <t>Субвенція з місцевого бюджету на здійснення переданих видатків у сфері освіти за рахунок коштів освітньої субвенції</t>
  </si>
  <si>
    <t>Комплексна програма підтримки  ветеранів війни, інвалідів війни, учасників бойових дій та членів їх сімей, а також членів сім’ї загиблих воїнів ЗСУ Олевської громади на 2023-2025 роки</t>
  </si>
  <si>
    <t>Рішення міської ради від 07.09.2023 №1320</t>
  </si>
  <si>
    <t>Програма про сплату членських внесків до асоціацій  України на 2024-2025 роки</t>
  </si>
  <si>
    <t>0116013</t>
  </si>
  <si>
    <t>6013</t>
  </si>
  <si>
    <t>Забезпечення діяльності водопровідно-каналізаційного господарства</t>
  </si>
  <si>
    <t>Рішення міської ради  від 07.12.2023  №1459</t>
  </si>
  <si>
    <t>Додаток №5</t>
  </si>
  <si>
    <t>Фінансування  бюджету міської територіальної громади на 2025 рік</t>
  </si>
  <si>
    <t>0118110</t>
  </si>
  <si>
    <t>8110</t>
  </si>
  <si>
    <t>Заходи із запобігання та ліквідації надзвичайних ситуацій та наслідків стихійного лиха</t>
  </si>
  <si>
    <t>0117130</t>
  </si>
  <si>
    <t>7130</t>
  </si>
  <si>
    <t>0421</t>
  </si>
  <si>
    <t>Здійснення  заходів із землеустрою</t>
  </si>
  <si>
    <t>РОЗПОДІЛ
видатків  бюджету  міської територіальної громади на 2025 рік</t>
  </si>
  <si>
    <t>Міжбюджетні трансферти на 2025 рік</t>
  </si>
  <si>
    <t>Розподіл витрат  бюджету  міської територіальної громади на реалізацію місцевих/регіональних програм у 2025 році</t>
  </si>
  <si>
    <t>Комплексна програма забезпечення пожежної та техногенної безпеки,захист населення і територій Олевської міської територіальної громади від надзвичайних ситуацій на 2021-2025 роки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</si>
  <si>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</si>
  <si>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</si>
  <si>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Доходи  бюджету міської територіальної громади на 2025 рік</t>
  </si>
  <si>
    <t>Рішення міської ради від 04.02.2021 №107</t>
  </si>
  <si>
    <t>Кошти, що передаються із загального фонду бюджету до бюджету розвитку (спеціального фонду)</t>
  </si>
  <si>
    <t>41030000</t>
  </si>
  <si>
    <t>Субвенції з державного бюджету місцевим бюджетам</t>
  </si>
  <si>
    <t>41051000</t>
  </si>
  <si>
    <t xml:space="preserve">Програма «Організації харчування учнів та вихованців закладів освіти Олевської міської територіальної громади на 2024-2025 роки»
</t>
  </si>
  <si>
    <t>Рішення міської ради  від 05.12.2024  №1877</t>
  </si>
  <si>
    <t xml:space="preserve"> Програма надання соціальних гарантій фізичним особам, які надають соціальні послуги з догляду на непрофесійній основі на 2025 рік</t>
  </si>
  <si>
    <t>Рішення міської ради  від  05.12.2024  №1878</t>
  </si>
  <si>
    <t xml:space="preserve">Програма організації безоплатного поховання померлих (загиблих) військовослужбовців, учасників бойових дій внаслідок російської агресії та війни в Україні  Олевської міської територіальної громади на 2025 рік
</t>
  </si>
  <si>
    <t>Програма національного спротиву та територіальної оборони Олевської міської територіальної громади на 2025 рік</t>
  </si>
  <si>
    <t xml:space="preserve">Рішення міської ради   від 10.10.2024  №1793   </t>
  </si>
  <si>
    <t>Програма соціально-економічного розвитку Олевської міської територіальної громади на 2025 рік</t>
  </si>
  <si>
    <t>Рішення міської ради   від 05.12.2024  №1876</t>
  </si>
  <si>
    <t>Рішення міської ради  від  05.12.2024  №1879</t>
  </si>
  <si>
    <t xml:space="preserve">Програма розвитку старостинських округів Олевської міської територіальної громади  на 2025 рік  </t>
  </si>
  <si>
    <t>Програма фінансового забезпечення виконання депутатських повноважень на території Олевської міської територіальної громади на 2025 рік</t>
  </si>
  <si>
    <t>Рішення міської ради  від 19.12.2024  №1909</t>
  </si>
  <si>
    <t>Рішення міської ради  від 19.12.2024  №1910</t>
  </si>
  <si>
    <t>Рішення міської ради від 09.09.2021 р. №520</t>
  </si>
  <si>
    <t>Рішення міської ради від 03.02.2022 №839</t>
  </si>
  <si>
    <t>Рішення міської ради від 23.12.2021 №762</t>
  </si>
  <si>
    <t>Рішення міської ради  від 05.12.2024  №1880</t>
  </si>
  <si>
    <t>Додаток №4</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</si>
  <si>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</si>
  <si>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</si>
  <si>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</si>
  <si>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Фінансування за рахунок зміни залишків коштів бюджетів</t>
  </si>
  <si>
    <t>На початок періоду</t>
  </si>
  <si>
    <t>На кінець періоду</t>
  </si>
  <si>
    <t xml:space="preserve">Інші розрахунки </t>
  </si>
  <si>
    <t>Зміни обсягів бюджетних коштів</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</si>
  <si>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</si>
  <si>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</si>
  <si>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Усього доходів
(без урахування міжбюджетних трансфертів)</t>
  </si>
  <si>
    <t>41035400</t>
  </si>
  <si>
    <t>Субвенція з державного бюджету місцевим бюджетам на надання державної підтримки особам з особливими освітніми потребами</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</si>
  <si>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</si>
  <si>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</si>
  <si>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"Про  внесення змін до бюджету Олевської міської територіальної громади на 2025 рік"</t>
  </si>
  <si>
    <t>Інші програми та заходи у сфері охорони здоров’я</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</si>
  <si>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</si>
  <si>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0611152</t>
  </si>
  <si>
    <t>1152</t>
  </si>
  <si>
    <t>Забезпечення діяльності інклюзивно-ресурсних центрів за рахунок освітньої субвенції</t>
  </si>
  <si>
    <t>0611200</t>
  </si>
  <si>
    <t>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</si>
  <si>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</si>
  <si>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</si>
  <si>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</si>
  <si>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</si>
  <si>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</si>
  <si>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</si>
  <si>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</si>
  <si>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9900000000</t>
  </si>
  <si>
    <t>у тому числі:</t>
  </si>
  <si>
    <t>на оплату праці з нарахуваннями педагогічних працівників інклюзивно-ресурсних центрів (видатки споживання)</t>
  </si>
  <si>
    <t>ІІ. Трансферти із спеціального фонду бюджету</t>
  </si>
  <si>
    <t>Програма транспортування хворих з хронічною нирковою недостатністю, які  отримують програмний гемодіаліз в лікувально-профілактичних закладах Житомирської області та проживають на території Олевської міської територіальної громади на 2025 рік</t>
  </si>
  <si>
    <t xml:space="preserve">Додаток №6
</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</si>
  <si>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</si>
  <si>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інвестиційного проекту</t>
  </si>
  <si>
    <t>Загальний період реалізація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</si>
  <si>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</si>
  <si>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</si>
  <si>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споруд, установ та закладів фізичної культури і спорту</t>
  </si>
  <si>
    <t>Реконструкція  (без зміни зовнішніх геометричних розмірів у плані) будівлі Олевської ДЮСШ по вулиці Свято-Миколаївська, 10 в м.Олевськ, Житомирської області</t>
  </si>
  <si>
    <t>х</t>
  </si>
  <si>
    <t>"Про внесення змін до бюджету Олевської міської  територіальної громади на 2025 рік"</t>
  </si>
  <si>
    <t>0611300</t>
  </si>
  <si>
    <t>Будівництво освітніх установ та закладів</t>
  </si>
  <si>
    <t>0615070</t>
  </si>
  <si>
    <t>5070</t>
  </si>
  <si>
    <t>0118230</t>
  </si>
  <si>
    <t>8230</t>
  </si>
  <si>
    <t>Інші заходи громадського порядку та безпеки</t>
  </si>
  <si>
    <t>Програма  «БЕЗПЕЧНА ГРОМАДА»</t>
  </si>
  <si>
    <t>Рішення міської ради від 04.03.2021 №169</t>
  </si>
  <si>
    <t>Обсяги капітальних вкладень бюджету у розрізі інвестиційних проектів у 2025 році</t>
  </si>
  <si>
    <t>1300</t>
  </si>
  <si>
    <t>2025-2025</t>
  </si>
  <si>
    <t>Обсяг капітальних вкладень місцевого бюджету  у 2025 році, гривень</t>
  </si>
  <si>
    <t xml:space="preserve"> Очікуваний рівень готовності проекту на кінець 2025 року, %</t>
  </si>
  <si>
    <t>2024-2026</t>
  </si>
  <si>
    <t>Субвенція з місцевого бюджету державному бюджету на виконання програм соціально-економічного розвитку регіонів</t>
  </si>
  <si>
    <t xml:space="preserve">Програма розвитку метеорологічної станції Олевськ Житомирського  
обласного центру з гідрометрології на 2025 рік
</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</si>
  <si>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</si>
  <si>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</si>
  <si>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на закупівлю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</si>
  <si>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</si>
  <si>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</si>
  <si>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</si>
  <si>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</si>
  <si>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</si>
  <si>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</si>
  <si>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</si>
  <si>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</si>
  <si>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</si>
  <si>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</si>
  <si>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</si>
  <si>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</si>
  <si>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</si>
  <si>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Розвиток здібностей у дітей та молоді з фізичної культури та спорту комунальними дитячо-юнацькими спортивними школами</t>
  </si>
  <si>
    <t>3719800</t>
  </si>
  <si>
    <t>9800</t>
  </si>
  <si>
    <t>Рішення міської ради від  13.02.2025  №1954</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</si>
  <si>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</si>
  <si>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</si>
  <si>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</si>
  <si>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Програма підтримки комунального підприємства «Олевськ-Комунальник» Олевської міської ради на 2022-2025  роки
</t>
  </si>
  <si>
    <t>Рішення міської ради від 07.12.2021 № 704</t>
  </si>
  <si>
    <t>Відділ культури та туризму  Олевської міської ради</t>
  </si>
  <si>
    <t>Рішення міської ради від 09.09.2021 р. № 520</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</si>
  <si>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</si>
  <si>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</si>
  <si>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Рішення міської ради від 04.02.2021 № 111 (із змінами)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</si>
  <si>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</si>
  <si>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</si>
  <si>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</si>
  <si>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Програма матеріально-технічного забезпечення другого відділу Коростенського районного територіального центру комплектування та соціальної підтримки,  Житомирського обласного територіального центру комплектування та соціальної підтримки, Житомирського прикордонного загону Північного регіонального управління Державної прикордонної служби Україна, Служби безпеки України, 30 окремої Новоград-Волинської Рівненської механізованої бригади, відділення поліції №2  Коростенського районного управління поліції ГУНП в Житомирській області на 2021-2025 роки</t>
  </si>
  <si>
    <t>41050200</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</si>
  <si>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</si>
  <si>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</si>
  <si>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</si>
  <si>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</si>
  <si>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</si>
  <si>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0112142</t>
  </si>
  <si>
    <t>2142</t>
  </si>
  <si>
    <t>Програми і централізовані заходи боротьби з туберкульозом</t>
  </si>
  <si>
    <t>0113241</t>
  </si>
  <si>
    <t>3241</t>
  </si>
  <si>
    <t>Надання комплексу послуг особам/сім’ям у сфері соціального захисту та соціального забезпечення іншими надавачами соціальних послуг</t>
  </si>
  <si>
    <t>0118330</t>
  </si>
  <si>
    <t>8330</t>
  </si>
  <si>
    <t>0540</t>
  </si>
  <si>
    <t>Інша діяльність у сфері екології та охорони природних ресурсів</t>
  </si>
  <si>
    <t>0913114</t>
  </si>
  <si>
    <t>3114</t>
  </si>
  <si>
    <t>Забезпечення умов для догляду та виховання дітей та молоді в дитячих будинках сімейного типу, прийомних сім’ях та сім’ях патронатних вихователів</t>
  </si>
  <si>
    <t>Рентна плата за користування надрами для видобування іншихк орисних копалин загальнодержавного значення (крім видобування корисних копалин, визначених як Активи природних ресурсів)</t>
  </si>
  <si>
    <t>Програма матеріально-технічного забезпечення дитячих будинків сімейного типу Олевської міської ради на 2021-2025 роки</t>
  </si>
  <si>
    <t>Рішення міської ради від 04.03.2021 №163</t>
  </si>
  <si>
    <t>Рішення міської ради від 08.05.2025 № 2035</t>
  </si>
  <si>
    <t>0117693</t>
  </si>
  <si>
    <t>7693</t>
  </si>
  <si>
    <t>Інші заходи, пов'язані з економічною діяльністю</t>
  </si>
  <si>
    <t>Забезпечення умов для догляду та виховання дітей і молоді в дитячих будинках сімейного типу, прийомних сім’ях та сім’ях патронатних вихователів</t>
  </si>
  <si>
    <t>11011300</t>
  </si>
  <si>
    <t>Податок на доходи фізичних осіб у вигляді мінімального податкового зобов’язання, що підлягає сплаті фізичними особами</t>
  </si>
  <si>
    <t>18011000</t>
  </si>
  <si>
    <t>Транспортний податок з фізичних осіб</t>
  </si>
  <si>
    <t>на забезпечення харчуванням учнів закладів загальної середньої освіти у 2025 році</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</si>
  <si>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</si>
  <si>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</si>
  <si>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</si>
  <si>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Цільова соціальна програма протидії захворювання на туберкульоз на 2025-2027 роки</t>
  </si>
  <si>
    <t>0611501</t>
  </si>
  <si>
    <t>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</si>
  <si>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</si>
  <si>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0611702</t>
  </si>
  <si>
    <t>1702</t>
  </si>
  <si>
    <t>Програма «Організації харчування учнів та вихованців закладів освіти Олевської міської територіальної громади на 2024-2025 роки»</t>
  </si>
  <si>
    <t>Забезпечення харчуванням учнів закладів загальної середньої освіти за рахунок субвенції з державного бюджету місцевим бюджетам</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</si>
  <si>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</si>
  <si>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</si>
  <si>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Субвенція з державного бюджету місцевим бюджетам на забезпечення харчуванням учнів закладів загальної середньої освіти</t>
  </si>
  <si>
    <t>41033900</t>
  </si>
  <si>
    <t>Нове будівництво будівлі котельні Новоозерянського ліцею Олевської міської ради за адресою: вул. Заводська, 5, с-ще Новоозерянка, Олевської територіальної громади Коростенського району Житомирської області</t>
  </si>
  <si>
    <t>41031100</t>
  </si>
  <si>
    <t>до рішення LХVIІ сесії Олевської міської ради VІІІ скликання  від  04.12.2025 року №2251</t>
  </si>
  <si>
    <t>до рішення LХVІI сесії Олевської міської ради VІІІ скликання  від  04.12.2025 року №2251</t>
  </si>
  <si>
    <t>до рішення LХVII сесії Олевської міської ради VІІІ скликання  від  04.12.2025 року №2251</t>
  </si>
  <si>
    <t>до рішення LХVIІ сесії Олевської міської ради VІІІ скликання Олевської міської ради від 04.12.2025 року №2251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</si>
</sst>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1" formatCode="_-* #,##0.00_р_._-;\-* #,##0.00_р_._-;_-* &quot;-&quot;??_р_._-;_-@_-"/>
    <numFmt numFmtId="202" formatCode="#,##0.0"/>
    <numFmt numFmtId="215" formatCode="#,##0.00_ ;\-#,##0.00\ "/>
  </numFmts>
  <fonts count="60">
    <font>
      <sz val="10"/>
      <name val="Times New Roman"/>
      <charset val="204"/>
    </font>
    <font>
      <sz val="10"/>
      <name val="Times New Roman"/>
      <family val="1"/>
      <charset val="204"/>
    </font>
    <font>
      <sz val="8"/>
      <name val="Times New Roman"/>
      <family val="1"/>
      <charset val="204"/>
    </font>
    <font>
      <b/>
      <sz val="14"/>
      <name val="Times New Roman"/>
      <family val="1"/>
      <charset val="204"/>
    </font>
    <font>
      <sz val="11"/>
      <color indexed="17"/>
      <name val="Calibri"/>
      <family val="2"/>
      <charset val="204"/>
    </font>
    <font>
      <sz val="11"/>
      <color indexed="20"/>
      <name val="Calibri"/>
      <family val="2"/>
      <charset val="204"/>
    </font>
    <font>
      <b/>
      <sz val="11"/>
      <color indexed="63"/>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1"/>
      <color indexed="8"/>
      <name val="Calibri"/>
      <family val="2"/>
      <charset val="204"/>
    </font>
    <font>
      <b/>
      <sz val="11"/>
      <color indexed="52"/>
      <name val="Calibri"/>
      <family val="2"/>
      <charset val="204"/>
    </font>
    <font>
      <sz val="11"/>
      <color indexed="60"/>
      <name val="Calibri"/>
      <family val="2"/>
      <charset val="204"/>
    </font>
    <font>
      <b/>
      <sz val="12"/>
      <name val="Times New Roman"/>
      <family val="1"/>
      <charset val="204"/>
    </font>
    <font>
      <sz val="10"/>
      <name val="Helv"/>
      <charset val="204"/>
    </font>
    <font>
      <sz val="10"/>
      <name val="Arial Cyr"/>
      <charset val="204"/>
    </font>
    <font>
      <sz val="10"/>
      <name val="Arial"/>
      <family val="2"/>
      <charset val="204"/>
    </font>
    <font>
      <sz val="10"/>
      <name val="Courier New"/>
      <family val="3"/>
      <charset val="204"/>
    </font>
    <font>
      <sz val="12"/>
      <name val="Times New Roman"/>
      <family val="1"/>
      <charset val="204"/>
    </font>
    <font>
      <b/>
      <sz val="16"/>
      <name val="Times New Roman"/>
      <family val="1"/>
      <charset val="204"/>
    </font>
    <font>
      <sz val="11"/>
      <name val="Times New Roman"/>
      <family val="1"/>
      <charset val="204"/>
    </font>
    <font>
      <sz val="9"/>
      <color indexed="8"/>
      <name val="Times New Roman"/>
      <family val="1"/>
      <charset val="204"/>
    </font>
    <font>
      <sz val="14"/>
      <name val="Times New Roman"/>
      <family val="1"/>
      <charset val="204"/>
    </font>
    <font>
      <b/>
      <sz val="18"/>
      <name val="Times New Roman"/>
      <family val="1"/>
      <charset val="204"/>
    </font>
    <font>
      <sz val="10"/>
      <color indexed="8"/>
      <name val="Arial"/>
      <family val="2"/>
      <charset val="204"/>
    </font>
    <font>
      <sz val="14"/>
      <color indexed="8"/>
      <name val="Times New Roman"/>
      <family val="1"/>
      <charset val="204"/>
    </font>
    <font>
      <sz val="16"/>
      <name val="Times New Roman"/>
      <family val="1"/>
      <charset val="204"/>
    </font>
    <font>
      <sz val="8"/>
      <name val="Arial Cyr"/>
      <charset val="204"/>
    </font>
    <font>
      <i/>
      <sz val="16"/>
      <name val="Times New Roman"/>
      <family val="1"/>
      <charset val="204"/>
    </font>
    <font>
      <sz val="16"/>
      <color indexed="8"/>
      <name val="Times New Roman"/>
      <family val="1"/>
      <charset val="204"/>
    </font>
    <font>
      <b/>
      <sz val="16"/>
      <color indexed="8"/>
      <name val="Times New Roman"/>
      <family val="1"/>
      <charset val="204"/>
    </font>
    <font>
      <sz val="12"/>
      <name val="Arial Cyr"/>
      <family val="2"/>
      <charset val="204"/>
    </font>
    <font>
      <sz val="18"/>
      <name val="Times New Roman"/>
      <family val="1"/>
      <charset val="204"/>
    </font>
    <font>
      <sz val="8"/>
      <name val="Times New Roman"/>
      <family val="1"/>
      <charset val="204"/>
    </font>
    <font>
      <sz val="12"/>
      <name val="Arial Cyr"/>
      <charset val="204"/>
    </font>
    <font>
      <sz val="11"/>
      <name val="Arial Cyr"/>
      <family val="2"/>
      <charset val="204"/>
    </font>
    <font>
      <sz val="18"/>
      <color indexed="8"/>
      <name val="Times New Roman"/>
      <family val="1"/>
      <charset val="204"/>
    </font>
    <font>
      <b/>
      <u/>
      <sz val="16"/>
      <name val="Times New Roman"/>
      <family val="1"/>
      <charset val="204"/>
    </font>
    <font>
      <b/>
      <i/>
      <sz val="12"/>
      <color indexed="8"/>
      <name val="Times New Roman"/>
      <family val="1"/>
    </font>
    <font>
      <sz val="12"/>
      <color indexed="8"/>
      <name val="Times New Roman"/>
      <family val="1"/>
    </font>
    <font>
      <b/>
      <i/>
      <sz val="12"/>
      <color indexed="8"/>
      <name val="Times New Roman"/>
      <family val="1"/>
      <charset val="204"/>
    </font>
    <font>
      <sz val="10"/>
      <name val="Arial"/>
      <family val="2"/>
      <charset val="204"/>
    </font>
    <font>
      <b/>
      <sz val="14"/>
      <color indexed="8"/>
      <name val="Times New Roman"/>
      <family val="1"/>
      <charset val="204"/>
    </font>
    <font>
      <sz val="14"/>
      <color indexed="8"/>
      <name val="SansSerif"/>
    </font>
    <font>
      <b/>
      <sz val="10"/>
      <name val="Times New Roman"/>
      <family val="1"/>
      <charset val="204"/>
    </font>
    <font>
      <sz val="14"/>
      <name val="Arial Cyr"/>
      <family val="2"/>
      <charset val="204"/>
    </font>
    <font>
      <b/>
      <sz val="10"/>
      <color indexed="8"/>
      <name val="Times New Roman"/>
      <family val="1"/>
      <charset val="204"/>
    </font>
    <font>
      <sz val="10"/>
      <color indexed="8"/>
      <name val="Times New Roman"/>
      <family val="1"/>
      <charset val="204"/>
    </font>
    <font>
      <b/>
      <sz val="11"/>
      <name val="Times New Roman"/>
      <family val="1"/>
      <charset val="204"/>
    </font>
    <font>
      <b/>
      <sz val="12"/>
      <color indexed="8"/>
      <name val="Times New Roman"/>
      <family val="1"/>
      <charset val="204"/>
    </font>
    <font>
      <sz val="10"/>
      <color theme="1"/>
      <name val="Calibri"/>
      <family val="2"/>
      <charset val="204"/>
      <scheme val="minor"/>
    </font>
    <font>
      <sz val="11"/>
      <color theme="1"/>
      <name val="Calibri"/>
      <family val="2"/>
      <charset val="204"/>
      <scheme val="minor"/>
    </font>
    <font>
      <sz val="12"/>
      <color rgb="FFFF0000"/>
      <name val="Times New Roman"/>
      <family val="1"/>
      <charset val="204"/>
    </font>
    <font>
      <b/>
      <sz val="12"/>
      <color rgb="FFFF0000"/>
      <name val="Times New Roman"/>
      <family val="1"/>
      <charset val="204"/>
    </font>
    <font>
      <b/>
      <sz val="11"/>
      <color rgb="FFFF0000"/>
      <name val="Times New Roman"/>
      <family val="1"/>
      <charset val="204"/>
    </font>
    <font>
      <sz val="14"/>
      <color rgb="FFFF0000"/>
      <name val="Times New Roman"/>
      <family val="1"/>
      <charset val="204"/>
    </font>
    <font>
      <b/>
      <sz val="14"/>
      <color rgb="FFFF0000"/>
      <name val="Times New Roman"/>
      <family val="1"/>
      <charset val="204"/>
    </font>
    <font>
      <sz val="8"/>
      <color rgb="FFFF0000"/>
      <name val="Times New Roman"/>
      <family val="1"/>
      <charset val="204"/>
    </font>
    <font>
      <sz val="11"/>
      <color rgb="FF006100"/>
      <name val="Calibri"/>
      <family val="2"/>
      <charset val="204"/>
      <scheme val="minor"/>
    </font>
    <font>
      <sz val="11"/>
      <color rgb="FF9C5700"/>
      <name val="Calibri"/>
      <family val="2"/>
      <charset val="204"/>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EB9C"/>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6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5" fillId="0" borderId="0"/>
    <xf numFmtId="0" fontId="16" fillId="0" borderId="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6" fillId="22" borderId="2" applyNumberFormat="0" applyAlignment="0" applyProtection="0"/>
    <xf numFmtId="0" fontId="11" fillId="22" borderId="1"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24" fillId="0" borderId="0">
      <alignment vertical="top"/>
    </xf>
    <xf numFmtId="0" fontId="8" fillId="0" borderId="3" applyNumberFormat="0" applyFill="0" applyAlignment="0" applyProtection="0"/>
    <xf numFmtId="0" fontId="12" fillId="13" borderId="0" applyNumberFormat="0" applyBorder="0" applyAlignment="0" applyProtection="0"/>
    <xf numFmtId="0" fontId="51" fillId="0" borderId="0"/>
    <xf numFmtId="0" fontId="50" fillId="0" borderId="0"/>
    <xf numFmtId="0" fontId="41" fillId="0" borderId="0"/>
    <xf numFmtId="0" fontId="15" fillId="0" borderId="0"/>
    <xf numFmtId="0" fontId="16" fillId="0" borderId="0"/>
    <xf numFmtId="0" fontId="15" fillId="0" borderId="0"/>
    <xf numFmtId="0" fontId="15" fillId="0" borderId="0"/>
    <xf numFmtId="0" fontId="15" fillId="0" borderId="0"/>
    <xf numFmtId="0" fontId="5" fillId="3" borderId="0" applyNumberFormat="0" applyBorder="0" applyAlignment="0" applyProtection="0"/>
    <xf numFmtId="0" fontId="7" fillId="0" borderId="0" applyNumberFormat="0" applyFill="0" applyBorder="0" applyAlignment="0" applyProtection="0"/>
    <xf numFmtId="0" fontId="10" fillId="10" borderId="4" applyNumberFormat="0" applyFont="0" applyAlignment="0" applyProtection="0"/>
    <xf numFmtId="0" fontId="14" fillId="0" borderId="0"/>
    <xf numFmtId="181" fontId="15" fillId="0" borderId="0" applyFont="0" applyFill="0" applyBorder="0" applyAlignment="0" applyProtection="0"/>
    <xf numFmtId="0" fontId="4" fillId="4" borderId="0" applyNumberFormat="0" applyBorder="0" applyAlignment="0" applyProtection="0"/>
    <xf numFmtId="0" fontId="58" fillId="26" borderId="0" applyNumberFormat="0" applyBorder="0" applyAlignment="0" applyProtection="0"/>
    <xf numFmtId="0" fontId="59" fillId="27" borderId="0" applyNumberFormat="0" applyBorder="0" applyAlignment="0" applyProtection="0"/>
  </cellStyleXfs>
  <cellXfs count="377">
    <xf numFmtId="0" fontId="0" fillId="0" borderId="0" xfId="0"/>
    <xf numFmtId="0" fontId="1" fillId="0" borderId="0" xfId="0" applyNumberFormat="1" applyFont="1" applyFill="1" applyAlignment="1" applyProtection="1"/>
    <xf numFmtId="0" fontId="20" fillId="0" borderId="0" xfId="0" applyFont="1" applyBorder="1" applyAlignment="1">
      <alignment horizontal="center" vertical="center" wrapText="1"/>
    </xf>
    <xf numFmtId="49" fontId="20" fillId="0" borderId="0" xfId="0" applyNumberFormat="1" applyFont="1" applyBorder="1" applyAlignment="1">
      <alignment horizontal="center" vertical="center" wrapText="1"/>
    </xf>
    <xf numFmtId="202" fontId="21" fillId="0" borderId="0" xfId="0" applyNumberFormat="1" applyFont="1" applyBorder="1" applyAlignment="1">
      <alignment vertical="justify"/>
    </xf>
    <xf numFmtId="0" fontId="22" fillId="0" borderId="0" xfId="0" applyFont="1"/>
    <xf numFmtId="0" fontId="26" fillId="0" borderId="5" xfId="0" quotePrefix="1" applyFont="1" applyFill="1" applyBorder="1" applyAlignment="1">
      <alignment horizontal="center" vertical="center" wrapText="1"/>
    </xf>
    <xf numFmtId="2" fontId="26" fillId="0" borderId="5" xfId="0" quotePrefix="1" applyNumberFormat="1" applyFont="1" applyFill="1" applyBorder="1" applyAlignment="1">
      <alignment horizontal="center" vertical="center" wrapText="1"/>
    </xf>
    <xf numFmtId="0" fontId="30" fillId="0" borderId="5" xfId="52" applyFont="1" applyFill="1" applyBorder="1" applyAlignment="1">
      <alignment horizontal="center" vertical="center" wrapText="1"/>
    </xf>
    <xf numFmtId="2" fontId="30" fillId="0" borderId="5" xfId="52" applyNumberFormat="1" applyFont="1" applyFill="1" applyBorder="1" applyAlignment="1">
      <alignment horizontal="center" vertical="center" wrapText="1"/>
    </xf>
    <xf numFmtId="0" fontId="18" fillId="0" borderId="5" xfId="0" applyFont="1" applyBorder="1"/>
    <xf numFmtId="0" fontId="18" fillId="0" borderId="5" xfId="0" applyFont="1" applyBorder="1" applyAlignment="1">
      <alignment wrapText="1"/>
    </xf>
    <xf numFmtId="0" fontId="22" fillId="0" borderId="0" xfId="0" applyFont="1" applyAlignment="1">
      <alignment horizontal="center" vertical="center"/>
    </xf>
    <xf numFmtId="0" fontId="3" fillId="0" borderId="0" xfId="0" applyFont="1" applyAlignment="1">
      <alignment horizontal="center" vertical="center" wrapText="1"/>
    </xf>
    <xf numFmtId="0" fontId="18" fillId="0" borderId="0" xfId="0" applyNumberFormat="1" applyFont="1" applyFill="1" applyAlignment="1" applyProtection="1"/>
    <xf numFmtId="0" fontId="18" fillId="0" borderId="0" xfId="0" applyFont="1" applyFill="1"/>
    <xf numFmtId="0" fontId="1" fillId="0" borderId="0" xfId="0" applyFont="1" applyFill="1"/>
    <xf numFmtId="0" fontId="1" fillId="0" borderId="0" xfId="0" applyNumberFormat="1" applyFont="1" applyFill="1" applyBorder="1" applyAlignment="1" applyProtection="1"/>
    <xf numFmtId="0" fontId="1" fillId="0" borderId="0" xfId="0" applyNumberFormat="1" applyFont="1" applyFill="1" applyAlignment="1" applyProtection="1">
      <alignment vertical="center"/>
    </xf>
    <xf numFmtId="0" fontId="1" fillId="0" borderId="0" xfId="0" applyFont="1" applyFill="1" applyAlignment="1">
      <alignment vertical="center"/>
    </xf>
    <xf numFmtId="202" fontId="36" fillId="0" borderId="0" xfId="0" applyNumberFormat="1" applyFont="1" applyBorder="1" applyAlignment="1">
      <alignment vertical="justify"/>
    </xf>
    <xf numFmtId="0" fontId="1" fillId="0" borderId="0" xfId="0" applyFont="1" applyAlignment="1">
      <alignment horizontal="left" vertical="center" wrapText="1"/>
    </xf>
    <xf numFmtId="0" fontId="1" fillId="0" borderId="0" xfId="0" applyNumberFormat="1" applyFont="1" applyFill="1" applyBorder="1" applyAlignment="1" applyProtection="1">
      <alignment horizontal="left" vertical="center" wrapText="1"/>
    </xf>
    <xf numFmtId="0" fontId="1" fillId="23"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xf>
    <xf numFmtId="49" fontId="19" fillId="0" borderId="0" xfId="56" applyNumberFormat="1" applyFont="1" applyBorder="1" applyAlignment="1"/>
    <xf numFmtId="49" fontId="37" fillId="0" borderId="0" xfId="56" applyNumberFormat="1" applyFont="1" applyBorder="1" applyAlignment="1"/>
    <xf numFmtId="0" fontId="22" fillId="0" borderId="0" xfId="57" applyFont="1"/>
    <xf numFmtId="0" fontId="22" fillId="0" borderId="0" xfId="0" applyFont="1" applyBorder="1" applyAlignment="1">
      <alignment horizontal="left" vertical="center" wrapText="1"/>
    </xf>
    <xf numFmtId="0" fontId="26" fillId="0" borderId="0" xfId="0" applyNumberFormat="1" applyFont="1" applyFill="1" applyAlignment="1" applyProtection="1"/>
    <xf numFmtId="0" fontId="26" fillId="0" borderId="0" xfId="0" applyNumberFormat="1" applyFont="1" applyFill="1" applyAlignment="1" applyProtection="1">
      <alignment vertical="top"/>
    </xf>
    <xf numFmtId="0" fontId="26" fillId="0" borderId="0" xfId="0" applyFont="1" applyFill="1"/>
    <xf numFmtId="0" fontId="26" fillId="0" borderId="0" xfId="0" applyNumberFormat="1" applyFont="1" applyFill="1" applyAlignment="1" applyProtection="1">
      <alignment horizontal="left" vertical="top"/>
    </xf>
    <xf numFmtId="0" fontId="26" fillId="0" borderId="0" xfId="0" applyNumberFormat="1" applyFont="1" applyFill="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0" fontId="19" fillId="0" borderId="6" xfId="0" applyNumberFormat="1" applyFont="1" applyFill="1" applyBorder="1" applyAlignment="1" applyProtection="1">
      <alignment horizontal="center"/>
    </xf>
    <xf numFmtId="0" fontId="26" fillId="0" borderId="6" xfId="0" applyFont="1" applyFill="1" applyBorder="1" applyAlignment="1">
      <alignment horizontal="center"/>
    </xf>
    <xf numFmtId="0" fontId="19" fillId="0" borderId="6" xfId="0" applyNumberFormat="1" applyFont="1" applyFill="1" applyBorder="1" applyAlignment="1" applyProtection="1">
      <alignment horizontal="center" vertical="top"/>
    </xf>
    <xf numFmtId="0" fontId="19" fillId="0" borderId="0" xfId="0" applyNumberFormat="1" applyFont="1" applyFill="1" applyAlignment="1" applyProtection="1">
      <alignment horizontal="center"/>
    </xf>
    <xf numFmtId="0" fontId="26" fillId="0" borderId="0" xfId="0" applyFont="1" applyFill="1" applyAlignment="1">
      <alignment horizontal="center"/>
    </xf>
    <xf numFmtId="0" fontId="26" fillId="0" borderId="6" xfId="0" applyNumberFormat="1" applyFont="1" applyFill="1" applyBorder="1" applyAlignment="1" applyProtection="1">
      <alignment horizontal="right" vertical="center"/>
    </xf>
    <xf numFmtId="0" fontId="26" fillId="0" borderId="7" xfId="0" applyNumberFormat="1" applyFont="1" applyFill="1" applyBorder="1" applyAlignment="1" applyProtection="1"/>
    <xf numFmtId="0" fontId="26" fillId="0" borderId="8" xfId="0" applyNumberFormat="1" applyFont="1" applyFill="1" applyBorder="1" applyAlignment="1" applyProtection="1"/>
    <xf numFmtId="0" fontId="26" fillId="0" borderId="9" xfId="0" applyNumberFormat="1" applyFont="1" applyFill="1" applyBorder="1" applyAlignment="1" applyProtection="1"/>
    <xf numFmtId="0" fontId="26" fillId="0" borderId="0" xfId="0" applyNumberFormat="1" applyFont="1" applyFill="1" applyBorder="1" applyAlignment="1" applyProtection="1"/>
    <xf numFmtId="0" fontId="26" fillId="0" borderId="10" xfId="0" applyNumberFormat="1" applyFont="1" applyFill="1" applyBorder="1" applyAlignment="1" applyProtection="1">
      <alignment horizontal="center" vertical="center" wrapText="1"/>
    </xf>
    <xf numFmtId="0" fontId="26"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6" fillId="0" borderId="0" xfId="0" applyNumberFormat="1" applyFont="1" applyFill="1" applyAlignment="1" applyProtection="1">
      <alignment vertical="center"/>
    </xf>
    <xf numFmtId="0" fontId="26" fillId="0" borderId="0" xfId="0" applyFont="1" applyFill="1" applyAlignment="1">
      <alignment vertical="center"/>
    </xf>
    <xf numFmtId="49" fontId="26" fillId="0" borderId="5" xfId="0" quotePrefix="1" applyNumberFormat="1" applyFont="1" applyFill="1" applyBorder="1" applyAlignment="1">
      <alignment horizontal="center" vertical="center" wrapText="1"/>
    </xf>
    <xf numFmtId="0" fontId="0" fillId="0" borderId="0" xfId="0" applyFill="1"/>
    <xf numFmtId="0" fontId="22" fillId="0" borderId="0" xfId="0" applyFont="1" applyFill="1"/>
    <xf numFmtId="49" fontId="26" fillId="0" borderId="5" xfId="0"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xf>
    <xf numFmtId="0" fontId="1" fillId="0" borderId="0" xfId="0" applyFont="1"/>
    <xf numFmtId="0" fontId="18" fillId="0" borderId="0" xfId="0" applyFont="1"/>
    <xf numFmtId="0" fontId="22" fillId="0" borderId="0" xfId="0" applyFont="1" applyFill="1" applyAlignment="1">
      <alignment horizontal="center" vertical="center" wrapText="1"/>
    </xf>
    <xf numFmtId="0" fontId="18" fillId="0" borderId="0" xfId="0" applyNumberFormat="1" applyFont="1" applyFill="1" applyAlignment="1" applyProtection="1">
      <alignment vertical="top"/>
    </xf>
    <xf numFmtId="0" fontId="18" fillId="0" borderId="0" xfId="0" applyNumberFormat="1" applyFont="1" applyFill="1" applyAlignment="1" applyProtection="1">
      <alignment vertical="center" wrapText="1"/>
    </xf>
    <xf numFmtId="0" fontId="3" fillId="0" borderId="0"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3" fillId="0" borderId="0" xfId="0" applyNumberFormat="1" applyFont="1" applyFill="1" applyBorder="1" applyAlignment="1" applyProtection="1">
      <alignment horizontal="center" vertical="top"/>
    </xf>
    <xf numFmtId="0" fontId="2" fillId="0" borderId="6" xfId="0" applyNumberFormat="1" applyFont="1" applyFill="1" applyBorder="1" applyAlignment="1" applyProtection="1">
      <alignment horizontal="right" vertical="center"/>
    </xf>
    <xf numFmtId="0" fontId="18" fillId="0" borderId="5" xfId="0" applyFont="1" applyFill="1" applyBorder="1" applyAlignment="1">
      <alignment horizontal="center" vertical="top" wrapText="1"/>
    </xf>
    <xf numFmtId="49" fontId="31" fillId="0" borderId="5" xfId="0" applyNumberFormat="1" applyFont="1" applyFill="1" applyBorder="1" applyAlignment="1">
      <alignment horizontal="center" vertical="top"/>
    </xf>
    <xf numFmtId="0" fontId="31" fillId="0" borderId="5" xfId="0" applyFont="1" applyFill="1" applyBorder="1" applyAlignment="1">
      <alignment horizontal="center" vertical="top"/>
    </xf>
    <xf numFmtId="0" fontId="30" fillId="0" borderId="5" xfId="52" quotePrefix="1" applyFont="1" applyFill="1" applyBorder="1" applyAlignment="1">
      <alignment horizontal="center" vertical="center" wrapText="1"/>
    </xf>
    <xf numFmtId="0" fontId="22" fillId="0" borderId="0" xfId="0" applyFont="1" applyFill="1" applyBorder="1" applyAlignment="1">
      <alignment horizontal="left" vertical="center" wrapText="1"/>
    </xf>
    <xf numFmtId="202" fontId="21" fillId="0" borderId="0" xfId="0" applyNumberFormat="1" applyFont="1" applyFill="1" applyBorder="1" applyAlignment="1">
      <alignment vertical="justify"/>
    </xf>
    <xf numFmtId="202" fontId="25"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 fillId="0" borderId="0" xfId="0" applyFont="1" applyFill="1" applyBorder="1"/>
    <xf numFmtId="0" fontId="32" fillId="0" borderId="0" xfId="0" applyFont="1" applyFill="1" applyAlignment="1">
      <alignment horizontal="center" vertical="center" wrapText="1"/>
    </xf>
    <xf numFmtId="0" fontId="52" fillId="0" borderId="0" xfId="0" applyFont="1"/>
    <xf numFmtId="0" fontId="53" fillId="0" borderId="0" xfId="0" applyFont="1" applyAlignment="1">
      <alignment horizontal="justify"/>
    </xf>
    <xf numFmtId="0" fontId="13" fillId="0" borderId="5" xfId="0" applyFont="1" applyFill="1" applyBorder="1" applyAlignment="1">
      <alignment horizontal="center" vertical="center" wrapText="1"/>
    </xf>
    <xf numFmtId="0" fontId="18" fillId="0" borderId="0" xfId="0" applyFont="1" applyAlignment="1">
      <alignment horizontal="left" indent="15"/>
    </xf>
    <xf numFmtId="0" fontId="18" fillId="0" borderId="0" xfId="0" applyFont="1" applyFill="1" applyAlignment="1">
      <alignment wrapText="1"/>
    </xf>
    <xf numFmtId="0" fontId="18" fillId="0" borderId="0" xfId="56" applyFont="1" applyFill="1" applyAlignment="1">
      <alignment wrapText="1"/>
    </xf>
    <xf numFmtId="0" fontId="18" fillId="0" borderId="0" xfId="0" applyFont="1" applyAlignment="1"/>
    <xf numFmtId="0" fontId="18" fillId="0" borderId="0" xfId="0" applyFont="1" applyAlignment="1">
      <alignment horizontal="center"/>
    </xf>
    <xf numFmtId="0" fontId="3" fillId="0" borderId="0" xfId="0" applyFont="1" applyAlignment="1">
      <alignment horizontal="left" indent="5"/>
    </xf>
    <xf numFmtId="0" fontId="18" fillId="0" borderId="0" xfId="0" applyFont="1" applyAlignment="1">
      <alignment horizontal="right"/>
    </xf>
    <xf numFmtId="4" fontId="13" fillId="0" borderId="5" xfId="0" applyNumberFormat="1" applyFont="1" applyFill="1" applyBorder="1" applyAlignment="1">
      <alignment horizontal="center" vertical="center" wrapText="1"/>
    </xf>
    <xf numFmtId="0" fontId="54" fillId="0" borderId="0" xfId="0" applyFont="1" applyBorder="1" applyAlignment="1">
      <alignment horizontal="justify" vertical="center" wrapText="1"/>
    </xf>
    <xf numFmtId="4" fontId="18" fillId="0" borderId="5" xfId="0" applyNumberFormat="1" applyFont="1" applyFill="1" applyBorder="1" applyAlignment="1">
      <alignment horizontal="center" vertical="center" wrapText="1"/>
    </xf>
    <xf numFmtId="0" fontId="0" fillId="0" borderId="0" xfId="0" applyAlignment="1"/>
    <xf numFmtId="0" fontId="18" fillId="0" borderId="5" xfId="0"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18" fillId="0" borderId="5" xfId="20" applyFont="1" applyFill="1" applyBorder="1" applyAlignment="1">
      <alignment horizontal="center" vertical="center" wrapText="1"/>
    </xf>
    <xf numFmtId="49" fontId="18" fillId="0" borderId="5" xfId="0" applyNumberFormat="1" applyFont="1" applyFill="1" applyBorder="1" applyAlignment="1">
      <alignment horizontal="center" vertical="top" wrapText="1"/>
    </xf>
    <xf numFmtId="0" fontId="13" fillId="0" borderId="5" xfId="0" applyFont="1" applyFill="1" applyBorder="1" applyAlignment="1">
      <alignment horizontal="center" vertical="top" wrapText="1"/>
    </xf>
    <xf numFmtId="0" fontId="52" fillId="0" borderId="0" xfId="0" applyFont="1" applyFill="1" applyAlignment="1">
      <alignment horizontal="justify"/>
    </xf>
    <xf numFmtId="0" fontId="52" fillId="0" borderId="0" xfId="0" applyFont="1" applyFill="1"/>
    <xf numFmtId="0" fontId="13" fillId="0" borderId="0" xfId="0" applyFont="1" applyFill="1"/>
    <xf numFmtId="0" fontId="18" fillId="0" borderId="0" xfId="0" applyFont="1" applyFill="1" applyAlignment="1">
      <alignment horizontal="right"/>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13" xfId="0" applyFont="1" applyFill="1" applyBorder="1" applyAlignment="1">
      <alignment horizontal="center" vertical="top" wrapText="1"/>
    </xf>
    <xf numFmtId="4" fontId="13" fillId="0" borderId="13" xfId="0" applyNumberFormat="1" applyFont="1" applyFill="1" applyBorder="1" applyAlignment="1">
      <alignment horizontal="center" vertical="top" wrapText="1"/>
    </xf>
    <xf numFmtId="0" fontId="18" fillId="0" borderId="0" xfId="0" applyFont="1" applyFill="1" applyAlignment="1">
      <alignment horizontal="right" indent="4"/>
    </xf>
    <xf numFmtId="202" fontId="29" fillId="0" borderId="5" xfId="48" applyNumberFormat="1" applyFont="1" applyFill="1" applyBorder="1" applyAlignment="1">
      <alignment horizontal="center" vertical="center" wrapText="1"/>
    </xf>
    <xf numFmtId="4" fontId="29" fillId="0" borderId="5" xfId="48" applyNumberFormat="1" applyFont="1" applyFill="1" applyBorder="1" applyAlignment="1">
      <alignment horizontal="center" vertical="center" wrapText="1"/>
    </xf>
    <xf numFmtId="49" fontId="29" fillId="0" borderId="5" xfId="0" quotePrefix="1" applyNumberFormat="1"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2" fontId="29" fillId="0" borderId="5" xfId="0" quotePrefix="1"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202" fontId="26" fillId="0" borderId="5" xfId="48" applyNumberFormat="1" applyFont="1" applyFill="1" applyBorder="1" applyAlignment="1">
      <alignment horizontal="center" vertical="center" wrapText="1"/>
    </xf>
    <xf numFmtId="0" fontId="29" fillId="0" borderId="5" xfId="0" applyFont="1" applyFill="1" applyBorder="1" applyAlignment="1" applyProtection="1">
      <alignment horizontal="center" vertical="center" wrapText="1"/>
    </xf>
    <xf numFmtId="0" fontId="26" fillId="0" borderId="5" xfId="0" applyFont="1" applyFill="1" applyBorder="1" applyAlignment="1">
      <alignment horizontal="center" vertical="center" wrapText="1"/>
    </xf>
    <xf numFmtId="49" fontId="29" fillId="0" borderId="5" xfId="0" applyNumberFormat="1" applyFont="1" applyFill="1" applyBorder="1" applyAlignment="1" applyProtection="1">
      <alignment horizontal="center" vertical="center" wrapText="1"/>
    </xf>
    <xf numFmtId="4" fontId="26" fillId="0" borderId="5" xfId="48"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4" fontId="13" fillId="0" borderId="5" xfId="0" applyNumberFormat="1" applyFont="1" applyFill="1" applyBorder="1" applyAlignment="1">
      <alignment horizontal="center" vertical="top" wrapText="1"/>
    </xf>
    <xf numFmtId="215" fontId="18" fillId="0" borderId="5" xfId="0" applyNumberFormat="1" applyFont="1" applyFill="1" applyBorder="1" applyAlignment="1">
      <alignment horizontal="center" vertical="top" wrapText="1"/>
    </xf>
    <xf numFmtId="0" fontId="26" fillId="0" borderId="0" xfId="0" applyFont="1" applyFill="1" applyBorder="1" applyAlignment="1">
      <alignment horizontal="center" vertical="center" wrapText="1"/>
    </xf>
    <xf numFmtId="0" fontId="22" fillId="0" borderId="0" xfId="0" applyNumberFormat="1" applyFont="1" applyFill="1" applyAlignment="1" applyProtection="1">
      <alignment vertical="top"/>
    </xf>
    <xf numFmtId="0" fontId="30" fillId="0" borderId="5" xfId="0" quotePrefix="1" applyFont="1" applyFill="1" applyBorder="1" applyAlignment="1">
      <alignment horizontal="center" vertical="center" wrapText="1"/>
    </xf>
    <xf numFmtId="0" fontId="30" fillId="0" borderId="5" xfId="0" applyFont="1" applyFill="1" applyBorder="1" applyAlignment="1">
      <alignment horizontal="center" vertical="center" wrapText="1"/>
    </xf>
    <xf numFmtId="2" fontId="30" fillId="0" borderId="5" xfId="0" applyNumberFormat="1" applyFont="1" applyFill="1" applyBorder="1" applyAlignment="1">
      <alignment horizontal="center" vertical="center" wrapText="1"/>
    </xf>
    <xf numFmtId="2" fontId="30" fillId="0" borderId="5" xfId="0" quotePrefix="1" applyNumberFormat="1" applyFont="1" applyFill="1" applyBorder="1" applyAlignment="1">
      <alignment horizontal="center" vertical="center" wrapText="1"/>
    </xf>
    <xf numFmtId="4" fontId="30" fillId="0" borderId="5" xfId="48" applyNumberFormat="1" applyFont="1" applyFill="1" applyBorder="1" applyAlignment="1">
      <alignment horizontal="center" vertical="center" wrapText="1"/>
    </xf>
    <xf numFmtId="0" fontId="26" fillId="0" borderId="5" xfId="58" quotePrefix="1" applyFont="1" applyFill="1" applyBorder="1" applyAlignment="1">
      <alignment horizontal="center" vertical="center" wrapText="1"/>
    </xf>
    <xf numFmtId="2" fontId="26" fillId="0" borderId="5" xfId="58" quotePrefix="1" applyNumberFormat="1" applyFont="1" applyFill="1" applyBorder="1" applyAlignment="1">
      <alignment horizontal="center" vertical="center" wrapText="1"/>
    </xf>
    <xf numFmtId="2" fontId="26" fillId="0" borderId="5" xfId="58" applyNumberFormat="1" applyFont="1" applyFill="1" applyBorder="1" applyAlignment="1">
      <alignment horizontal="center" vertical="center" wrapText="1"/>
    </xf>
    <xf numFmtId="4" fontId="19" fillId="0" borderId="5" xfId="0" applyNumberFormat="1" applyFont="1" applyFill="1" applyBorder="1" applyAlignment="1" applyProtection="1">
      <alignment horizontal="center" vertical="center" wrapText="1"/>
    </xf>
    <xf numFmtId="0" fontId="19" fillId="0" borderId="5" xfId="0" applyFont="1" applyFill="1" applyBorder="1" applyAlignment="1">
      <alignment horizontal="center" vertical="center" wrapText="1"/>
    </xf>
    <xf numFmtId="202" fontId="30" fillId="0" borderId="5" xfId="48" applyNumberFormat="1" applyFont="1" applyFill="1" applyBorder="1" applyAlignment="1">
      <alignment horizontal="center" vertical="center" wrapText="1"/>
    </xf>
    <xf numFmtId="4" fontId="19" fillId="0" borderId="5" xfId="48"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shrinkToFit="1"/>
    </xf>
    <xf numFmtId="202" fontId="29" fillId="0" borderId="0" xfId="48" applyNumberFormat="1" applyFont="1" applyFill="1" applyBorder="1" applyAlignment="1">
      <alignment horizontal="center" vertical="center" wrapText="1"/>
    </xf>
    <xf numFmtId="4" fontId="29" fillId="0" borderId="0" xfId="48" applyNumberFormat="1" applyFont="1" applyFill="1" applyBorder="1" applyAlignment="1">
      <alignment horizontal="center" vertical="center" wrapText="1"/>
    </xf>
    <xf numFmtId="4" fontId="26" fillId="0" borderId="0" xfId="48" applyNumberFormat="1" applyFont="1" applyFill="1" applyBorder="1" applyAlignment="1">
      <alignment horizontal="center" vertical="center" wrapText="1"/>
    </xf>
    <xf numFmtId="0" fontId="29" fillId="0" borderId="5" xfId="52" quotePrefix="1" applyFont="1" applyFill="1" applyBorder="1" applyAlignment="1">
      <alignment horizontal="center" vertical="center" wrapText="1"/>
    </xf>
    <xf numFmtId="2" fontId="29" fillId="0" borderId="5" xfId="52" quotePrefix="1" applyNumberFormat="1" applyFont="1" applyFill="1" applyBorder="1" applyAlignment="1">
      <alignment horizontal="center" vertical="center" wrapText="1"/>
    </xf>
    <xf numFmtId="0" fontId="52" fillId="0" borderId="0" xfId="0" applyFont="1" applyBorder="1" applyAlignment="1" applyProtection="1">
      <alignment horizontal="left" vertical="top" wrapText="1"/>
    </xf>
    <xf numFmtId="0" fontId="52" fillId="0" borderId="0" xfId="0" applyFont="1" applyBorder="1" applyAlignment="1" applyProtection="1">
      <alignment horizontal="left" vertical="top" wrapText="1"/>
    </xf>
    <xf numFmtId="4" fontId="55" fillId="0" borderId="14" xfId="0" applyNumberFormat="1" applyFont="1" applyBorder="1" applyAlignment="1" applyProtection="1">
      <alignment horizontal="right" vertical="top" wrapText="1"/>
      <protection locked="0"/>
    </xf>
    <xf numFmtId="4" fontId="56" fillId="0" borderId="14" xfId="0" applyNumberFormat="1" applyFont="1" applyBorder="1" applyAlignment="1" applyProtection="1">
      <alignment horizontal="right" vertical="top" wrapText="1"/>
      <protection locked="0"/>
    </xf>
    <xf numFmtId="4" fontId="53" fillId="0" borderId="14" xfId="0" applyNumberFormat="1" applyFont="1" applyBorder="1" applyAlignment="1" applyProtection="1">
      <alignment horizontal="right" vertical="top" wrapText="1"/>
    </xf>
    <xf numFmtId="0" fontId="52" fillId="24" borderId="0" xfId="0" applyFont="1" applyFill="1" applyBorder="1" applyAlignment="1" applyProtection="1">
      <alignment horizontal="left" vertical="top" wrapText="1"/>
    </xf>
    <xf numFmtId="0" fontId="52" fillId="24" borderId="0" xfId="0" applyFont="1" applyFill="1"/>
    <xf numFmtId="4" fontId="53" fillId="0" borderId="0" xfId="0" applyNumberFormat="1" applyFont="1" applyBorder="1" applyAlignment="1" applyProtection="1">
      <alignment horizontal="right" vertical="top" wrapText="1"/>
    </xf>
    <xf numFmtId="4" fontId="52" fillId="0" borderId="0" xfId="0" applyNumberFormat="1" applyFont="1"/>
    <xf numFmtId="0" fontId="42" fillId="0" borderId="14"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4" fontId="42" fillId="0" borderId="14" xfId="0" applyNumberFormat="1" applyFont="1" applyBorder="1" applyAlignment="1" applyProtection="1">
      <alignment horizontal="right" vertical="top" wrapText="1"/>
    </xf>
    <xf numFmtId="0" fontId="18" fillId="0" borderId="0" xfId="0" applyFont="1" applyBorder="1" applyAlignment="1" applyProtection="1">
      <alignment horizontal="left" vertical="top" wrapText="1"/>
    </xf>
    <xf numFmtId="0" fontId="52" fillId="0" borderId="0" xfId="0" applyFont="1" applyBorder="1" applyAlignment="1" applyProtection="1">
      <alignment vertical="top" wrapText="1"/>
    </xf>
    <xf numFmtId="0" fontId="18" fillId="0" borderId="5" xfId="0" applyFont="1" applyFill="1" applyBorder="1" applyAlignment="1">
      <alignment wrapText="1"/>
    </xf>
    <xf numFmtId="0" fontId="18" fillId="0" borderId="5" xfId="0" applyFont="1" applyFill="1" applyBorder="1"/>
    <xf numFmtId="4" fontId="18" fillId="0" borderId="5" xfId="0" applyNumberFormat="1" applyFont="1" applyFill="1" applyBorder="1"/>
    <xf numFmtId="0" fontId="13" fillId="0" borderId="5" xfId="0" applyFont="1" applyFill="1" applyBorder="1"/>
    <xf numFmtId="4" fontId="13" fillId="0" borderId="5" xfId="0" applyNumberFormat="1" applyFont="1" applyFill="1" applyBorder="1"/>
    <xf numFmtId="0" fontId="38" fillId="0" borderId="5" xfId="0" applyFont="1" applyFill="1" applyBorder="1" applyAlignment="1">
      <alignment horizontal="right" vertical="top" wrapText="1"/>
    </xf>
    <xf numFmtId="0" fontId="38" fillId="0" borderId="5" xfId="0" applyFont="1" applyFill="1" applyBorder="1" applyAlignment="1">
      <alignment vertical="top" wrapText="1"/>
    </xf>
    <xf numFmtId="0" fontId="39" fillId="0" borderId="5" xfId="0" applyFont="1" applyFill="1" applyBorder="1" applyAlignment="1">
      <alignment horizontal="right" vertical="top" wrapText="1"/>
    </xf>
    <xf numFmtId="0" fontId="39" fillId="0" borderId="5" xfId="0" applyFont="1" applyFill="1" applyBorder="1" applyAlignment="1">
      <alignment vertical="top" wrapText="1"/>
    </xf>
    <xf numFmtId="0" fontId="40" fillId="0" borderId="5" xfId="0" applyFont="1" applyFill="1" applyBorder="1" applyAlignment="1">
      <alignment horizontal="right" vertical="top" wrapText="1"/>
    </xf>
    <xf numFmtId="0" fontId="40" fillId="0" borderId="5" xfId="0" applyFont="1" applyFill="1" applyBorder="1" applyAlignment="1">
      <alignment vertical="top" wrapText="1"/>
    </xf>
    <xf numFmtId="0" fontId="13" fillId="0" borderId="5" xfId="0" applyFont="1" applyFill="1" applyBorder="1" applyAlignment="1"/>
    <xf numFmtId="4" fontId="13" fillId="0" borderId="5" xfId="0" applyNumberFormat="1" applyFont="1" applyFill="1" applyBorder="1" applyAlignment="1"/>
    <xf numFmtId="0" fontId="43" fillId="0" borderId="0" xfId="0" applyFont="1" applyBorder="1" applyAlignment="1" applyProtection="1">
      <alignment horizontal="left" vertical="top" wrapText="1"/>
    </xf>
    <xf numFmtId="0" fontId="2" fillId="0" borderId="0" xfId="0" applyFont="1" applyFill="1"/>
    <xf numFmtId="0" fontId="57" fillId="0" borderId="0" xfId="0" applyFont="1"/>
    <xf numFmtId="0" fontId="52" fillId="25" borderId="0" xfId="0" applyFont="1" applyFill="1"/>
    <xf numFmtId="0" fontId="29" fillId="0" borderId="5" xfId="0" applyFont="1" applyFill="1" applyBorder="1" applyAlignment="1">
      <alignment horizontal="center" vertical="center" wrapText="1"/>
    </xf>
    <xf numFmtId="2" fontId="29" fillId="0" borderId="5" xfId="0" applyNumberFormat="1" applyFont="1" applyFill="1" applyBorder="1" applyAlignment="1">
      <alignment horizontal="center" vertical="center" wrapText="1"/>
    </xf>
    <xf numFmtId="2" fontId="29" fillId="0" borderId="5" xfId="52" applyNumberFormat="1" applyFont="1" applyFill="1" applyBorder="1" applyAlignment="1">
      <alignment horizontal="center" vertical="center" wrapText="1"/>
    </xf>
    <xf numFmtId="0" fontId="18" fillId="0" borderId="15" xfId="0" applyFont="1" applyFill="1" applyBorder="1" applyAlignment="1">
      <alignment horizontal="center" vertical="top" wrapText="1"/>
    </xf>
    <xf numFmtId="4" fontId="18" fillId="0" borderId="15" xfId="0" applyNumberFormat="1" applyFont="1" applyFill="1" applyBorder="1" applyAlignment="1">
      <alignment horizontal="center" vertical="top" wrapText="1"/>
    </xf>
    <xf numFmtId="49" fontId="13" fillId="0" borderId="5" xfId="0" applyNumberFormat="1" applyFont="1" applyFill="1" applyBorder="1" applyAlignment="1">
      <alignment horizontal="center" vertical="center" wrapText="1"/>
    </xf>
    <xf numFmtId="0" fontId="18" fillId="0" borderId="0" xfId="0" applyNumberFormat="1" applyFont="1" applyFill="1" applyAlignment="1" applyProtection="1">
      <alignment horizontal="left" wrapText="1"/>
    </xf>
    <xf numFmtId="0" fontId="20" fillId="0" borderId="0" xfId="0" applyNumberFormat="1" applyFont="1" applyFill="1" applyAlignment="1" applyProtection="1">
      <alignment vertical="center" wrapText="1"/>
    </xf>
    <xf numFmtId="0" fontId="3" fillId="0" borderId="0" xfId="0" applyFont="1" applyFill="1" applyAlignment="1">
      <alignment horizontal="center" vertical="center" wrapText="1"/>
    </xf>
    <xf numFmtId="0" fontId="35" fillId="0" borderId="16" xfId="0" applyFont="1" applyBorder="1" applyAlignment="1">
      <alignment vertical="center"/>
    </xf>
    <xf numFmtId="0" fontId="45" fillId="0" borderId="0" xfId="0" applyFont="1"/>
    <xf numFmtId="0" fontId="22" fillId="0" borderId="0" xfId="0" applyFont="1" applyAlignment="1">
      <alignment horizontal="right"/>
    </xf>
    <xf numFmtId="49" fontId="18" fillId="0" borderId="10" xfId="0" applyNumberFormat="1" applyFont="1" applyFill="1" applyBorder="1" applyAlignment="1">
      <alignment horizontal="center" vertical="center" wrapText="1"/>
    </xf>
    <xf numFmtId="0" fontId="18" fillId="0" borderId="1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1" fillId="0" borderId="5" xfId="0"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4" fontId="44" fillId="0" borderId="5" xfId="0" applyNumberFormat="1" applyFont="1" applyFill="1" applyBorder="1" applyAlignment="1">
      <alignment horizontal="center" vertical="center" wrapText="1"/>
    </xf>
    <xf numFmtId="0" fontId="44" fillId="0" borderId="5" xfId="0" applyFont="1" applyFill="1" applyBorder="1" applyAlignment="1">
      <alignment horizontal="center" vertical="center"/>
    </xf>
    <xf numFmtId="215" fontId="13" fillId="0" borderId="5" xfId="0" applyNumberFormat="1" applyFont="1" applyFill="1" applyBorder="1" applyAlignment="1">
      <alignment horizontal="center" vertical="top" wrapText="1"/>
    </xf>
    <xf numFmtId="4" fontId="18" fillId="0" borderId="15"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vertical="top" wrapText="1"/>
    </xf>
    <xf numFmtId="0" fontId="29" fillId="0" borderId="5" xfId="0" applyFont="1" applyFill="1" applyBorder="1" applyAlignment="1" applyProtection="1">
      <alignment horizontal="center" vertical="top" wrapText="1"/>
    </xf>
    <xf numFmtId="4" fontId="26" fillId="0" borderId="0" xfId="0" applyNumberFormat="1" applyFont="1" applyFill="1" applyBorder="1" applyAlignment="1">
      <alignment horizontal="center" vertical="center" wrapText="1"/>
    </xf>
    <xf numFmtId="49" fontId="26" fillId="0" borderId="5" xfId="58" quotePrefix="1" applyNumberFormat="1" applyFont="1" applyFill="1" applyBorder="1" applyAlignment="1">
      <alignment horizontal="center" vertical="center" wrapText="1"/>
    </xf>
    <xf numFmtId="0" fontId="30" fillId="0" borderId="5" xfId="0"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0" fontId="46" fillId="0" borderId="5" xfId="0" applyFont="1" applyFill="1" applyBorder="1" applyAlignment="1" applyProtection="1">
      <alignment horizontal="center" vertical="center" wrapText="1"/>
    </xf>
    <xf numFmtId="4" fontId="0" fillId="0" borderId="0" xfId="0" applyNumberFormat="1"/>
    <xf numFmtId="0" fontId="13" fillId="0" borderId="5" xfId="20" applyFont="1" applyFill="1" applyBorder="1" applyAlignment="1">
      <alignment horizontal="center" vertical="center" wrapText="1"/>
    </xf>
    <xf numFmtId="4" fontId="13" fillId="0" borderId="15" xfId="0" applyNumberFormat="1" applyFont="1" applyFill="1" applyBorder="1" applyAlignment="1">
      <alignment horizontal="center" vertical="top" wrapText="1"/>
    </xf>
    <xf numFmtId="4" fontId="13" fillId="0" borderId="15" xfId="0" applyNumberFormat="1" applyFont="1" applyFill="1" applyBorder="1" applyAlignment="1" applyProtection="1">
      <alignment horizontal="center" vertical="center" wrapText="1"/>
      <protection locked="0"/>
    </xf>
    <xf numFmtId="49" fontId="13" fillId="0" borderId="17" xfId="0" applyNumberFormat="1" applyFont="1" applyFill="1" applyBorder="1" applyAlignment="1">
      <alignment horizontal="center" vertical="top" wrapText="1"/>
    </xf>
    <xf numFmtId="0" fontId="13" fillId="0" borderId="18" xfId="0" applyFont="1" applyFill="1" applyBorder="1" applyAlignment="1">
      <alignment horizontal="center" vertical="top" wrapText="1"/>
    </xf>
    <xf numFmtId="215" fontId="13" fillId="0" borderId="19" xfId="0" applyNumberFormat="1" applyFont="1" applyFill="1" applyBorder="1" applyAlignment="1">
      <alignment horizontal="center" vertical="top" wrapText="1"/>
    </xf>
    <xf numFmtId="215" fontId="13" fillId="0" borderId="13" xfId="0" applyNumberFormat="1" applyFont="1" applyFill="1" applyBorder="1" applyAlignment="1">
      <alignment horizontal="center" vertical="top" wrapText="1"/>
    </xf>
    <xf numFmtId="0" fontId="52" fillId="0" borderId="0" xfId="0" applyFont="1" applyFill="1" applyBorder="1" applyAlignment="1" applyProtection="1">
      <alignment vertical="top" wrapText="1"/>
    </xf>
    <xf numFmtId="4" fontId="29" fillId="0" borderId="5" xfId="0" applyNumberFormat="1" applyFont="1" applyFill="1" applyBorder="1" applyAlignment="1" applyProtection="1">
      <alignment horizontal="center" vertical="center" wrapText="1"/>
    </xf>
    <xf numFmtId="0" fontId="30" fillId="0" borderId="14" xfId="0" applyFont="1" applyBorder="1" applyAlignment="1" applyProtection="1">
      <alignment horizontal="center" vertical="center" wrapText="1"/>
    </xf>
    <xf numFmtId="0" fontId="29" fillId="0" borderId="14" xfId="0" applyFont="1" applyBorder="1" applyAlignment="1" applyProtection="1">
      <alignment horizontal="center" vertical="center" wrapText="1"/>
    </xf>
    <xf numFmtId="2" fontId="26" fillId="0" borderId="5" xfId="0" applyNumberFormat="1" applyFont="1" applyFill="1" applyBorder="1" applyAlignment="1">
      <alignment horizontal="center" vertical="top" wrapText="1" shrinkToFit="1"/>
    </xf>
    <xf numFmtId="4" fontId="18" fillId="0" borderId="20" xfId="0" applyNumberFormat="1" applyFont="1" applyFill="1" applyBorder="1" applyAlignment="1" applyProtection="1">
      <alignment horizontal="center" vertical="center" wrapText="1"/>
      <protection locked="0"/>
    </xf>
    <xf numFmtId="4" fontId="19" fillId="0" borderId="5" xfId="0" quotePrefix="1"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202" fontId="30" fillId="0" borderId="0" xfId="48" applyNumberFormat="1" applyFont="1" applyFill="1" applyBorder="1" applyAlignment="1">
      <alignment horizontal="center" vertical="center" wrapText="1"/>
    </xf>
    <xf numFmtId="4" fontId="30" fillId="0" borderId="0" xfId="48"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4" fontId="19" fillId="0" borderId="0" xfId="48" applyNumberFormat="1" applyFont="1" applyFill="1" applyBorder="1" applyAlignment="1">
      <alignment horizontal="center" vertical="center" wrapText="1"/>
    </xf>
    <xf numFmtId="4" fontId="19" fillId="0" borderId="15" xfId="0" applyNumberFormat="1" applyFont="1" applyFill="1" applyBorder="1" applyAlignment="1">
      <alignment horizontal="center" vertical="center" wrapText="1"/>
    </xf>
    <xf numFmtId="4" fontId="19" fillId="0" borderId="21" xfId="48" applyNumberFormat="1" applyFont="1" applyFill="1" applyBorder="1" applyAlignment="1">
      <alignment horizontal="center" vertical="center" wrapText="1"/>
    </xf>
    <xf numFmtId="4" fontId="29" fillId="0" borderId="22" xfId="48" applyNumberFormat="1" applyFont="1" applyFill="1" applyBorder="1" applyAlignment="1">
      <alignment horizontal="center" vertical="center" wrapText="1"/>
    </xf>
    <xf numFmtId="4" fontId="26" fillId="0" borderId="22" xfId="0" applyNumberFormat="1" applyFont="1" applyFill="1" applyBorder="1" applyAlignment="1">
      <alignment horizontal="center" vertical="center" wrapText="1"/>
    </xf>
    <xf numFmtId="0" fontId="3" fillId="0" borderId="0" xfId="0" applyFont="1" applyFill="1"/>
    <xf numFmtId="4" fontId="3" fillId="0" borderId="0" xfId="0" applyNumberFormat="1" applyFont="1" applyFill="1"/>
    <xf numFmtId="4" fontId="13" fillId="0" borderId="5" xfId="0" applyNumberFormat="1" applyFont="1" applyFill="1" applyBorder="1" applyAlignment="1" applyProtection="1">
      <alignment horizontal="center" vertical="center" wrapText="1"/>
      <protection locked="0"/>
    </xf>
    <xf numFmtId="4" fontId="18" fillId="0" borderId="5" xfId="0" applyNumberFormat="1" applyFont="1" applyFill="1" applyBorder="1" applyAlignment="1" applyProtection="1">
      <alignment horizontal="center" vertical="center" wrapText="1"/>
      <protection locked="0"/>
    </xf>
    <xf numFmtId="0" fontId="29" fillId="0" borderId="14"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29" fillId="0" borderId="23" xfId="0" applyFont="1" applyFill="1" applyBorder="1" applyAlignment="1" applyProtection="1">
      <alignment horizontal="center" vertical="center" wrapText="1"/>
    </xf>
    <xf numFmtId="49" fontId="29" fillId="0" borderId="5" xfId="52" quotePrefix="1" applyNumberFormat="1" applyFont="1" applyFill="1" applyBorder="1" applyAlignment="1">
      <alignment horizontal="center" vertical="center" wrapText="1"/>
    </xf>
    <xf numFmtId="49" fontId="29" fillId="0" borderId="5" xfId="52" applyNumberFormat="1" applyFont="1" applyFill="1" applyBorder="1" applyAlignment="1">
      <alignment horizontal="center" vertical="center" wrapText="1"/>
    </xf>
    <xf numFmtId="0" fontId="49" fillId="0" borderId="0" xfId="0" applyFont="1" applyBorder="1" applyAlignment="1" applyProtection="1">
      <alignment horizontal="center" vertical="center" wrapText="1"/>
    </xf>
    <xf numFmtId="4" fontId="49" fillId="0" borderId="0" xfId="0" applyNumberFormat="1" applyFont="1" applyBorder="1" applyAlignment="1" applyProtection="1">
      <alignment horizontal="center" vertical="center" wrapText="1"/>
    </xf>
    <xf numFmtId="4" fontId="29" fillId="0" borderId="24" xfId="0" applyNumberFormat="1" applyFont="1" applyFill="1" applyBorder="1" applyAlignment="1" applyProtection="1">
      <alignment horizontal="center" vertical="center" wrapText="1"/>
    </xf>
    <xf numFmtId="0" fontId="26" fillId="0" borderId="10" xfId="0" applyFont="1" applyFill="1" applyBorder="1" applyAlignment="1">
      <alignment horizontal="center" vertical="center" wrapText="1"/>
    </xf>
    <xf numFmtId="4" fontId="29" fillId="0" borderId="10" xfId="48" applyNumberFormat="1" applyFont="1" applyFill="1" applyBorder="1" applyAlignment="1">
      <alignment horizontal="center" vertical="center" wrapText="1"/>
    </xf>
    <xf numFmtId="4" fontId="26" fillId="0" borderId="10" xfId="0" applyNumberFormat="1" applyFont="1" applyFill="1" applyBorder="1" applyAlignment="1">
      <alignment horizontal="center" vertical="center" wrapText="1"/>
    </xf>
    <xf numFmtId="4" fontId="42" fillId="0" borderId="14" xfId="0" applyNumberFormat="1" applyFont="1" applyBorder="1" applyAlignment="1" applyProtection="1">
      <alignment horizontal="center" vertical="center" wrapText="1"/>
    </xf>
    <xf numFmtId="4" fontId="25" fillId="0" borderId="14" xfId="0" applyNumberFormat="1" applyFont="1" applyBorder="1" applyAlignment="1" applyProtection="1">
      <alignment horizontal="center" vertical="center" wrapText="1"/>
    </xf>
    <xf numFmtId="4" fontId="30" fillId="0" borderId="14" xfId="0" applyNumberFormat="1" applyFont="1" applyBorder="1" applyAlignment="1" applyProtection="1">
      <alignment horizontal="center" vertical="center" wrapText="1"/>
    </xf>
    <xf numFmtId="4" fontId="29" fillId="0" borderId="14" xfId="0" applyNumberFormat="1" applyFont="1" applyBorder="1" applyAlignment="1" applyProtection="1">
      <alignment horizontal="center" vertical="center" wrapText="1"/>
    </xf>
    <xf numFmtId="4" fontId="32" fillId="0" borderId="0" xfId="0" applyNumberFormat="1" applyFont="1" applyFill="1" applyAlignment="1">
      <alignment horizontal="center" vertical="center" wrapText="1"/>
    </xf>
    <xf numFmtId="0" fontId="18" fillId="0" borderId="0" xfId="0" applyFont="1" applyBorder="1" applyAlignment="1" applyProtection="1">
      <alignment horizontal="center" vertical="top" wrapText="1"/>
    </xf>
    <xf numFmtId="0" fontId="22" fillId="0" borderId="0" xfId="0" applyFont="1" applyFill="1" applyBorder="1" applyAlignment="1" applyProtection="1">
      <alignment horizontal="left" vertical="top" wrapText="1"/>
    </xf>
    <xf numFmtId="0" fontId="3" fillId="0" borderId="0"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22" fillId="0" borderId="0" xfId="56" applyFont="1" applyFill="1" applyAlignment="1">
      <alignment horizontal="left" wrapText="1"/>
    </xf>
    <xf numFmtId="0" fontId="42" fillId="0" borderId="27" xfId="0" applyFont="1" applyBorder="1" applyAlignment="1" applyProtection="1">
      <alignment horizontal="center" vertical="center" wrapText="1"/>
    </xf>
    <xf numFmtId="0" fontId="42" fillId="0" borderId="28" xfId="0" applyFont="1" applyBorder="1" applyAlignment="1" applyProtection="1">
      <alignment horizontal="center" vertical="center" wrapText="1"/>
    </xf>
    <xf numFmtId="0" fontId="42" fillId="0" borderId="25" xfId="0" applyFont="1" applyBorder="1" applyAlignment="1" applyProtection="1">
      <alignment horizontal="center" vertical="center" wrapText="1"/>
    </xf>
    <xf numFmtId="0" fontId="42" fillId="0" borderId="23" xfId="0"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0" fontId="18" fillId="0" borderId="26" xfId="0" applyFont="1" applyBorder="1" applyAlignment="1" applyProtection="1">
      <alignment horizontal="center" vertical="center" wrapText="1"/>
    </xf>
    <xf numFmtId="0" fontId="13" fillId="0" borderId="15" xfId="0" applyFont="1" applyFill="1" applyBorder="1" applyAlignment="1">
      <alignment horizontal="center"/>
    </xf>
    <xf numFmtId="0" fontId="13" fillId="0" borderId="29" xfId="0" applyFont="1" applyFill="1" applyBorder="1" applyAlignment="1">
      <alignment horizontal="center"/>
    </xf>
    <xf numFmtId="0" fontId="13" fillId="0" borderId="21" xfId="0" applyFont="1" applyFill="1" applyBorder="1" applyAlignment="1">
      <alignment horizontal="center"/>
    </xf>
    <xf numFmtId="0" fontId="3" fillId="0" borderId="0" xfId="0" applyFont="1" applyAlignment="1">
      <alignment horizontal="center" vertical="center"/>
    </xf>
    <xf numFmtId="0" fontId="34" fillId="0" borderId="6" xfId="56" applyFont="1" applyBorder="1" applyAlignment="1">
      <alignment vertical="justify"/>
    </xf>
    <xf numFmtId="0" fontId="22" fillId="0" borderId="0" xfId="56" applyFont="1" applyAlignment="1">
      <alignment horizontal="left" wrapText="1"/>
    </xf>
    <xf numFmtId="0" fontId="18" fillId="0" borderId="15" xfId="0" applyFont="1" applyBorder="1" applyAlignment="1"/>
    <xf numFmtId="0" fontId="0" fillId="0" borderId="21" xfId="0" applyBorder="1" applyAlignment="1"/>
    <xf numFmtId="0" fontId="26" fillId="0" borderId="22" xfId="0" applyNumberFormat="1" applyFont="1" applyFill="1" applyBorder="1" applyAlignment="1" applyProtection="1">
      <alignment horizontal="center" vertical="center" wrapText="1"/>
    </xf>
    <xf numFmtId="0" fontId="26" fillId="0" borderId="30"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alignment horizontal="center" vertical="center" wrapText="1"/>
    </xf>
    <xf numFmtId="0" fontId="26" fillId="0" borderId="29" xfId="0" applyNumberFormat="1" applyFont="1" applyFill="1" applyBorder="1" applyAlignment="1" applyProtection="1">
      <alignment horizontal="center" vertical="center" wrapText="1"/>
    </xf>
    <xf numFmtId="0" fontId="26" fillId="0" borderId="21" xfId="0" applyNumberFormat="1" applyFont="1" applyFill="1" applyBorder="1" applyAlignment="1" applyProtection="1">
      <alignment horizontal="center" vertical="center" wrapText="1"/>
    </xf>
    <xf numFmtId="0" fontId="28" fillId="0" borderId="22" xfId="0" applyNumberFormat="1" applyFont="1" applyFill="1" applyBorder="1" applyAlignment="1" applyProtection="1">
      <alignment horizontal="center" vertical="center" wrapText="1"/>
    </xf>
    <xf numFmtId="0" fontId="28" fillId="0" borderId="30" xfId="0" applyNumberFormat="1" applyFont="1" applyFill="1" applyBorder="1" applyAlignment="1" applyProtection="1">
      <alignment horizontal="center" vertical="center" wrapText="1"/>
    </xf>
    <xf numFmtId="0" fontId="28" fillId="0" borderId="1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49" fontId="19" fillId="0" borderId="6" xfId="56" applyNumberFormat="1" applyFont="1" applyFill="1" applyBorder="1" applyAlignment="1">
      <alignment horizontal="center"/>
    </xf>
    <xf numFmtId="0" fontId="19" fillId="0" borderId="6" xfId="56" applyFont="1" applyFill="1" applyBorder="1" applyAlignment="1">
      <alignment horizontal="center"/>
    </xf>
    <xf numFmtId="0" fontId="34" fillId="0" borderId="0" xfId="56" applyFont="1" applyFill="1" applyBorder="1" applyAlignment="1">
      <alignment horizontal="left" vertical="justify"/>
    </xf>
    <xf numFmtId="0" fontId="18" fillId="0" borderId="41"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3" fillId="0" borderId="15" xfId="0" applyFont="1" applyFill="1" applyBorder="1" applyAlignment="1">
      <alignment horizontal="left" vertical="center" wrapText="1"/>
    </xf>
    <xf numFmtId="0" fontId="0" fillId="0" borderId="29" xfId="0" applyFill="1" applyBorder="1" applyAlignment="1">
      <alignment horizontal="left" vertical="center" wrapText="1"/>
    </xf>
    <xf numFmtId="0" fontId="0" fillId="0" borderId="21" xfId="0" applyFill="1" applyBorder="1" applyAlignment="1">
      <alignment horizontal="left" vertical="center" wrapText="1"/>
    </xf>
    <xf numFmtId="0" fontId="18" fillId="0" borderId="15"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3" fillId="0" borderId="15" xfId="0" applyFont="1" applyFill="1" applyBorder="1" applyAlignment="1">
      <alignment horizontal="center" vertical="center" wrapText="1"/>
    </xf>
    <xf numFmtId="0" fontId="44" fillId="0" borderId="21" xfId="0" applyFont="1" applyFill="1" applyBorder="1" applyAlignment="1">
      <alignment horizontal="center" vertical="center" wrapText="1"/>
    </xf>
    <xf numFmtId="0" fontId="18" fillId="0" borderId="37" xfId="0" applyFont="1" applyFill="1" applyBorder="1" applyAlignment="1">
      <alignment horizontal="center" vertical="top" wrapText="1"/>
    </xf>
    <xf numFmtId="0" fontId="18" fillId="0" borderId="38" xfId="0" applyFont="1" applyFill="1" applyBorder="1" applyAlignment="1">
      <alignment horizontal="center" vertical="top" wrapText="1"/>
    </xf>
    <xf numFmtId="0" fontId="13" fillId="0" borderId="5" xfId="0" applyFont="1" applyFill="1" applyBorder="1" applyAlignment="1">
      <alignment horizontal="center" wrapText="1"/>
    </xf>
    <xf numFmtId="0" fontId="44" fillId="0" borderId="29" xfId="0" applyFont="1" applyFill="1" applyBorder="1" applyAlignment="1">
      <alignment horizontal="left" vertical="center" wrapText="1"/>
    </xf>
    <xf numFmtId="0" fontId="44" fillId="0" borderId="21" xfId="0" applyFont="1" applyFill="1" applyBorder="1" applyAlignment="1">
      <alignment horizontal="left" vertical="center" wrapText="1"/>
    </xf>
    <xf numFmtId="0" fontId="18" fillId="0" borderId="15" xfId="0" applyFont="1" applyFill="1" applyBorder="1" applyAlignment="1">
      <alignment horizontal="center"/>
    </xf>
    <xf numFmtId="0" fontId="0" fillId="0" borderId="29" xfId="0" applyFill="1" applyBorder="1" applyAlignment="1">
      <alignment horizontal="center"/>
    </xf>
    <xf numFmtId="0" fontId="0" fillId="0" borderId="21" xfId="0" applyFill="1" applyBorder="1" applyAlignment="1">
      <alignment horizontal="center"/>
    </xf>
    <xf numFmtId="0" fontId="0" fillId="0" borderId="7" xfId="0" applyFill="1" applyBorder="1" applyAlignment="1"/>
    <xf numFmtId="0" fontId="0" fillId="0" borderId="32" xfId="0" applyFill="1" applyBorder="1" applyAlignment="1"/>
    <xf numFmtId="0" fontId="0" fillId="0" borderId="33" xfId="0" applyFill="1" applyBorder="1" applyAlignment="1"/>
    <xf numFmtId="0" fontId="0" fillId="0" borderId="8" xfId="0" applyFill="1" applyBorder="1" applyAlignment="1"/>
    <xf numFmtId="0" fontId="0" fillId="0" borderId="0" xfId="0" applyFill="1" applyAlignment="1"/>
    <xf numFmtId="0" fontId="0" fillId="0" borderId="34" xfId="0" applyFill="1" applyBorder="1" applyAlignment="1"/>
    <xf numFmtId="0" fontId="0" fillId="0" borderId="9" xfId="0" applyFill="1" applyBorder="1" applyAlignment="1"/>
    <xf numFmtId="0" fontId="0" fillId="0" borderId="6" xfId="0" applyFill="1" applyBorder="1" applyAlignment="1"/>
    <xf numFmtId="0" fontId="0" fillId="0" borderId="35" xfId="0" applyFill="1" applyBorder="1" applyAlignment="1"/>
    <xf numFmtId="0" fontId="48" fillId="0" borderId="15" xfId="0" applyFont="1" applyFill="1" applyBorder="1" applyAlignment="1">
      <alignment horizontal="center" vertical="center" wrapText="1"/>
    </xf>
    <xf numFmtId="0" fontId="48" fillId="0" borderId="29" xfId="0" applyFont="1" applyFill="1" applyBorder="1" applyAlignment="1">
      <alignment horizontal="center" vertical="center" wrapText="1"/>
    </xf>
    <xf numFmtId="0" fontId="48" fillId="0" borderId="21" xfId="0"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4" fontId="0" fillId="0" borderId="5" xfId="0" applyNumberFormat="1" applyFill="1" applyBorder="1" applyAlignment="1">
      <alignment horizontal="center" vertical="center" wrapText="1"/>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0" xfId="0" applyFont="1" applyFill="1" applyAlignment="1">
      <alignment horizontal="left"/>
    </xf>
    <xf numFmtId="0" fontId="18" fillId="0" borderId="5" xfId="0" applyFont="1" applyFill="1" applyBorder="1" applyAlignment="1">
      <alignment horizontal="center" vertical="top" wrapText="1"/>
    </xf>
    <xf numFmtId="0" fontId="13" fillId="0" borderId="36"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38" xfId="0" applyFont="1" applyFill="1" applyBorder="1" applyAlignment="1">
      <alignment horizontal="left" vertical="top" wrapText="1"/>
    </xf>
    <xf numFmtId="0" fontId="13" fillId="0" borderId="39"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8" fillId="0" borderId="42" xfId="0" applyFont="1" applyFill="1" applyBorder="1" applyAlignment="1">
      <alignment horizontal="center" vertical="top" wrapText="1"/>
    </xf>
    <xf numFmtId="0" fontId="18" fillId="0" borderId="15" xfId="0" applyFont="1" applyFill="1" applyBorder="1" applyAlignment="1">
      <alignment horizontal="center" vertical="center" wrapText="1"/>
    </xf>
    <xf numFmtId="0" fontId="0" fillId="0" borderId="21" xfId="0" applyFill="1" applyBorder="1" applyAlignment="1">
      <alignment horizontal="center" vertical="center" wrapText="1"/>
    </xf>
    <xf numFmtId="0" fontId="13" fillId="0" borderId="5" xfId="0" applyFont="1" applyFill="1" applyBorder="1" applyAlignment="1">
      <alignment horizontal="center" vertical="top" wrapText="1"/>
    </xf>
    <xf numFmtId="49" fontId="18" fillId="0" borderId="5" xfId="0" applyNumberFormat="1" applyFont="1" applyFill="1" applyBorder="1" applyAlignment="1">
      <alignment horizontal="center" vertical="top" wrapText="1"/>
    </xf>
    <xf numFmtId="0" fontId="0" fillId="0" borderId="5" xfId="0" applyFill="1" applyBorder="1" applyAlignment="1">
      <alignment horizontal="center" vertical="top" wrapText="1"/>
    </xf>
    <xf numFmtId="0" fontId="18" fillId="0" borderId="21" xfId="0" applyFont="1" applyFill="1" applyBorder="1" applyAlignment="1">
      <alignment horizontal="center" vertical="center" wrapText="1"/>
    </xf>
    <xf numFmtId="0" fontId="18" fillId="0" borderId="36"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3" fillId="0" borderId="29"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5" xfId="0" applyFont="1" applyFill="1" applyBorder="1" applyAlignment="1">
      <alignment horizontal="left" wrapText="1"/>
    </xf>
    <xf numFmtId="0" fontId="18" fillId="0" borderId="0" xfId="56" applyFont="1" applyFill="1" applyAlignment="1">
      <alignment horizontal="left" wrapText="1"/>
    </xf>
    <xf numFmtId="0" fontId="13" fillId="0" borderId="5" xfId="20" applyFont="1" applyFill="1" applyBorder="1" applyAlignment="1">
      <alignment horizontal="left" vertical="center" wrapText="1"/>
    </xf>
    <xf numFmtId="0" fontId="13" fillId="0" borderId="5" xfId="0" applyFont="1" applyFill="1" applyBorder="1" applyAlignment="1">
      <alignment wrapText="1"/>
    </xf>
    <xf numFmtId="0" fontId="18" fillId="0" borderId="5" xfId="0" applyFont="1" applyFill="1" applyBorder="1" applyAlignment="1">
      <alignment horizontal="center" vertical="center" wrapText="1"/>
    </xf>
    <xf numFmtId="4" fontId="18" fillId="0" borderId="15" xfId="0" applyNumberFormat="1" applyFont="1" applyFill="1" applyBorder="1" applyAlignment="1">
      <alignment horizontal="center" vertical="center" wrapText="1"/>
    </xf>
    <xf numFmtId="4" fontId="18" fillId="0" borderId="29" xfId="0" applyNumberFormat="1" applyFont="1" applyFill="1" applyBorder="1" applyAlignment="1">
      <alignment horizontal="center" vertical="center" wrapText="1"/>
    </xf>
    <xf numFmtId="4" fontId="18" fillId="0" borderId="21" xfId="0" applyNumberFormat="1" applyFont="1" applyFill="1" applyBorder="1" applyAlignment="1">
      <alignment horizontal="center" vertical="center" wrapText="1"/>
    </xf>
    <xf numFmtId="0" fontId="18" fillId="0" borderId="0" xfId="0" applyFont="1" applyBorder="1" applyAlignment="1">
      <alignment horizontal="center"/>
    </xf>
    <xf numFmtId="0" fontId="18" fillId="0" borderId="5" xfId="20" applyFont="1" applyFill="1" applyBorder="1" applyAlignment="1">
      <alignment horizontal="left" vertical="center" wrapText="1"/>
    </xf>
    <xf numFmtId="0" fontId="18" fillId="0" borderId="5" xfId="0" applyFont="1" applyFill="1" applyBorder="1" applyAlignment="1">
      <alignment wrapText="1"/>
    </xf>
    <xf numFmtId="0" fontId="18" fillId="0" borderId="5" xfId="0" applyFont="1" applyFill="1" applyBorder="1" applyAlignment="1">
      <alignment horizontal="left" vertical="center" wrapText="1"/>
    </xf>
    <xf numFmtId="0" fontId="13" fillId="0" borderId="15" xfId="20" applyFont="1" applyFill="1" applyBorder="1" applyAlignment="1">
      <alignment horizontal="left" vertical="center" wrapText="1"/>
    </xf>
    <xf numFmtId="0" fontId="44" fillId="0" borderId="29" xfId="0" applyFont="1" applyFill="1" applyBorder="1" applyAlignment="1">
      <alignment wrapText="1"/>
    </xf>
    <xf numFmtId="0" fontId="44" fillId="0" borderId="21" xfId="0" applyFont="1" applyFill="1" applyBorder="1" applyAlignment="1">
      <alignment wrapText="1"/>
    </xf>
    <xf numFmtId="0" fontId="18" fillId="0" borderId="15" xfId="20" applyFont="1" applyFill="1" applyBorder="1" applyAlignment="1">
      <alignment horizontal="left" vertical="center" wrapText="1"/>
    </xf>
    <xf numFmtId="0" fontId="0" fillId="0" borderId="29" xfId="0" applyFill="1" applyBorder="1" applyAlignment="1">
      <alignment wrapText="1"/>
    </xf>
    <xf numFmtId="0" fontId="0" fillId="0" borderId="21" xfId="0" applyFill="1" applyBorder="1" applyAlignment="1">
      <alignment wrapText="1"/>
    </xf>
    <xf numFmtId="0" fontId="13" fillId="0" borderId="2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15" xfId="0" applyFill="1" applyBorder="1" applyAlignment="1">
      <alignment horizontal="center" vertical="center" wrapText="1"/>
    </xf>
    <xf numFmtId="0" fontId="3" fillId="0" borderId="0" xfId="0" applyFont="1" applyAlignment="1">
      <alignment horizontal="center"/>
    </xf>
    <xf numFmtId="0" fontId="18" fillId="0" borderId="15" xfId="0" applyFont="1" applyFill="1" applyBorder="1" applyAlignment="1">
      <alignment horizontal="left" vertical="top" wrapText="1"/>
    </xf>
    <xf numFmtId="0" fontId="0" fillId="0" borderId="29" xfId="0" applyFill="1" applyBorder="1" applyAlignment="1">
      <alignment horizontal="left" vertical="top" wrapText="1"/>
    </xf>
    <xf numFmtId="0" fontId="0" fillId="0" borderId="21" xfId="0" applyFill="1" applyBorder="1" applyAlignment="1">
      <alignment horizontal="left" vertical="top" wrapText="1"/>
    </xf>
    <xf numFmtId="49" fontId="22" fillId="0" borderId="31" xfId="0" applyNumberFormat="1" applyFont="1" applyBorder="1" applyAlignment="1">
      <alignment horizontal="center"/>
    </xf>
    <xf numFmtId="0" fontId="18" fillId="0" borderId="5" xfId="0" applyFont="1" applyFill="1" applyBorder="1" applyAlignment="1">
      <alignment horizontal="center" vertical="center"/>
    </xf>
    <xf numFmtId="0" fontId="0" fillId="0" borderId="5" xfId="0" applyFill="1" applyBorder="1" applyAlignment="1">
      <alignment horizontal="center" vertical="center"/>
    </xf>
    <xf numFmtId="0" fontId="44" fillId="0" borderId="5" xfId="0" applyFont="1" applyFill="1" applyBorder="1" applyAlignment="1">
      <alignment horizontal="center" vertical="center" wrapText="1"/>
    </xf>
    <xf numFmtId="0" fontId="18" fillId="0" borderId="7" xfId="0" applyFont="1" applyFill="1" applyBorder="1" applyAlignment="1"/>
    <xf numFmtId="0" fontId="2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4" fontId="26" fillId="0" borderId="0" xfId="48"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2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3" fillId="0" borderId="31" xfId="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0" fontId="35" fillId="0" borderId="16" xfId="0" applyFont="1" applyFill="1" applyBorder="1" applyAlignment="1">
      <alignment horizontal="center" vertical="center"/>
    </xf>
    <xf numFmtId="0" fontId="1" fillId="0" borderId="22" xfId="0" applyFont="1" applyFill="1" applyBorder="1" applyAlignment="1">
      <alignment horizontal="center" vertical="top" wrapText="1"/>
    </xf>
    <xf numFmtId="0" fontId="1" fillId="0" borderId="10" xfId="0" applyFont="1" applyFill="1" applyBorder="1" applyAlignment="1">
      <alignment horizontal="center" vertical="top" wrapText="1"/>
    </xf>
    <xf numFmtId="0" fontId="3" fillId="0" borderId="0" xfId="0" applyFont="1" applyAlignment="1">
      <alignment horizontal="center" vertical="center" wrapText="1"/>
    </xf>
    <xf numFmtId="49" fontId="3" fillId="0" borderId="31" xfId="0" applyNumberFormat="1" applyFont="1" applyBorder="1" applyAlignment="1">
      <alignment horizontal="center" vertical="center" wrapText="1"/>
    </xf>
    <xf numFmtId="0" fontId="3" fillId="0" borderId="31" xfId="0" applyFont="1" applyBorder="1" applyAlignment="1">
      <alignment horizontal="center" vertical="center" wrapText="1"/>
    </xf>
    <xf numFmtId="49" fontId="1" fillId="0" borderId="22" xfId="0" applyNumberFormat="1" applyFont="1" applyFill="1" applyBorder="1" applyAlignment="1">
      <alignment horizontal="center" vertical="top" wrapText="1"/>
    </xf>
    <xf numFmtId="49" fontId="1" fillId="0" borderId="10" xfId="0" applyNumberFormat="1" applyFont="1" applyFill="1" applyBorder="1" applyAlignment="1">
      <alignment horizontal="center" vertical="top" wrapText="1"/>
    </xf>
  </cellXfs>
  <cellStyles count="6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Normal_meresha_07" xfId="19"/>
    <cellStyle name="Normal_Доходи" xfId="20"/>
    <cellStyle name="Акцент1" xfId="21"/>
    <cellStyle name="Акцент2" xfId="22"/>
    <cellStyle name="Акцент3" xfId="23"/>
    <cellStyle name="Акцент4" xfId="24"/>
    <cellStyle name="Акцент5" xfId="25"/>
    <cellStyle name="Акцент6" xfId="26"/>
    <cellStyle name="Вывод" xfId="27"/>
    <cellStyle name="Вычисление" xfId="28"/>
    <cellStyle name="Гарний" xfId="65" builtinId="26" hidden="1"/>
    <cellStyle name="Звичайний" xfId="0" builtinId="0"/>
    <cellStyle name="Звичайний 10" xfId="29"/>
    <cellStyle name="Звичайний 11" xfId="30"/>
    <cellStyle name="Звичайний 12" xfId="31"/>
    <cellStyle name="Звичайний 13" xfId="32"/>
    <cellStyle name="Звичайний 14" xfId="33"/>
    <cellStyle name="Звичайний 15" xfId="34"/>
    <cellStyle name="Звичайний 16" xfId="35"/>
    <cellStyle name="Звичайний 17" xfId="36"/>
    <cellStyle name="Звичайний 18" xfId="37"/>
    <cellStyle name="Звичайний 19" xfId="38"/>
    <cellStyle name="Звичайний 2" xfId="39"/>
    <cellStyle name="Звичайний 20" xfId="40"/>
    <cellStyle name="Звичайний 3" xfId="41"/>
    <cellStyle name="Звичайний 4" xfId="42"/>
    <cellStyle name="Звичайний 5" xfId="43"/>
    <cellStyle name="Звичайний 6" xfId="44"/>
    <cellStyle name="Звичайний 7" xfId="45"/>
    <cellStyle name="Звичайний 8" xfId="46"/>
    <cellStyle name="Звичайний 9" xfId="47"/>
    <cellStyle name="Звичайний_Додаток _ 3 зм_ни 4575" xfId="48"/>
    <cellStyle name="Итог" xfId="49"/>
    <cellStyle name="Нейтральний" xfId="66" builtinId="28" hidden="1"/>
    <cellStyle name="Нейтральный" xfId="50"/>
    <cellStyle name="Обычный 11" xfId="51"/>
    <cellStyle name="Обычный 12" xfId="52"/>
    <cellStyle name="Обычный 13" xfId="53"/>
    <cellStyle name="Обычный 2" xfId="54"/>
    <cellStyle name="Обычный 3" xfId="55"/>
    <cellStyle name="Обычный_14_dod 1 - 31.12.15" xfId="56"/>
    <cellStyle name="Обычный_dodатки_2016березень" xfId="57"/>
    <cellStyle name="Обычный_дод.3" xfId="58"/>
    <cellStyle name="Плохой" xfId="59"/>
    <cellStyle name="Пояснение" xfId="60"/>
    <cellStyle name="Примечание" xfId="61"/>
    <cellStyle name="Стиль 1" xfId="62"/>
    <cellStyle name="Финансовый 2" xfId="63"/>
    <cellStyle name="Хороший" xfId="64"/>
  </cellStyles>
  <dxfs count="2">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08"/>
  <sheetViews>
    <sheetView view="pageBreakPreview" topLeftCell="A100" zoomScale="60" zoomScaleNormal="100" workbookViewId="0">
      <selection activeCell="B103" sqref="B103"/>
    </sheetView>
  </sheetViews>
  <sheetFormatPr defaultColWidth="9.33203125" defaultRowHeight="15.6"/>
  <cols>
    <col min="1" max="1" width="17.33203125" style="76" customWidth="1"/>
    <col min="2" max="2" width="92.6640625" style="76" customWidth="1"/>
    <col min="3" max="3" width="33.21875" style="76" customWidth="1"/>
    <col min="4" max="4" width="29.21875" style="76" customWidth="1"/>
    <col min="5" max="5" width="26.88671875" style="76" customWidth="1"/>
    <col min="6" max="6" width="24.5546875" style="76" customWidth="1"/>
    <col min="7" max="8" width="10.33203125" style="76" hidden="1" customWidth="1"/>
    <col min="9" max="9" width="19.6640625" style="76" customWidth="1"/>
    <col min="10" max="16384" width="9.33203125" style="76"/>
  </cols>
  <sheetData>
    <row r="1" spans="1:8">
      <c r="A1" s="139"/>
      <c r="B1" s="139"/>
      <c r="C1" s="244" t="s">
        <v>240</v>
      </c>
      <c r="D1" s="244"/>
      <c r="E1" s="244"/>
      <c r="F1" s="244"/>
      <c r="G1" s="139"/>
    </row>
    <row r="2" spans="1:8">
      <c r="A2" s="139"/>
      <c r="B2" s="139"/>
      <c r="C2" s="152"/>
      <c r="D2" s="152"/>
      <c r="E2" s="152"/>
      <c r="F2" s="152"/>
      <c r="G2" s="139"/>
    </row>
    <row r="3" spans="1:8" ht="48" customHeight="1">
      <c r="A3" s="139"/>
      <c r="B3" s="139"/>
      <c r="C3" s="248" t="s">
        <v>592</v>
      </c>
      <c r="D3" s="248"/>
      <c r="E3" s="248"/>
      <c r="F3" s="208"/>
      <c r="G3" s="139"/>
    </row>
    <row r="4" spans="1:8" ht="38.549999999999997" customHeight="1">
      <c r="A4" s="139"/>
      <c r="B4" s="139"/>
      <c r="C4" s="245" t="s">
        <v>462</v>
      </c>
      <c r="D4" s="245"/>
      <c r="E4" s="245"/>
      <c r="F4" s="245"/>
      <c r="G4" s="139"/>
    </row>
    <row r="5" spans="1:8">
      <c r="A5" s="139"/>
      <c r="B5" s="139"/>
      <c r="C5" s="139"/>
      <c r="D5" s="139"/>
      <c r="E5" s="139"/>
      <c r="F5" s="139"/>
      <c r="G5" s="139"/>
    </row>
    <row r="6" spans="1:8" ht="27.45" customHeight="1">
      <c r="A6" s="246" t="s">
        <v>422</v>
      </c>
      <c r="B6" s="246"/>
      <c r="C6" s="246"/>
      <c r="D6" s="246"/>
      <c r="E6" s="246"/>
      <c r="F6" s="246"/>
      <c r="G6" s="139"/>
    </row>
    <row r="7" spans="1:8">
      <c r="A7" s="247"/>
      <c r="B7" s="247"/>
      <c r="C7" s="247"/>
      <c r="D7" s="247"/>
      <c r="E7" s="247"/>
      <c r="F7" s="247"/>
      <c r="G7" s="139"/>
    </row>
    <row r="8" spans="1:8">
      <c r="A8" s="253" t="s">
        <v>355</v>
      </c>
      <c r="B8" s="253"/>
      <c r="C8" s="151"/>
      <c r="D8" s="151"/>
      <c r="E8" s="151"/>
      <c r="F8" s="151"/>
      <c r="G8" s="139"/>
    </row>
    <row r="9" spans="1:8">
      <c r="A9" s="254" t="s">
        <v>140</v>
      </c>
      <c r="B9" s="254"/>
      <c r="C9" s="151"/>
      <c r="D9" s="151"/>
      <c r="E9" s="151"/>
      <c r="F9" s="151"/>
      <c r="G9" s="139"/>
    </row>
    <row r="10" spans="1:8">
      <c r="A10" s="151"/>
      <c r="B10" s="151"/>
      <c r="C10" s="151"/>
      <c r="D10" s="151"/>
      <c r="E10" s="151"/>
      <c r="F10" s="151" t="s">
        <v>23</v>
      </c>
      <c r="G10" s="139"/>
    </row>
    <row r="11" spans="1:8" ht="37.5" customHeight="1">
      <c r="A11" s="251" t="s">
        <v>172</v>
      </c>
      <c r="B11" s="251" t="s">
        <v>241</v>
      </c>
      <c r="C11" s="251" t="s">
        <v>165</v>
      </c>
      <c r="D11" s="251" t="s">
        <v>242</v>
      </c>
      <c r="E11" s="249" t="s">
        <v>175</v>
      </c>
      <c r="F11" s="250"/>
      <c r="G11" s="140"/>
    </row>
    <row r="12" spans="1:8" ht="72.45" customHeight="1">
      <c r="A12" s="252"/>
      <c r="B12" s="252"/>
      <c r="C12" s="252"/>
      <c r="D12" s="252"/>
      <c r="E12" s="148" t="s">
        <v>166</v>
      </c>
      <c r="F12" s="148" t="s">
        <v>243</v>
      </c>
      <c r="G12" s="140"/>
    </row>
    <row r="13" spans="1:8" ht="33" customHeight="1">
      <c r="A13" s="149" t="s">
        <v>153</v>
      </c>
      <c r="B13" s="149" t="s">
        <v>154</v>
      </c>
      <c r="C13" s="149" t="s">
        <v>155</v>
      </c>
      <c r="D13" s="149" t="s">
        <v>244</v>
      </c>
      <c r="E13" s="149" t="s">
        <v>245</v>
      </c>
      <c r="F13" s="149" t="s">
        <v>246</v>
      </c>
      <c r="G13" s="140"/>
    </row>
    <row r="14" spans="1:8" ht="29.1" customHeight="1">
      <c r="A14" s="148" t="s">
        <v>247</v>
      </c>
      <c r="B14" s="148" t="s">
        <v>24</v>
      </c>
      <c r="C14" s="239">
        <v>196280940</v>
      </c>
      <c r="D14" s="239">
        <v>196221940</v>
      </c>
      <c r="E14" s="239">
        <v>59000</v>
      </c>
      <c r="F14" s="239">
        <v>0</v>
      </c>
      <c r="G14" s="141">
        <v>0</v>
      </c>
    </row>
    <row r="15" spans="1:8" ht="44.55" customHeight="1">
      <c r="A15" s="148" t="s">
        <v>248</v>
      </c>
      <c r="B15" s="148" t="s">
        <v>25</v>
      </c>
      <c r="C15" s="239">
        <v>100046380</v>
      </c>
      <c r="D15" s="239">
        <v>100046380</v>
      </c>
      <c r="E15" s="239">
        <v>0</v>
      </c>
      <c r="F15" s="239">
        <v>0</v>
      </c>
      <c r="G15" s="142">
        <f>G16+G20</f>
        <v>0</v>
      </c>
      <c r="H15" s="142">
        <f>H16+H20</f>
        <v>0</v>
      </c>
    </row>
    <row r="16" spans="1:8" ht="29.1" customHeight="1">
      <c r="A16" s="148" t="s">
        <v>249</v>
      </c>
      <c r="B16" s="148" t="s">
        <v>26</v>
      </c>
      <c r="C16" s="239">
        <v>100000480</v>
      </c>
      <c r="D16" s="239">
        <v>100000480</v>
      </c>
      <c r="E16" s="239">
        <v>0</v>
      </c>
      <c r="F16" s="239">
        <v>0</v>
      </c>
      <c r="G16" s="140"/>
    </row>
    <row r="17" spans="1:8" ht="46.95" customHeight="1">
      <c r="A17" s="149" t="s">
        <v>250</v>
      </c>
      <c r="B17" s="149" t="s">
        <v>27</v>
      </c>
      <c r="C17" s="240">
        <v>94973780</v>
      </c>
      <c r="D17" s="240">
        <v>94973780</v>
      </c>
      <c r="E17" s="240">
        <v>0</v>
      </c>
      <c r="F17" s="240">
        <v>0</v>
      </c>
      <c r="G17" s="140"/>
    </row>
    <row r="18" spans="1:8" ht="52.5" customHeight="1">
      <c r="A18" s="149" t="s">
        <v>251</v>
      </c>
      <c r="B18" s="149" t="s">
        <v>28</v>
      </c>
      <c r="C18" s="240">
        <v>3738000</v>
      </c>
      <c r="D18" s="240">
        <v>3738000</v>
      </c>
      <c r="E18" s="240">
        <v>0</v>
      </c>
      <c r="F18" s="240">
        <v>0</v>
      </c>
      <c r="G18" s="140"/>
    </row>
    <row r="19" spans="1:8" ht="43.5" customHeight="1">
      <c r="A19" s="149" t="s">
        <v>252</v>
      </c>
      <c r="B19" s="149" t="s">
        <v>29</v>
      </c>
      <c r="C19" s="240">
        <v>1238000</v>
      </c>
      <c r="D19" s="240">
        <v>1238000</v>
      </c>
      <c r="E19" s="240">
        <v>0</v>
      </c>
      <c r="F19" s="240">
        <v>0</v>
      </c>
      <c r="G19" s="140"/>
    </row>
    <row r="20" spans="1:8" ht="57.45" customHeight="1">
      <c r="A20" s="149" t="s">
        <v>570</v>
      </c>
      <c r="B20" s="149" t="s">
        <v>571</v>
      </c>
      <c r="C20" s="240">
        <v>50700</v>
      </c>
      <c r="D20" s="240">
        <v>50700</v>
      </c>
      <c r="E20" s="240">
        <v>0</v>
      </c>
      <c r="F20" s="240">
        <v>0</v>
      </c>
      <c r="G20" s="143">
        <f>G21</f>
        <v>0</v>
      </c>
      <c r="H20" s="143">
        <f>H21</f>
        <v>0</v>
      </c>
    </row>
    <row r="21" spans="1:8" ht="45.6" customHeight="1">
      <c r="A21" s="148" t="s">
        <v>253</v>
      </c>
      <c r="B21" s="148" t="s">
        <v>30</v>
      </c>
      <c r="C21" s="239">
        <v>45900</v>
      </c>
      <c r="D21" s="239">
        <v>45900</v>
      </c>
      <c r="E21" s="239">
        <v>0</v>
      </c>
      <c r="F21" s="239">
        <v>0</v>
      </c>
      <c r="G21" s="140"/>
    </row>
    <row r="22" spans="1:8" ht="44.55" customHeight="1">
      <c r="A22" s="149" t="s">
        <v>254</v>
      </c>
      <c r="B22" s="149" t="s">
        <v>31</v>
      </c>
      <c r="C22" s="240">
        <v>45900</v>
      </c>
      <c r="D22" s="240">
        <v>45900</v>
      </c>
      <c r="E22" s="240">
        <v>0</v>
      </c>
      <c r="F22" s="240">
        <v>0</v>
      </c>
      <c r="G22" s="140"/>
    </row>
    <row r="23" spans="1:8" ht="48" customHeight="1">
      <c r="A23" s="148" t="s">
        <v>255</v>
      </c>
      <c r="B23" s="148" t="s">
        <v>32</v>
      </c>
      <c r="C23" s="239">
        <v>11001840</v>
      </c>
      <c r="D23" s="239">
        <v>11001840</v>
      </c>
      <c r="E23" s="239">
        <v>0</v>
      </c>
      <c r="F23" s="239">
        <v>0</v>
      </c>
      <c r="G23" s="140"/>
    </row>
    <row r="24" spans="1:8" ht="46.05" customHeight="1">
      <c r="A24" s="148" t="s">
        <v>256</v>
      </c>
      <c r="B24" s="148" t="s">
        <v>33</v>
      </c>
      <c r="C24" s="239">
        <v>10575900</v>
      </c>
      <c r="D24" s="239">
        <v>10575900</v>
      </c>
      <c r="E24" s="239">
        <v>0</v>
      </c>
      <c r="F24" s="239">
        <v>0</v>
      </c>
      <c r="G24" s="140"/>
    </row>
    <row r="25" spans="1:8" ht="70.05" customHeight="1">
      <c r="A25" s="149" t="s">
        <v>257</v>
      </c>
      <c r="B25" s="149" t="s">
        <v>258</v>
      </c>
      <c r="C25" s="240">
        <v>6662800</v>
      </c>
      <c r="D25" s="240">
        <v>6662800</v>
      </c>
      <c r="E25" s="240">
        <v>0</v>
      </c>
      <c r="F25" s="240">
        <v>0</v>
      </c>
      <c r="G25" s="140"/>
    </row>
    <row r="26" spans="1:8" ht="96" customHeight="1">
      <c r="A26" s="149" t="s">
        <v>259</v>
      </c>
      <c r="B26" s="149" t="s">
        <v>34</v>
      </c>
      <c r="C26" s="240">
        <v>3913100</v>
      </c>
      <c r="D26" s="240">
        <v>3913100</v>
      </c>
      <c r="E26" s="240">
        <v>0</v>
      </c>
      <c r="F26" s="240">
        <v>0</v>
      </c>
      <c r="G26" s="140"/>
    </row>
    <row r="27" spans="1:8" ht="40.950000000000003" customHeight="1">
      <c r="A27" s="148" t="s">
        <v>260</v>
      </c>
      <c r="B27" s="148" t="s">
        <v>228</v>
      </c>
      <c r="C27" s="239">
        <v>425940</v>
      </c>
      <c r="D27" s="239">
        <v>425940</v>
      </c>
      <c r="E27" s="239">
        <v>0</v>
      </c>
      <c r="F27" s="239">
        <v>0</v>
      </c>
      <c r="G27" s="140"/>
    </row>
    <row r="28" spans="1:8" ht="73.05" customHeight="1">
      <c r="A28" s="149" t="s">
        <v>261</v>
      </c>
      <c r="B28" s="149" t="s">
        <v>562</v>
      </c>
      <c r="C28" s="240">
        <v>3040</v>
      </c>
      <c r="D28" s="240">
        <v>3040</v>
      </c>
      <c r="E28" s="240">
        <v>0</v>
      </c>
      <c r="F28" s="240">
        <v>0</v>
      </c>
      <c r="G28" s="140"/>
    </row>
    <row r="29" spans="1:8" ht="36.450000000000003" customHeight="1">
      <c r="A29" s="149" t="s">
        <v>262</v>
      </c>
      <c r="B29" s="149" t="s">
        <v>263</v>
      </c>
      <c r="C29" s="240">
        <v>422900</v>
      </c>
      <c r="D29" s="240">
        <v>422900</v>
      </c>
      <c r="E29" s="240">
        <v>0</v>
      </c>
      <c r="F29" s="240">
        <v>0</v>
      </c>
      <c r="G29" s="140"/>
    </row>
    <row r="30" spans="1:8" ht="40.5" customHeight="1">
      <c r="A30" s="148" t="s">
        <v>264</v>
      </c>
      <c r="B30" s="148" t="s">
        <v>35</v>
      </c>
      <c r="C30" s="239">
        <v>19818600</v>
      </c>
      <c r="D30" s="239">
        <v>19818600</v>
      </c>
      <c r="E30" s="239">
        <v>0</v>
      </c>
      <c r="F30" s="239">
        <v>0</v>
      </c>
      <c r="G30" s="140"/>
    </row>
    <row r="31" spans="1:8" ht="49.05" customHeight="1">
      <c r="A31" s="148" t="s">
        <v>265</v>
      </c>
      <c r="B31" s="148" t="s">
        <v>196</v>
      </c>
      <c r="C31" s="239">
        <v>1424900</v>
      </c>
      <c r="D31" s="239">
        <v>1424900</v>
      </c>
      <c r="E31" s="239">
        <v>0</v>
      </c>
      <c r="F31" s="239">
        <v>0</v>
      </c>
      <c r="G31" s="140"/>
    </row>
    <row r="32" spans="1:8" ht="27.45" customHeight="1">
      <c r="A32" s="149" t="s">
        <v>266</v>
      </c>
      <c r="B32" s="149" t="s">
        <v>197</v>
      </c>
      <c r="C32" s="240">
        <v>1424900</v>
      </c>
      <c r="D32" s="240">
        <v>1424900</v>
      </c>
      <c r="E32" s="240">
        <v>0</v>
      </c>
      <c r="F32" s="240">
        <v>0</v>
      </c>
      <c r="G32" s="143">
        <f>G33</f>
        <v>0</v>
      </c>
      <c r="H32" s="143">
        <f>H33</f>
        <v>0</v>
      </c>
    </row>
    <row r="33" spans="1:7" ht="55.95" customHeight="1">
      <c r="A33" s="148" t="s">
        <v>267</v>
      </c>
      <c r="B33" s="148" t="s">
        <v>268</v>
      </c>
      <c r="C33" s="239">
        <v>11878800</v>
      </c>
      <c r="D33" s="239">
        <v>11878800</v>
      </c>
      <c r="E33" s="239">
        <v>0</v>
      </c>
      <c r="F33" s="239">
        <v>0</v>
      </c>
      <c r="G33" s="140"/>
    </row>
    <row r="34" spans="1:7" ht="30.45" customHeight="1">
      <c r="A34" s="149" t="s">
        <v>269</v>
      </c>
      <c r="B34" s="149" t="s">
        <v>197</v>
      </c>
      <c r="C34" s="240">
        <v>11878800</v>
      </c>
      <c r="D34" s="240">
        <v>11878800</v>
      </c>
      <c r="E34" s="240">
        <v>0</v>
      </c>
      <c r="F34" s="240">
        <v>0</v>
      </c>
      <c r="G34" s="140"/>
    </row>
    <row r="35" spans="1:7" ht="51" customHeight="1">
      <c r="A35" s="148" t="s">
        <v>270</v>
      </c>
      <c r="B35" s="148" t="s">
        <v>271</v>
      </c>
      <c r="C35" s="239">
        <v>6514900</v>
      </c>
      <c r="D35" s="239">
        <v>6514900</v>
      </c>
      <c r="E35" s="239">
        <v>0</v>
      </c>
      <c r="F35" s="239">
        <v>0</v>
      </c>
      <c r="G35" s="140"/>
    </row>
    <row r="36" spans="1:7" ht="103.05" customHeight="1">
      <c r="A36" s="149" t="s">
        <v>272</v>
      </c>
      <c r="B36" s="149" t="s">
        <v>273</v>
      </c>
      <c r="C36" s="240">
        <v>3634300</v>
      </c>
      <c r="D36" s="240">
        <v>3634300</v>
      </c>
      <c r="E36" s="240">
        <v>0</v>
      </c>
      <c r="F36" s="240">
        <v>0</v>
      </c>
      <c r="G36" s="140"/>
    </row>
    <row r="37" spans="1:7" ht="85.5" customHeight="1">
      <c r="A37" s="149" t="s">
        <v>274</v>
      </c>
      <c r="B37" s="149" t="s">
        <v>275</v>
      </c>
      <c r="C37" s="240">
        <v>2880600</v>
      </c>
      <c r="D37" s="240">
        <v>2880600</v>
      </c>
      <c r="E37" s="240">
        <v>0</v>
      </c>
      <c r="F37" s="240">
        <v>0</v>
      </c>
      <c r="G37" s="140"/>
    </row>
    <row r="38" spans="1:7" ht="43.95" customHeight="1">
      <c r="A38" s="148" t="s">
        <v>276</v>
      </c>
      <c r="B38" s="148" t="s">
        <v>229</v>
      </c>
      <c r="C38" s="239">
        <v>65355120</v>
      </c>
      <c r="D38" s="239">
        <v>65355120</v>
      </c>
      <c r="E38" s="239">
        <v>0</v>
      </c>
      <c r="F38" s="239">
        <v>0</v>
      </c>
      <c r="G38" s="140"/>
    </row>
    <row r="39" spans="1:7" ht="31.5" customHeight="1">
      <c r="A39" s="148" t="s">
        <v>277</v>
      </c>
      <c r="B39" s="148" t="s">
        <v>36</v>
      </c>
      <c r="C39" s="239">
        <v>24498730</v>
      </c>
      <c r="D39" s="239">
        <v>24498730</v>
      </c>
      <c r="E39" s="239">
        <v>0</v>
      </c>
      <c r="F39" s="239">
        <v>0</v>
      </c>
      <c r="G39" s="140"/>
    </row>
    <row r="40" spans="1:7" ht="60.45" customHeight="1">
      <c r="A40" s="149" t="s">
        <v>278</v>
      </c>
      <c r="B40" s="149" t="s">
        <v>61</v>
      </c>
      <c r="C40" s="240">
        <v>43930</v>
      </c>
      <c r="D40" s="240">
        <v>43930</v>
      </c>
      <c r="E40" s="240">
        <v>0</v>
      </c>
      <c r="F40" s="240">
        <v>0</v>
      </c>
      <c r="G40" s="140"/>
    </row>
    <row r="41" spans="1:7" ht="67.05" customHeight="1">
      <c r="A41" s="149" t="s">
        <v>279</v>
      </c>
      <c r="B41" s="149" t="s">
        <v>62</v>
      </c>
      <c r="C41" s="240">
        <v>166300</v>
      </c>
      <c r="D41" s="240">
        <v>166300</v>
      </c>
      <c r="E41" s="240">
        <v>0</v>
      </c>
      <c r="F41" s="240">
        <v>0</v>
      </c>
      <c r="G41" s="140"/>
    </row>
    <row r="42" spans="1:7" ht="61.95" customHeight="1">
      <c r="A42" s="149" t="s">
        <v>280</v>
      </c>
      <c r="B42" s="149" t="s">
        <v>158</v>
      </c>
      <c r="C42" s="240">
        <v>2242000</v>
      </c>
      <c r="D42" s="240">
        <v>2242000</v>
      </c>
      <c r="E42" s="240">
        <v>0</v>
      </c>
      <c r="F42" s="240">
        <v>0</v>
      </c>
      <c r="G42" s="140"/>
    </row>
    <row r="43" spans="1:7" ht="67.95" customHeight="1">
      <c r="A43" s="149" t="s">
        <v>281</v>
      </c>
      <c r="B43" s="149" t="s">
        <v>282</v>
      </c>
      <c r="C43" s="240">
        <v>1437000</v>
      </c>
      <c r="D43" s="240">
        <v>1437000</v>
      </c>
      <c r="E43" s="240">
        <v>0</v>
      </c>
      <c r="F43" s="240">
        <v>0</v>
      </c>
      <c r="G43" s="140"/>
    </row>
    <row r="44" spans="1:7" ht="24" customHeight="1">
      <c r="A44" s="149" t="s">
        <v>283</v>
      </c>
      <c r="B44" s="149" t="s">
        <v>284</v>
      </c>
      <c r="C44" s="240">
        <v>12492600</v>
      </c>
      <c r="D44" s="240">
        <v>12492600</v>
      </c>
      <c r="E44" s="240">
        <v>0</v>
      </c>
      <c r="F44" s="240">
        <v>0</v>
      </c>
      <c r="G44" s="140"/>
    </row>
    <row r="45" spans="1:7" ht="23.1" customHeight="1">
      <c r="A45" s="149" t="s">
        <v>285</v>
      </c>
      <c r="B45" s="149" t="s">
        <v>286</v>
      </c>
      <c r="C45" s="240">
        <v>6044900</v>
      </c>
      <c r="D45" s="240">
        <v>6044900</v>
      </c>
      <c r="E45" s="240">
        <v>0</v>
      </c>
      <c r="F45" s="240">
        <v>0</v>
      </c>
      <c r="G45" s="140"/>
    </row>
    <row r="46" spans="1:7" ht="24" customHeight="1">
      <c r="A46" s="149" t="s">
        <v>287</v>
      </c>
      <c r="B46" s="149" t="s">
        <v>288</v>
      </c>
      <c r="C46" s="240">
        <v>950600</v>
      </c>
      <c r="D46" s="240">
        <v>950600</v>
      </c>
      <c r="E46" s="240">
        <v>0</v>
      </c>
      <c r="F46" s="240">
        <v>0</v>
      </c>
      <c r="G46" s="140"/>
    </row>
    <row r="47" spans="1:7" ht="23.55" customHeight="1">
      <c r="A47" s="149" t="s">
        <v>289</v>
      </c>
      <c r="B47" s="149" t="s">
        <v>290</v>
      </c>
      <c r="C47" s="240">
        <v>1099900</v>
      </c>
      <c r="D47" s="240">
        <v>1099900</v>
      </c>
      <c r="E47" s="240">
        <v>0</v>
      </c>
      <c r="F47" s="240">
        <v>0</v>
      </c>
      <c r="G47" s="140"/>
    </row>
    <row r="48" spans="1:7" ht="28.5" customHeight="1">
      <c r="A48" s="149" t="s">
        <v>572</v>
      </c>
      <c r="B48" s="149" t="s">
        <v>573</v>
      </c>
      <c r="C48" s="240">
        <v>21500</v>
      </c>
      <c r="D48" s="240">
        <v>21500</v>
      </c>
      <c r="E48" s="240">
        <v>0</v>
      </c>
      <c r="F48" s="240">
        <v>0</v>
      </c>
      <c r="G48" s="140"/>
    </row>
    <row r="49" spans="1:8" ht="27.45" customHeight="1">
      <c r="A49" s="148" t="s">
        <v>291</v>
      </c>
      <c r="B49" s="148" t="s">
        <v>63</v>
      </c>
      <c r="C49" s="239">
        <v>24090</v>
      </c>
      <c r="D49" s="239">
        <v>24090</v>
      </c>
      <c r="E49" s="239">
        <v>0</v>
      </c>
      <c r="F49" s="239">
        <v>0</v>
      </c>
      <c r="G49" s="140"/>
    </row>
    <row r="50" spans="1:8" ht="28.95" customHeight="1">
      <c r="A50" s="149" t="s">
        <v>292</v>
      </c>
      <c r="B50" s="149" t="s">
        <v>64</v>
      </c>
      <c r="C50" s="240">
        <v>2210</v>
      </c>
      <c r="D50" s="240">
        <v>2210</v>
      </c>
      <c r="E50" s="240">
        <v>0</v>
      </c>
      <c r="F50" s="240">
        <v>0</v>
      </c>
      <c r="G50" s="140"/>
    </row>
    <row r="51" spans="1:8" ht="36" customHeight="1">
      <c r="A51" s="149" t="s">
        <v>293</v>
      </c>
      <c r="B51" s="149" t="s">
        <v>65</v>
      </c>
      <c r="C51" s="240">
        <v>21880</v>
      </c>
      <c r="D51" s="240">
        <v>21880</v>
      </c>
      <c r="E51" s="240">
        <v>0</v>
      </c>
      <c r="F51" s="240">
        <v>0</v>
      </c>
      <c r="G51" s="140"/>
    </row>
    <row r="52" spans="1:8" ht="26.1" customHeight="1">
      <c r="A52" s="148" t="s">
        <v>294</v>
      </c>
      <c r="B52" s="148" t="s">
        <v>37</v>
      </c>
      <c r="C52" s="239">
        <v>40832300</v>
      </c>
      <c r="D52" s="239">
        <v>40832300</v>
      </c>
      <c r="E52" s="239">
        <v>0</v>
      </c>
      <c r="F52" s="239">
        <v>0</v>
      </c>
      <c r="G52" s="140"/>
    </row>
    <row r="53" spans="1:8" ht="39" customHeight="1">
      <c r="A53" s="149" t="s">
        <v>295</v>
      </c>
      <c r="B53" s="149" t="s">
        <v>38</v>
      </c>
      <c r="C53" s="240">
        <v>2122300</v>
      </c>
      <c r="D53" s="240">
        <v>2122300</v>
      </c>
      <c r="E53" s="240">
        <v>0</v>
      </c>
      <c r="F53" s="240">
        <v>0</v>
      </c>
      <c r="G53" s="140"/>
    </row>
    <row r="54" spans="1:8" ht="34.5" customHeight="1">
      <c r="A54" s="149" t="s">
        <v>296</v>
      </c>
      <c r="B54" s="149" t="s">
        <v>39</v>
      </c>
      <c r="C54" s="240">
        <v>35275300</v>
      </c>
      <c r="D54" s="240">
        <v>35275300</v>
      </c>
      <c r="E54" s="240">
        <v>0</v>
      </c>
      <c r="F54" s="240">
        <v>0</v>
      </c>
      <c r="G54" s="150">
        <f>G55</f>
        <v>0</v>
      </c>
      <c r="H54" s="150">
        <f>H55</f>
        <v>0</v>
      </c>
    </row>
    <row r="55" spans="1:8" ht="82.5" customHeight="1">
      <c r="A55" s="149" t="s">
        <v>297</v>
      </c>
      <c r="B55" s="149" t="s">
        <v>298</v>
      </c>
      <c r="C55" s="240">
        <v>3434700</v>
      </c>
      <c r="D55" s="240">
        <v>3434700</v>
      </c>
      <c r="E55" s="240">
        <v>0</v>
      </c>
      <c r="F55" s="240">
        <v>0</v>
      </c>
      <c r="G55" s="150">
        <f>G56+G57+G58</f>
        <v>0</v>
      </c>
      <c r="H55" s="150">
        <f>H56+H57+H58</f>
        <v>0</v>
      </c>
    </row>
    <row r="56" spans="1:8" ht="28.95" customHeight="1">
      <c r="A56" s="148" t="s">
        <v>299</v>
      </c>
      <c r="B56" s="148" t="s">
        <v>160</v>
      </c>
      <c r="C56" s="239">
        <v>59000</v>
      </c>
      <c r="D56" s="239">
        <v>0</v>
      </c>
      <c r="E56" s="239">
        <v>59000</v>
      </c>
      <c r="F56" s="239">
        <v>0</v>
      </c>
      <c r="G56" s="140"/>
    </row>
    <row r="57" spans="1:8" ht="30" customHeight="1">
      <c r="A57" s="148" t="s">
        <v>300</v>
      </c>
      <c r="B57" s="148" t="s">
        <v>159</v>
      </c>
      <c r="C57" s="239">
        <v>59000</v>
      </c>
      <c r="D57" s="239">
        <v>0</v>
      </c>
      <c r="E57" s="239">
        <v>59000</v>
      </c>
      <c r="F57" s="239">
        <v>0</v>
      </c>
      <c r="G57" s="140"/>
    </row>
    <row r="58" spans="1:8" ht="81" customHeight="1">
      <c r="A58" s="149" t="s">
        <v>301</v>
      </c>
      <c r="B58" s="149" t="s">
        <v>182</v>
      </c>
      <c r="C58" s="240">
        <v>28000</v>
      </c>
      <c r="D58" s="240">
        <v>0</v>
      </c>
      <c r="E58" s="240">
        <v>28000</v>
      </c>
      <c r="F58" s="240">
        <v>0</v>
      </c>
      <c r="G58" s="140"/>
    </row>
    <row r="59" spans="1:8" ht="43.95" customHeight="1">
      <c r="A59" s="149" t="s">
        <v>302</v>
      </c>
      <c r="B59" s="149" t="s">
        <v>161</v>
      </c>
      <c r="C59" s="240">
        <v>6000</v>
      </c>
      <c r="D59" s="240">
        <v>0</v>
      </c>
      <c r="E59" s="240">
        <v>6000</v>
      </c>
      <c r="F59" s="240">
        <v>0</v>
      </c>
      <c r="G59" s="140"/>
    </row>
    <row r="60" spans="1:8" ht="67.5" customHeight="1">
      <c r="A60" s="149" t="s">
        <v>303</v>
      </c>
      <c r="B60" s="149" t="s">
        <v>162</v>
      </c>
      <c r="C60" s="240">
        <v>25000</v>
      </c>
      <c r="D60" s="240">
        <v>0</v>
      </c>
      <c r="E60" s="240">
        <v>25000</v>
      </c>
      <c r="F60" s="240">
        <v>0</v>
      </c>
      <c r="G60" s="140"/>
    </row>
    <row r="61" spans="1:8" ht="35.549999999999997" customHeight="1">
      <c r="A61" s="148" t="s">
        <v>304</v>
      </c>
      <c r="B61" s="148" t="s">
        <v>40</v>
      </c>
      <c r="C61" s="239">
        <v>6958260</v>
      </c>
      <c r="D61" s="239">
        <v>3991660</v>
      </c>
      <c r="E61" s="239">
        <v>2966600</v>
      </c>
      <c r="F61" s="239">
        <v>0</v>
      </c>
      <c r="G61" s="140"/>
    </row>
    <row r="62" spans="1:8" ht="31.95" customHeight="1">
      <c r="A62" s="148" t="s">
        <v>386</v>
      </c>
      <c r="B62" s="148" t="s">
        <v>387</v>
      </c>
      <c r="C62" s="239">
        <v>284580</v>
      </c>
      <c r="D62" s="239">
        <v>284580</v>
      </c>
      <c r="E62" s="239">
        <v>0</v>
      </c>
      <c r="F62" s="239">
        <v>0</v>
      </c>
      <c r="G62" s="140"/>
    </row>
    <row r="63" spans="1:8" ht="42.45" customHeight="1">
      <c r="A63" s="148" t="s">
        <v>388</v>
      </c>
      <c r="B63" s="148" t="s">
        <v>48</v>
      </c>
      <c r="C63" s="239">
        <v>284580</v>
      </c>
      <c r="D63" s="239">
        <v>284580</v>
      </c>
      <c r="E63" s="239">
        <v>0</v>
      </c>
      <c r="F63" s="239">
        <v>0</v>
      </c>
      <c r="G63" s="140"/>
    </row>
    <row r="64" spans="1:8" ht="31.95" customHeight="1">
      <c r="A64" s="149" t="s">
        <v>389</v>
      </c>
      <c r="B64" s="149" t="s">
        <v>390</v>
      </c>
      <c r="C64" s="240">
        <v>57800</v>
      </c>
      <c r="D64" s="240">
        <v>57800</v>
      </c>
      <c r="E64" s="240">
        <v>0</v>
      </c>
      <c r="F64" s="240">
        <v>0</v>
      </c>
      <c r="G64" s="140"/>
    </row>
    <row r="65" spans="1:8" ht="99" customHeight="1">
      <c r="A65" s="149" t="s">
        <v>391</v>
      </c>
      <c r="B65" s="149" t="s">
        <v>455</v>
      </c>
      <c r="C65" s="240">
        <v>221180</v>
      </c>
      <c r="D65" s="240">
        <v>221180</v>
      </c>
      <c r="E65" s="240">
        <v>0</v>
      </c>
      <c r="F65" s="240">
        <v>0</v>
      </c>
      <c r="G65" s="140"/>
    </row>
    <row r="66" spans="1:8" ht="78.45" customHeight="1">
      <c r="A66" s="149" t="s">
        <v>586</v>
      </c>
      <c r="B66" s="149" t="s">
        <v>587</v>
      </c>
      <c r="C66" s="240">
        <v>5600</v>
      </c>
      <c r="D66" s="240">
        <v>5600</v>
      </c>
      <c r="E66" s="240">
        <v>0</v>
      </c>
      <c r="F66" s="240">
        <v>0</v>
      </c>
      <c r="G66" s="140"/>
    </row>
    <row r="67" spans="1:8" ht="46.05" customHeight="1">
      <c r="A67" s="148" t="s">
        <v>305</v>
      </c>
      <c r="B67" s="148" t="s">
        <v>41</v>
      </c>
      <c r="C67" s="239">
        <v>2841180</v>
      </c>
      <c r="D67" s="239">
        <v>2841180</v>
      </c>
      <c r="E67" s="239">
        <v>0</v>
      </c>
      <c r="F67" s="239">
        <v>0</v>
      </c>
      <c r="G67" s="140"/>
    </row>
    <row r="68" spans="1:8" ht="36" customHeight="1">
      <c r="A68" s="148" t="s">
        <v>306</v>
      </c>
      <c r="B68" s="148" t="s">
        <v>42</v>
      </c>
      <c r="C68" s="239">
        <v>1632500</v>
      </c>
      <c r="D68" s="239">
        <v>1632500</v>
      </c>
      <c r="E68" s="239">
        <v>0</v>
      </c>
      <c r="F68" s="239">
        <v>0</v>
      </c>
      <c r="G68" s="140"/>
    </row>
    <row r="69" spans="1:8" ht="62.55" customHeight="1">
      <c r="A69" s="149" t="s">
        <v>307</v>
      </c>
      <c r="B69" s="149" t="s">
        <v>449</v>
      </c>
      <c r="C69" s="240">
        <v>73000</v>
      </c>
      <c r="D69" s="240">
        <v>73000</v>
      </c>
      <c r="E69" s="240">
        <v>0</v>
      </c>
      <c r="F69" s="240">
        <v>0</v>
      </c>
      <c r="G69" s="140"/>
    </row>
    <row r="70" spans="1:8" ht="45" customHeight="1">
      <c r="A70" s="149" t="s">
        <v>308</v>
      </c>
      <c r="B70" s="149" t="s">
        <v>43</v>
      </c>
      <c r="C70" s="240">
        <v>1188300</v>
      </c>
      <c r="D70" s="240">
        <v>1188300</v>
      </c>
      <c r="E70" s="240">
        <v>0</v>
      </c>
      <c r="F70" s="240">
        <v>0</v>
      </c>
      <c r="G70" s="140"/>
    </row>
    <row r="71" spans="1:8" ht="46.5" customHeight="1">
      <c r="A71" s="149" t="s">
        <v>309</v>
      </c>
      <c r="B71" s="149" t="s">
        <v>66</v>
      </c>
      <c r="C71" s="240">
        <v>371200</v>
      </c>
      <c r="D71" s="240">
        <v>371200</v>
      </c>
      <c r="E71" s="240">
        <v>0</v>
      </c>
      <c r="F71" s="240">
        <v>0</v>
      </c>
      <c r="G71" s="143" t="e">
        <f>#N/A</f>
        <v>#N/A</v>
      </c>
      <c r="H71" s="143" t="e">
        <f>#N/A</f>
        <v>#N/A</v>
      </c>
    </row>
    <row r="72" spans="1:8" ht="55.05" customHeight="1">
      <c r="A72" s="148" t="s">
        <v>310</v>
      </c>
      <c r="B72" s="148" t="s">
        <v>456</v>
      </c>
      <c r="C72" s="239">
        <v>1078700</v>
      </c>
      <c r="D72" s="239">
        <v>1078700</v>
      </c>
      <c r="E72" s="239">
        <v>0</v>
      </c>
      <c r="F72" s="239">
        <v>0</v>
      </c>
      <c r="G72" s="143" t="e">
        <f>#N/A</f>
        <v>#N/A</v>
      </c>
      <c r="H72" s="143" t="e">
        <f>#N/A</f>
        <v>#N/A</v>
      </c>
    </row>
    <row r="73" spans="1:8" ht="59.55" customHeight="1">
      <c r="A73" s="149" t="s">
        <v>311</v>
      </c>
      <c r="B73" s="149" t="s">
        <v>312</v>
      </c>
      <c r="C73" s="240">
        <v>1078700</v>
      </c>
      <c r="D73" s="240">
        <v>1078700</v>
      </c>
      <c r="E73" s="240">
        <v>0</v>
      </c>
      <c r="F73" s="240">
        <v>0</v>
      </c>
      <c r="G73" s="140"/>
    </row>
    <row r="74" spans="1:8" ht="35.549999999999997" customHeight="1">
      <c r="A74" s="148" t="s">
        <v>313</v>
      </c>
      <c r="B74" s="148" t="s">
        <v>44</v>
      </c>
      <c r="C74" s="239">
        <v>129980</v>
      </c>
      <c r="D74" s="239">
        <v>129980</v>
      </c>
      <c r="E74" s="239">
        <v>0</v>
      </c>
      <c r="F74" s="239">
        <v>0</v>
      </c>
      <c r="G74" s="140"/>
    </row>
    <row r="75" spans="1:8" ht="73.05" customHeight="1">
      <c r="A75" s="149" t="s">
        <v>314</v>
      </c>
      <c r="B75" s="149" t="s">
        <v>45</v>
      </c>
      <c r="C75" s="240">
        <v>127900</v>
      </c>
      <c r="D75" s="240">
        <v>127900</v>
      </c>
      <c r="E75" s="240">
        <v>0</v>
      </c>
      <c r="F75" s="240">
        <v>0</v>
      </c>
      <c r="G75" s="140"/>
    </row>
    <row r="76" spans="1:8" ht="49.05" customHeight="1">
      <c r="A76" s="149" t="s">
        <v>315</v>
      </c>
      <c r="B76" s="149" t="s">
        <v>46</v>
      </c>
      <c r="C76" s="240">
        <v>2080</v>
      </c>
      <c r="D76" s="240">
        <v>2080</v>
      </c>
      <c r="E76" s="240">
        <v>0</v>
      </c>
      <c r="F76" s="240">
        <v>0</v>
      </c>
      <c r="G76" s="140"/>
    </row>
    <row r="77" spans="1:8" ht="43.05" customHeight="1">
      <c r="A77" s="148" t="s">
        <v>316</v>
      </c>
      <c r="B77" s="148" t="s">
        <v>47</v>
      </c>
      <c r="C77" s="239">
        <v>881400</v>
      </c>
      <c r="D77" s="239">
        <v>865900</v>
      </c>
      <c r="E77" s="239">
        <v>15500</v>
      </c>
      <c r="F77" s="239">
        <v>0</v>
      </c>
      <c r="G77" s="140"/>
    </row>
    <row r="78" spans="1:8" ht="31.05" customHeight="1">
      <c r="A78" s="148" t="s">
        <v>317</v>
      </c>
      <c r="B78" s="148" t="s">
        <v>48</v>
      </c>
      <c r="C78" s="239">
        <v>881400</v>
      </c>
      <c r="D78" s="239">
        <v>865900</v>
      </c>
      <c r="E78" s="239">
        <v>15500</v>
      </c>
      <c r="F78" s="239">
        <v>0</v>
      </c>
      <c r="G78" s="140"/>
    </row>
    <row r="79" spans="1:8" ht="37.5" customHeight="1">
      <c r="A79" s="149" t="s">
        <v>318</v>
      </c>
      <c r="B79" s="149" t="s">
        <v>48</v>
      </c>
      <c r="C79" s="240">
        <v>865900</v>
      </c>
      <c r="D79" s="240">
        <v>865900</v>
      </c>
      <c r="E79" s="240">
        <v>0</v>
      </c>
      <c r="F79" s="240">
        <v>0</v>
      </c>
      <c r="G79" s="140"/>
    </row>
    <row r="80" spans="1:8" ht="61.95" customHeight="1">
      <c r="A80" s="149" t="s">
        <v>420</v>
      </c>
      <c r="B80" s="149" t="s">
        <v>421</v>
      </c>
      <c r="C80" s="240">
        <v>15500</v>
      </c>
      <c r="D80" s="240">
        <v>0</v>
      </c>
      <c r="E80" s="240">
        <v>15500</v>
      </c>
      <c r="F80" s="240">
        <v>0</v>
      </c>
      <c r="G80" s="140"/>
    </row>
    <row r="81" spans="1:10" ht="41.55" customHeight="1">
      <c r="A81" s="148" t="s">
        <v>319</v>
      </c>
      <c r="B81" s="148" t="s">
        <v>49</v>
      </c>
      <c r="C81" s="239">
        <v>2951100</v>
      </c>
      <c r="D81" s="239">
        <v>0</v>
      </c>
      <c r="E81" s="239">
        <v>2951100</v>
      </c>
      <c r="F81" s="239">
        <v>0</v>
      </c>
      <c r="G81" s="140"/>
    </row>
    <row r="82" spans="1:10" ht="50.55" customHeight="1">
      <c r="A82" s="148" t="s">
        <v>320</v>
      </c>
      <c r="B82" s="148" t="s">
        <v>50</v>
      </c>
      <c r="C82" s="239">
        <v>2951100</v>
      </c>
      <c r="D82" s="239">
        <v>0</v>
      </c>
      <c r="E82" s="239">
        <v>2951100</v>
      </c>
      <c r="F82" s="239">
        <v>0</v>
      </c>
      <c r="G82" s="140"/>
    </row>
    <row r="83" spans="1:10" ht="52.5" customHeight="1">
      <c r="A83" s="149" t="s">
        <v>321</v>
      </c>
      <c r="B83" s="149" t="s">
        <v>51</v>
      </c>
      <c r="C83" s="240">
        <v>2834000</v>
      </c>
      <c r="D83" s="240">
        <v>0</v>
      </c>
      <c r="E83" s="240">
        <v>2834000</v>
      </c>
      <c r="F83" s="240">
        <v>0</v>
      </c>
      <c r="G83" s="140"/>
    </row>
    <row r="84" spans="1:10" ht="58.05" customHeight="1">
      <c r="A84" s="149" t="s">
        <v>322</v>
      </c>
      <c r="B84" s="149" t="s">
        <v>392</v>
      </c>
      <c r="C84" s="240">
        <v>117100</v>
      </c>
      <c r="D84" s="240">
        <v>0</v>
      </c>
      <c r="E84" s="240">
        <v>117100</v>
      </c>
      <c r="F84" s="240">
        <v>0</v>
      </c>
      <c r="G84" s="140"/>
    </row>
    <row r="85" spans="1:10" ht="35.549999999999997" customHeight="1">
      <c r="A85" s="148" t="s">
        <v>323</v>
      </c>
      <c r="B85" s="148" t="s">
        <v>67</v>
      </c>
      <c r="C85" s="239">
        <v>4258300</v>
      </c>
      <c r="D85" s="239">
        <v>0</v>
      </c>
      <c r="E85" s="239">
        <v>4258300</v>
      </c>
      <c r="F85" s="239">
        <v>4258300</v>
      </c>
      <c r="G85" s="140"/>
    </row>
    <row r="86" spans="1:10" ht="34.950000000000003" customHeight="1">
      <c r="A86" s="148" t="s">
        <v>324</v>
      </c>
      <c r="B86" s="148" t="s">
        <v>147</v>
      </c>
      <c r="C86" s="239">
        <v>4258300</v>
      </c>
      <c r="D86" s="239">
        <v>0</v>
      </c>
      <c r="E86" s="239">
        <v>4258300</v>
      </c>
      <c r="F86" s="239">
        <v>4258300</v>
      </c>
      <c r="G86" s="140"/>
    </row>
    <row r="87" spans="1:10" ht="40.5" customHeight="1">
      <c r="A87" s="148" t="s">
        <v>325</v>
      </c>
      <c r="B87" s="148" t="s">
        <v>148</v>
      </c>
      <c r="C87" s="239">
        <v>4258300</v>
      </c>
      <c r="D87" s="239">
        <v>0</v>
      </c>
      <c r="E87" s="239">
        <v>4258300</v>
      </c>
      <c r="F87" s="239">
        <v>4258300</v>
      </c>
      <c r="G87" s="140"/>
    </row>
    <row r="88" spans="1:10" s="145" customFormat="1" ht="81" customHeight="1">
      <c r="A88" s="149" t="s">
        <v>326</v>
      </c>
      <c r="B88" s="149" t="s">
        <v>149</v>
      </c>
      <c r="C88" s="240">
        <v>4258300</v>
      </c>
      <c r="D88" s="240">
        <v>0</v>
      </c>
      <c r="E88" s="240">
        <v>4258300</v>
      </c>
      <c r="F88" s="240">
        <v>4258300</v>
      </c>
      <c r="G88" s="144"/>
      <c r="I88" s="169"/>
      <c r="J88" s="169"/>
    </row>
    <row r="89" spans="1:10" s="145" customFormat="1" ht="44.55" customHeight="1">
      <c r="A89" s="148" t="s">
        <v>327</v>
      </c>
      <c r="B89" s="148" t="s">
        <v>457</v>
      </c>
      <c r="C89" s="239">
        <v>207497500</v>
      </c>
      <c r="D89" s="239">
        <v>200213600</v>
      </c>
      <c r="E89" s="239">
        <v>7283900</v>
      </c>
      <c r="F89" s="239">
        <v>4258300</v>
      </c>
      <c r="G89" s="144"/>
      <c r="I89" s="169"/>
      <c r="J89" s="169"/>
    </row>
    <row r="90" spans="1:10" ht="34.5" customHeight="1">
      <c r="A90" s="148" t="s">
        <v>328</v>
      </c>
      <c r="B90" s="148" t="s">
        <v>52</v>
      </c>
      <c r="C90" s="239">
        <v>260221345.05000001</v>
      </c>
      <c r="D90" s="239">
        <v>255139145.05000001</v>
      </c>
      <c r="E90" s="239">
        <v>5082200</v>
      </c>
      <c r="F90" s="239">
        <v>3450000</v>
      </c>
      <c r="G90" s="146"/>
      <c r="H90" s="146"/>
      <c r="I90" s="147"/>
    </row>
    <row r="91" spans="1:10" s="5" customFormat="1" ht="26.1" customHeight="1">
      <c r="A91" s="148" t="s">
        <v>329</v>
      </c>
      <c r="B91" s="148" t="s">
        <v>53</v>
      </c>
      <c r="C91" s="239">
        <v>260221345.05000001</v>
      </c>
      <c r="D91" s="239">
        <v>255139145.05000001</v>
      </c>
      <c r="E91" s="239">
        <v>5082200</v>
      </c>
      <c r="F91" s="239">
        <v>3450000</v>
      </c>
      <c r="G91" s="166"/>
    </row>
    <row r="92" spans="1:10" s="5" customFormat="1" ht="34.049999999999997" customHeight="1">
      <c r="A92" s="148" t="s">
        <v>330</v>
      </c>
      <c r="B92" s="148" t="s">
        <v>132</v>
      </c>
      <c r="C92" s="239">
        <v>49184100</v>
      </c>
      <c r="D92" s="239">
        <v>49184100</v>
      </c>
      <c r="E92" s="239">
        <v>0</v>
      </c>
      <c r="F92" s="239">
        <v>0</v>
      </c>
      <c r="G92" s="166"/>
      <c r="I92" s="167"/>
    </row>
    <row r="93" spans="1:10" ht="36.450000000000003" customHeight="1">
      <c r="A93" s="149" t="s">
        <v>331</v>
      </c>
      <c r="B93" s="149" t="s">
        <v>54</v>
      </c>
      <c r="C93" s="240">
        <v>49184100</v>
      </c>
      <c r="D93" s="240">
        <v>49184100</v>
      </c>
      <c r="E93" s="240">
        <v>0</v>
      </c>
      <c r="F93" s="240">
        <v>0</v>
      </c>
      <c r="I93" s="168"/>
    </row>
    <row r="94" spans="1:10" s="5" customFormat="1" ht="37.5" customHeight="1">
      <c r="A94" s="148" t="s">
        <v>425</v>
      </c>
      <c r="B94" s="148" t="s">
        <v>426</v>
      </c>
      <c r="C94" s="239">
        <v>191413800</v>
      </c>
      <c r="D94" s="239">
        <v>189781600</v>
      </c>
      <c r="E94" s="239">
        <v>1632200</v>
      </c>
      <c r="F94" s="239">
        <v>0</v>
      </c>
      <c r="G94" s="166"/>
      <c r="I94" s="167"/>
    </row>
    <row r="95" spans="1:10" ht="56.55" customHeight="1">
      <c r="A95" s="149" t="s">
        <v>591</v>
      </c>
      <c r="B95" s="149" t="s">
        <v>588</v>
      </c>
      <c r="C95" s="240">
        <v>1383600</v>
      </c>
      <c r="D95" s="240">
        <v>1383600</v>
      </c>
      <c r="E95" s="240">
        <v>0</v>
      </c>
      <c r="F95" s="240">
        <v>0</v>
      </c>
    </row>
    <row r="96" spans="1:10" ht="43.05" customHeight="1">
      <c r="A96" s="149" t="s">
        <v>589</v>
      </c>
      <c r="B96" s="149" t="s">
        <v>368</v>
      </c>
      <c r="C96" s="240">
        <v>168033400</v>
      </c>
      <c r="D96" s="240">
        <v>166820400</v>
      </c>
      <c r="E96" s="240">
        <v>1213000</v>
      </c>
      <c r="F96" s="240">
        <v>0</v>
      </c>
    </row>
    <row r="97" spans="1:6" ht="51" customHeight="1">
      <c r="A97" s="149" t="s">
        <v>458</v>
      </c>
      <c r="B97" s="149" t="s">
        <v>459</v>
      </c>
      <c r="C97" s="240">
        <v>946500</v>
      </c>
      <c r="D97" s="240">
        <v>527300</v>
      </c>
      <c r="E97" s="240">
        <v>419200</v>
      </c>
      <c r="F97" s="240">
        <v>0</v>
      </c>
    </row>
    <row r="98" spans="1:6" ht="79.5" customHeight="1">
      <c r="A98" s="149" t="s">
        <v>509</v>
      </c>
      <c r="B98" s="149" t="s">
        <v>512</v>
      </c>
      <c r="C98" s="240">
        <v>2536000</v>
      </c>
      <c r="D98" s="240">
        <v>2536000</v>
      </c>
      <c r="E98" s="240">
        <v>0</v>
      </c>
      <c r="F98" s="240">
        <v>0</v>
      </c>
    </row>
    <row r="99" spans="1:6" ht="64.5" customHeight="1">
      <c r="A99" s="149" t="s">
        <v>460</v>
      </c>
      <c r="B99" s="149" t="s">
        <v>461</v>
      </c>
      <c r="C99" s="240">
        <v>18514300</v>
      </c>
      <c r="D99" s="240">
        <v>18514300</v>
      </c>
      <c r="E99" s="240">
        <v>0</v>
      </c>
      <c r="F99" s="240">
        <v>0</v>
      </c>
    </row>
    <row r="100" spans="1:6" ht="41.55" customHeight="1">
      <c r="A100" s="148" t="s">
        <v>187</v>
      </c>
      <c r="B100" s="148" t="s">
        <v>188</v>
      </c>
      <c r="C100" s="239">
        <v>19623445.049999997</v>
      </c>
      <c r="D100" s="239">
        <v>16173445.049999997</v>
      </c>
      <c r="E100" s="239">
        <v>3450000</v>
      </c>
      <c r="F100" s="239">
        <v>3450000</v>
      </c>
    </row>
    <row r="101" spans="1:6" ht="339.45" customHeight="1">
      <c r="A101" s="149" t="s">
        <v>543</v>
      </c>
      <c r="B101" s="149" t="s">
        <v>544</v>
      </c>
      <c r="C101" s="240">
        <v>13125893.049999997</v>
      </c>
      <c r="D101" s="240">
        <v>13125893.049999997</v>
      </c>
      <c r="E101" s="240">
        <v>0</v>
      </c>
      <c r="F101" s="240">
        <v>0</v>
      </c>
    </row>
    <row r="102" spans="1:6" ht="60" customHeight="1">
      <c r="A102" s="149" t="s">
        <v>427</v>
      </c>
      <c r="B102" s="149" t="s">
        <v>399</v>
      </c>
      <c r="C102" s="240">
        <v>1554609</v>
      </c>
      <c r="D102" s="240">
        <v>1554609</v>
      </c>
      <c r="E102" s="240">
        <v>0</v>
      </c>
      <c r="F102" s="240">
        <v>0</v>
      </c>
    </row>
    <row r="103" spans="1:6" ht="31.05" customHeight="1">
      <c r="A103" s="149" t="s">
        <v>189</v>
      </c>
      <c r="B103" s="149" t="s">
        <v>190</v>
      </c>
      <c r="C103" s="240">
        <v>4609074</v>
      </c>
      <c r="D103" s="240">
        <v>1159074</v>
      </c>
      <c r="E103" s="240">
        <v>3450000</v>
      </c>
      <c r="F103" s="240">
        <v>3450000</v>
      </c>
    </row>
    <row r="104" spans="1:6" ht="120.45" customHeight="1">
      <c r="A104" s="149" t="s">
        <v>536</v>
      </c>
      <c r="B104" s="149" t="s">
        <v>537</v>
      </c>
      <c r="C104" s="240">
        <v>333869</v>
      </c>
      <c r="D104" s="240">
        <v>333869</v>
      </c>
      <c r="E104" s="240">
        <v>0</v>
      </c>
      <c r="F104" s="240">
        <v>0</v>
      </c>
    </row>
    <row r="105" spans="1:6" ht="32.549999999999997" customHeight="1">
      <c r="A105" s="148" t="s">
        <v>169</v>
      </c>
      <c r="B105" s="148" t="s">
        <v>157</v>
      </c>
      <c r="C105" s="239">
        <v>467718845.05000001</v>
      </c>
      <c r="D105" s="239">
        <v>455352745.05000001</v>
      </c>
      <c r="E105" s="239">
        <v>12366100</v>
      </c>
      <c r="F105" s="239">
        <v>7708300</v>
      </c>
    </row>
    <row r="106" spans="1:6" ht="31.05" customHeight="1">
      <c r="A106" s="233"/>
      <c r="B106" s="233"/>
      <c r="C106" s="234"/>
      <c r="D106" s="234"/>
      <c r="E106" s="234"/>
      <c r="F106" s="234"/>
    </row>
    <row r="107" spans="1:6" ht="25.5" customHeight="1">
      <c r="A107" s="233"/>
      <c r="B107" s="233"/>
      <c r="C107" s="234"/>
      <c r="D107" s="234"/>
      <c r="E107" s="234"/>
      <c r="F107" s="234"/>
    </row>
    <row r="108" spans="1:6" ht="18">
      <c r="B108" s="5" t="s">
        <v>348</v>
      </c>
      <c r="C108" s="5"/>
      <c r="D108" s="5"/>
      <c r="E108" s="5" t="s">
        <v>349</v>
      </c>
    </row>
  </sheetData>
  <mergeCells count="12">
    <mergeCell ref="D11:D12"/>
    <mergeCell ref="B11:B12"/>
    <mergeCell ref="C1:F1"/>
    <mergeCell ref="C4:F4"/>
    <mergeCell ref="A6:F6"/>
    <mergeCell ref="A7:F7"/>
    <mergeCell ref="C3:E3"/>
    <mergeCell ref="E11:F11"/>
    <mergeCell ref="C11:C12"/>
    <mergeCell ref="A8:B8"/>
    <mergeCell ref="A9:B9"/>
    <mergeCell ref="A11:A12"/>
  </mergeCells>
  <phoneticPr fontId="27" type="noConversion"/>
  <conditionalFormatting sqref="D17:D19 B14:B96 G90:H92 C97:D97 E77 E80:E81 C14:E14 C15:C96">
    <cfRule type="cellIs" dxfId="1" priority="2" stopIfTrue="1" operator="equal">
      <formula>0</formula>
    </cfRule>
  </conditionalFormatting>
  <conditionalFormatting sqref="D20:D53 E56 G15:H15 D59:D76 G71:H72 E74:E75 G32:H32 G20:H20 D15:D16 E59">
    <cfRule type="cellIs" dxfId="0" priority="1" stopIfTrue="1" operator="equal">
      <formula>0</formula>
    </cfRule>
  </conditionalFormatting>
  <pageMargins left="1.1811023622047245" right="0.39370078740157483" top="0.78740157480314965" bottom="0.78740157480314965" header="0" footer="0"/>
  <pageSetup paperSize="9" scale="42" fitToHeight="3" orientation="portrait" horizontalDpi="360" verticalDpi="360" r:id="rId1"/>
  <headerFooter alignWithMargins="0"/>
  <rowBreaks count="1" manualBreakCount="1">
    <brk id="58" max="7" man="1"/>
  </rowBreaks>
  <colBreaks count="1" manualBreakCount="1">
    <brk id="5" max="10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34"/>
  <sheetViews>
    <sheetView view="pageBreakPreview" topLeftCell="B25" zoomScaleNormal="100" zoomScaleSheetLayoutView="100" workbookViewId="0">
      <selection activeCell="A22" sqref="A22:F22"/>
    </sheetView>
  </sheetViews>
  <sheetFormatPr defaultRowHeight="13.2"/>
  <cols>
    <col min="1" max="1" width="14.6640625" customWidth="1"/>
    <col min="2" max="2" width="77.21875" customWidth="1"/>
    <col min="3" max="3" width="22.33203125" customWidth="1"/>
    <col min="4" max="4" width="22.21875" customWidth="1"/>
    <col min="5" max="5" width="24.77734375" customWidth="1"/>
    <col min="6" max="6" width="22.6640625" customWidth="1"/>
    <col min="7" max="7" width="30.33203125" customWidth="1"/>
  </cols>
  <sheetData>
    <row r="1" spans="1:6" ht="18" customHeight="1">
      <c r="D1" s="5" t="s">
        <v>394</v>
      </c>
    </row>
    <row r="2" spans="1:6" ht="55.5" customHeight="1">
      <c r="B2" s="27"/>
      <c r="D2" s="248" t="s">
        <v>593</v>
      </c>
      <c r="E2" s="248"/>
      <c r="F2" s="248"/>
    </row>
    <row r="3" spans="1:6" ht="54" customHeight="1">
      <c r="D3" s="260" t="s">
        <v>462</v>
      </c>
      <c r="E3" s="260"/>
      <c r="F3" s="260"/>
    </row>
    <row r="4" spans="1:6" ht="22.5" customHeight="1">
      <c r="A4" s="258" t="s">
        <v>408</v>
      </c>
      <c r="B4" s="258"/>
      <c r="C4" s="258"/>
      <c r="D4" s="258"/>
      <c r="E4" s="258"/>
      <c r="F4" s="258"/>
    </row>
    <row r="5" spans="1:6" ht="20.399999999999999">
      <c r="A5" s="25"/>
      <c r="B5" s="26" t="s">
        <v>355</v>
      </c>
      <c r="C5" s="12"/>
      <c r="D5" s="12"/>
      <c r="E5" s="12"/>
      <c r="F5" s="12"/>
    </row>
    <row r="6" spans="1:6" ht="18">
      <c r="A6" s="259" t="s">
        <v>136</v>
      </c>
      <c r="B6" s="259"/>
      <c r="C6" s="12"/>
      <c r="D6" s="12"/>
      <c r="E6" s="12"/>
      <c r="F6" s="12"/>
    </row>
    <row r="7" spans="1:6" ht="18">
      <c r="A7" s="5"/>
      <c r="B7" s="5"/>
      <c r="C7" s="5"/>
      <c r="D7" s="5"/>
      <c r="E7" s="5"/>
      <c r="F7" s="5" t="s">
        <v>163</v>
      </c>
    </row>
    <row r="8" spans="1:6" ht="22.5" customHeight="1">
      <c r="A8" s="10" t="s">
        <v>172</v>
      </c>
      <c r="B8" s="10" t="s">
        <v>164</v>
      </c>
      <c r="C8" s="10" t="s">
        <v>165</v>
      </c>
      <c r="D8" s="11" t="s">
        <v>174</v>
      </c>
      <c r="E8" s="261" t="s">
        <v>175</v>
      </c>
      <c r="F8" s="262"/>
    </row>
    <row r="9" spans="1:6" ht="31.2">
      <c r="A9" s="10"/>
      <c r="B9" s="10"/>
      <c r="C9" s="10"/>
      <c r="D9" s="10"/>
      <c r="E9" s="10" t="s">
        <v>166</v>
      </c>
      <c r="F9" s="11" t="s">
        <v>167</v>
      </c>
    </row>
    <row r="10" spans="1:6" ht="15.6">
      <c r="A10" s="116">
        <v>1</v>
      </c>
      <c r="B10" s="116">
        <v>2</v>
      </c>
      <c r="C10" s="116">
        <v>3</v>
      </c>
      <c r="D10" s="116">
        <v>4</v>
      </c>
      <c r="E10" s="116">
        <v>5</v>
      </c>
      <c r="F10" s="116">
        <v>6</v>
      </c>
    </row>
    <row r="11" spans="1:6" ht="20.55" customHeight="1">
      <c r="A11" s="255" t="s">
        <v>168</v>
      </c>
      <c r="B11" s="256"/>
      <c r="C11" s="256"/>
      <c r="D11" s="256"/>
      <c r="E11" s="256"/>
      <c r="F11" s="257"/>
    </row>
    <row r="12" spans="1:6" ht="15.6">
      <c r="A12" s="156">
        <v>200000</v>
      </c>
      <c r="B12" s="156" t="s">
        <v>4</v>
      </c>
      <c r="C12" s="157">
        <f>C16</f>
        <v>16657411.999999998</v>
      </c>
      <c r="D12" s="157">
        <f>D16</f>
        <v>-13730403.050000003</v>
      </c>
      <c r="E12" s="157">
        <f>E16</f>
        <v>30387815.050000001</v>
      </c>
      <c r="F12" s="157">
        <f>F16</f>
        <v>26136047.050000001</v>
      </c>
    </row>
    <row r="13" spans="1:6" ht="34.049999999999997" customHeight="1">
      <c r="A13" s="158">
        <v>206000</v>
      </c>
      <c r="B13" s="159" t="s">
        <v>352</v>
      </c>
      <c r="C13" s="155">
        <v>0</v>
      </c>
      <c r="D13" s="155">
        <v>0</v>
      </c>
      <c r="E13" s="155">
        <v>0</v>
      </c>
      <c r="F13" s="155">
        <v>0</v>
      </c>
    </row>
    <row r="14" spans="1:6" ht="23.25" customHeight="1">
      <c r="A14" s="160">
        <v>206110</v>
      </c>
      <c r="B14" s="161" t="s">
        <v>353</v>
      </c>
      <c r="C14" s="155">
        <f t="shared" ref="C14:C20" si="0">D14+E14</f>
        <v>22000000</v>
      </c>
      <c r="D14" s="155">
        <v>20000000</v>
      </c>
      <c r="E14" s="155">
        <v>2000000</v>
      </c>
      <c r="F14" s="155">
        <v>1500000</v>
      </c>
    </row>
    <row r="15" spans="1:6" ht="19.2" customHeight="1">
      <c r="A15" s="160">
        <v>206210</v>
      </c>
      <c r="B15" s="161" t="s">
        <v>354</v>
      </c>
      <c r="C15" s="155">
        <f t="shared" si="0"/>
        <v>-22000000</v>
      </c>
      <c r="D15" s="155">
        <v>-20000000</v>
      </c>
      <c r="E15" s="155">
        <v>-2000000</v>
      </c>
      <c r="F15" s="155">
        <v>-1500000</v>
      </c>
    </row>
    <row r="16" spans="1:6" ht="19.2" customHeight="1">
      <c r="A16" s="156">
        <v>208000</v>
      </c>
      <c r="B16" s="156" t="s">
        <v>450</v>
      </c>
      <c r="C16" s="157">
        <f t="shared" si="0"/>
        <v>16657411.999999998</v>
      </c>
      <c r="D16" s="157">
        <f>D17-D18+D19+D20</f>
        <v>-13730403.050000003</v>
      </c>
      <c r="E16" s="157">
        <f>E17-E18+E19+E20</f>
        <v>30387815.050000001</v>
      </c>
      <c r="F16" s="157">
        <f>F17-F18+F19+F20</f>
        <v>26136047.050000001</v>
      </c>
    </row>
    <row r="17" spans="1:6" ht="19.2" customHeight="1">
      <c r="A17" s="154">
        <v>208100</v>
      </c>
      <c r="B17" s="153" t="s">
        <v>451</v>
      </c>
      <c r="C17" s="155">
        <f t="shared" si="0"/>
        <v>21972986.369999997</v>
      </c>
      <c r="D17" s="155">
        <v>14624774.449999999</v>
      </c>
      <c r="E17" s="155">
        <v>7348211.9199999999</v>
      </c>
      <c r="F17" s="155">
        <v>1649239.42</v>
      </c>
    </row>
    <row r="18" spans="1:6" ht="19.2" customHeight="1">
      <c r="A18" s="154">
        <v>208200</v>
      </c>
      <c r="B18" s="153" t="s">
        <v>452</v>
      </c>
      <c r="C18" s="155">
        <f t="shared" si="0"/>
        <v>2540680.79</v>
      </c>
      <c r="D18" s="155">
        <v>1084236.8700000001</v>
      </c>
      <c r="E18" s="155">
        <v>1456443.92</v>
      </c>
      <c r="F18" s="155">
        <v>9239.42</v>
      </c>
    </row>
    <row r="19" spans="1:6" ht="19.2" customHeight="1">
      <c r="A19" s="154">
        <v>208340</v>
      </c>
      <c r="B19" s="153" t="s">
        <v>453</v>
      </c>
      <c r="C19" s="155">
        <f t="shared" si="0"/>
        <v>-2774893.58</v>
      </c>
      <c r="D19" s="155">
        <v>-2774893.58</v>
      </c>
      <c r="E19" s="155">
        <v>0</v>
      </c>
      <c r="F19" s="155">
        <v>0</v>
      </c>
    </row>
    <row r="20" spans="1:6" ht="31.2">
      <c r="A20" s="154">
        <v>208400</v>
      </c>
      <c r="B20" s="153" t="s">
        <v>424</v>
      </c>
      <c r="C20" s="155">
        <f t="shared" si="0"/>
        <v>0</v>
      </c>
      <c r="D20" s="155">
        <v>-24496047.050000001</v>
      </c>
      <c r="E20" s="155">
        <v>24496047.050000001</v>
      </c>
      <c r="F20" s="155">
        <v>24496047.050000001</v>
      </c>
    </row>
    <row r="21" spans="1:6" ht="15.6">
      <c r="A21" s="156" t="s">
        <v>169</v>
      </c>
      <c r="B21" s="156" t="s">
        <v>170</v>
      </c>
      <c r="C21" s="157">
        <f>C16</f>
        <v>16657411.999999998</v>
      </c>
      <c r="D21" s="157">
        <f>D16</f>
        <v>-13730403.050000003</v>
      </c>
      <c r="E21" s="157">
        <f>E16</f>
        <v>30387815.050000001</v>
      </c>
      <c r="F21" s="157">
        <f>F16</f>
        <v>26136047.050000001</v>
      </c>
    </row>
    <row r="22" spans="1:6" ht="21.6" customHeight="1">
      <c r="A22" s="255" t="s">
        <v>171</v>
      </c>
      <c r="B22" s="256"/>
      <c r="C22" s="256"/>
      <c r="D22" s="256"/>
      <c r="E22" s="256"/>
      <c r="F22" s="257"/>
    </row>
    <row r="23" spans="1:6" s="89" customFormat="1" ht="18" customHeight="1">
      <c r="A23" s="156">
        <v>600000</v>
      </c>
      <c r="B23" s="156" t="s">
        <v>173</v>
      </c>
      <c r="C23" s="157">
        <f>C27</f>
        <v>16657411.999999998</v>
      </c>
      <c r="D23" s="157">
        <f>D27</f>
        <v>-13730403.050000003</v>
      </c>
      <c r="E23" s="157">
        <f>E27</f>
        <v>30387815.050000001</v>
      </c>
      <c r="F23" s="157">
        <f>F27</f>
        <v>26136047.050000001</v>
      </c>
    </row>
    <row r="24" spans="1:6" s="89" customFormat="1" ht="36.450000000000003" customHeight="1">
      <c r="A24" s="162">
        <v>601000</v>
      </c>
      <c r="B24" s="163" t="s">
        <v>352</v>
      </c>
      <c r="C24" s="157">
        <v>0</v>
      </c>
      <c r="D24" s="157">
        <v>0</v>
      </c>
      <c r="E24" s="157">
        <v>0</v>
      </c>
      <c r="F24" s="157">
        <v>0</v>
      </c>
    </row>
    <row r="25" spans="1:6" s="89" customFormat="1" ht="22.05" customHeight="1">
      <c r="A25" s="160">
        <v>601110</v>
      </c>
      <c r="B25" s="161" t="s">
        <v>353</v>
      </c>
      <c r="C25" s="155">
        <f t="shared" ref="C25:C31" si="1">D25+E25</f>
        <v>22000000</v>
      </c>
      <c r="D25" s="155">
        <v>20000000</v>
      </c>
      <c r="E25" s="155">
        <v>2000000</v>
      </c>
      <c r="F25" s="155">
        <v>1500000</v>
      </c>
    </row>
    <row r="26" spans="1:6" s="89" customFormat="1" ht="19.95" customHeight="1">
      <c r="A26" s="160">
        <v>601210</v>
      </c>
      <c r="B26" s="161" t="s">
        <v>354</v>
      </c>
      <c r="C26" s="155">
        <f t="shared" si="1"/>
        <v>-22000000</v>
      </c>
      <c r="D26" s="155">
        <v>-20000000</v>
      </c>
      <c r="E26" s="155">
        <v>-2000000</v>
      </c>
      <c r="F26" s="155">
        <v>-1500000</v>
      </c>
    </row>
    <row r="27" spans="1:6" s="89" customFormat="1" ht="21" customHeight="1">
      <c r="A27" s="156">
        <v>602000</v>
      </c>
      <c r="B27" s="156" t="s">
        <v>454</v>
      </c>
      <c r="C27" s="157">
        <f t="shared" si="1"/>
        <v>16657411.999999998</v>
      </c>
      <c r="D27" s="157">
        <f t="shared" ref="D27:F31" si="2">D16</f>
        <v>-13730403.050000003</v>
      </c>
      <c r="E27" s="157">
        <f t="shared" si="2"/>
        <v>30387815.050000001</v>
      </c>
      <c r="F27" s="157">
        <f t="shared" si="2"/>
        <v>26136047.050000001</v>
      </c>
    </row>
    <row r="28" spans="1:6" s="89" customFormat="1" ht="20.55" customHeight="1">
      <c r="A28" s="154">
        <v>602100</v>
      </c>
      <c r="B28" s="153" t="s">
        <v>451</v>
      </c>
      <c r="C28" s="155">
        <f t="shared" si="1"/>
        <v>21972986.369999997</v>
      </c>
      <c r="D28" s="155">
        <f t="shared" si="2"/>
        <v>14624774.449999999</v>
      </c>
      <c r="E28" s="155">
        <f t="shared" si="2"/>
        <v>7348211.9199999999</v>
      </c>
      <c r="F28" s="155">
        <f t="shared" si="2"/>
        <v>1649239.42</v>
      </c>
    </row>
    <row r="29" spans="1:6" s="89" customFormat="1" ht="19.05" customHeight="1">
      <c r="A29" s="154">
        <v>602200</v>
      </c>
      <c r="B29" s="153" t="s">
        <v>452</v>
      </c>
      <c r="C29" s="155">
        <f t="shared" si="1"/>
        <v>2540680.79</v>
      </c>
      <c r="D29" s="155">
        <f t="shared" si="2"/>
        <v>1084236.8700000001</v>
      </c>
      <c r="E29" s="155">
        <f t="shared" si="2"/>
        <v>1456443.92</v>
      </c>
      <c r="F29" s="155">
        <f t="shared" si="2"/>
        <v>9239.42</v>
      </c>
    </row>
    <row r="30" spans="1:6" s="89" customFormat="1" ht="15.6">
      <c r="A30" s="154">
        <v>602304</v>
      </c>
      <c r="B30" s="153" t="s">
        <v>453</v>
      </c>
      <c r="C30" s="155">
        <f t="shared" si="1"/>
        <v>-2774893.58</v>
      </c>
      <c r="D30" s="155">
        <f t="shared" si="2"/>
        <v>-2774893.58</v>
      </c>
      <c r="E30" s="155">
        <f t="shared" si="2"/>
        <v>0</v>
      </c>
      <c r="F30" s="155">
        <f t="shared" si="2"/>
        <v>0</v>
      </c>
    </row>
    <row r="31" spans="1:6" s="89" customFormat="1" ht="31.2">
      <c r="A31" s="154">
        <v>602400</v>
      </c>
      <c r="B31" s="153" t="s">
        <v>424</v>
      </c>
      <c r="C31" s="155">
        <f t="shared" si="1"/>
        <v>0</v>
      </c>
      <c r="D31" s="155">
        <f t="shared" si="2"/>
        <v>-24496047.050000001</v>
      </c>
      <c r="E31" s="155">
        <f t="shared" si="2"/>
        <v>24496047.050000001</v>
      </c>
      <c r="F31" s="155">
        <f t="shared" si="2"/>
        <v>24496047.050000001</v>
      </c>
    </row>
    <row r="32" spans="1:6" ht="15.6">
      <c r="A32" s="164" t="s">
        <v>169</v>
      </c>
      <c r="B32" s="164" t="s">
        <v>170</v>
      </c>
      <c r="C32" s="165">
        <f>C27</f>
        <v>16657411.999999998</v>
      </c>
      <c r="D32" s="165">
        <f>D27</f>
        <v>-13730403.050000003</v>
      </c>
      <c r="E32" s="165">
        <f>E27</f>
        <v>30387815.050000001</v>
      </c>
      <c r="F32" s="165">
        <f>F27</f>
        <v>26136047.050000001</v>
      </c>
    </row>
    <row r="33" spans="1:6">
      <c r="A33" s="89"/>
      <c r="B33" s="89"/>
      <c r="C33" s="89"/>
      <c r="D33" s="89"/>
      <c r="E33" s="89"/>
      <c r="F33" s="89"/>
    </row>
    <row r="34" spans="1:6" ht="15.6">
      <c r="A34" s="89"/>
      <c r="B34" s="82" t="s">
        <v>348</v>
      </c>
      <c r="C34" s="89"/>
      <c r="D34" s="89"/>
      <c r="E34" s="82" t="s">
        <v>349</v>
      </c>
      <c r="F34" s="89"/>
    </row>
  </sheetData>
  <mergeCells count="7">
    <mergeCell ref="A22:F22"/>
    <mergeCell ref="A4:F4"/>
    <mergeCell ref="D2:F2"/>
    <mergeCell ref="A6:B6"/>
    <mergeCell ref="D3:F3"/>
    <mergeCell ref="A11:F11"/>
    <mergeCell ref="E8:F8"/>
  </mergeCells>
  <phoneticPr fontId="0" type="noConversion"/>
  <pageMargins left="1.299212598425197" right="0.31496062992125984" top="0.94488188976377963" bottom="0.94488188976377963" header="0.31496062992125984" footer="0.31496062992125984"/>
  <pageSetup paperSize="9" scale="77" fitToHeight="2"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95"/>
  <sheetViews>
    <sheetView showGridLines="0" showZeros="0" topLeftCell="B32" zoomScale="60" zoomScaleNormal="60" zoomScaleSheetLayoutView="100" workbookViewId="0">
      <selection activeCell="F35" sqref="F35"/>
    </sheetView>
  </sheetViews>
  <sheetFormatPr defaultColWidth="8.77734375" defaultRowHeight="21"/>
  <cols>
    <col min="1" max="1" width="3.77734375" style="29" hidden="1" customWidth="1"/>
    <col min="2" max="2" width="23.21875" style="29" customWidth="1"/>
    <col min="3" max="3" width="22" style="29" customWidth="1"/>
    <col min="4" max="4" width="19.21875" style="29" customWidth="1"/>
    <col min="5" max="5" width="65.44140625" style="29" customWidth="1"/>
    <col min="6" max="6" width="27" style="29" customWidth="1"/>
    <col min="7" max="7" width="27.33203125" style="29" customWidth="1"/>
    <col min="8" max="8" width="28.33203125" style="29" customWidth="1"/>
    <col min="9" max="9" width="24.21875" style="29" customWidth="1"/>
    <col min="10" max="10" width="27.44140625" style="29" customWidth="1"/>
    <col min="11" max="12" width="24.77734375" style="29" customWidth="1"/>
    <col min="13" max="13" width="23.6640625" style="29" customWidth="1"/>
    <col min="14" max="14" width="20.77734375" style="29" bestFit="1" customWidth="1"/>
    <col min="15" max="15" width="18.77734375" style="29" customWidth="1"/>
    <col min="16" max="16" width="23" style="29" customWidth="1"/>
    <col min="17" max="17" width="29.44140625" style="29" customWidth="1"/>
    <col min="18" max="18" width="22.77734375" style="31" bestFit="1" customWidth="1"/>
    <col min="19" max="16384" width="8.77734375" style="31"/>
  </cols>
  <sheetData>
    <row r="1" spans="1:17">
      <c r="B1" s="30"/>
      <c r="C1" s="30"/>
      <c r="D1" s="30"/>
      <c r="E1" s="30"/>
      <c r="F1" s="30"/>
      <c r="G1" s="30"/>
      <c r="H1" s="30"/>
      <c r="I1" s="30"/>
      <c r="J1" s="30"/>
      <c r="K1" s="30"/>
      <c r="L1" s="30"/>
      <c r="M1" s="30"/>
      <c r="N1" s="30"/>
      <c r="O1" s="120" t="s">
        <v>145</v>
      </c>
      <c r="P1" s="30"/>
      <c r="Q1" s="30"/>
    </row>
    <row r="2" spans="1:17" ht="51.6" customHeight="1">
      <c r="B2" s="32"/>
      <c r="C2" s="32"/>
      <c r="D2" s="32"/>
      <c r="E2" s="32"/>
      <c r="F2" s="32"/>
      <c r="G2" s="32"/>
      <c r="H2" s="32"/>
      <c r="I2" s="32"/>
      <c r="J2" s="32"/>
      <c r="K2" s="32"/>
      <c r="L2" s="32"/>
      <c r="M2" s="32"/>
      <c r="N2" s="32"/>
      <c r="O2" s="248" t="s">
        <v>594</v>
      </c>
      <c r="P2" s="248"/>
      <c r="Q2" s="248"/>
    </row>
    <row r="3" spans="1:17" ht="52.5" customHeight="1">
      <c r="F3" s="33"/>
      <c r="G3" s="33"/>
      <c r="H3" s="33"/>
      <c r="I3" s="33"/>
      <c r="J3" s="33"/>
      <c r="K3" s="33"/>
      <c r="L3" s="33"/>
      <c r="M3" s="33"/>
      <c r="N3" s="33"/>
      <c r="O3" s="248" t="s">
        <v>462</v>
      </c>
      <c r="P3" s="248"/>
      <c r="Q3" s="248"/>
    </row>
    <row r="4" spans="1:17" ht="57" customHeight="1">
      <c r="B4" s="272" t="s">
        <v>416</v>
      </c>
      <c r="C4" s="272"/>
      <c r="D4" s="272"/>
      <c r="E4" s="272"/>
      <c r="F4" s="272"/>
      <c r="G4" s="272"/>
      <c r="H4" s="272"/>
      <c r="I4" s="272"/>
      <c r="J4" s="272"/>
      <c r="K4" s="272"/>
      <c r="L4" s="272"/>
      <c r="M4" s="272"/>
      <c r="N4" s="272"/>
      <c r="O4" s="272"/>
      <c r="P4" s="272"/>
      <c r="Q4" s="272"/>
    </row>
    <row r="5" spans="1:17">
      <c r="B5" s="273" t="s">
        <v>355</v>
      </c>
      <c r="C5" s="274"/>
      <c r="D5" s="34"/>
      <c r="E5" s="34"/>
      <c r="F5" s="34"/>
      <c r="G5" s="34"/>
      <c r="H5" s="34"/>
      <c r="I5" s="34"/>
      <c r="J5" s="34"/>
      <c r="K5" s="34"/>
      <c r="L5" s="34"/>
      <c r="M5" s="34"/>
      <c r="N5" s="34"/>
      <c r="O5" s="34"/>
      <c r="P5" s="34"/>
      <c r="Q5" s="34"/>
    </row>
    <row r="6" spans="1:17">
      <c r="B6" s="275" t="s">
        <v>136</v>
      </c>
      <c r="C6" s="275"/>
      <c r="D6" s="34"/>
      <c r="E6" s="34"/>
      <c r="F6" s="34"/>
      <c r="G6" s="34"/>
      <c r="H6" s="34"/>
      <c r="I6" s="34"/>
      <c r="J6" s="34"/>
      <c r="K6" s="34"/>
      <c r="L6" s="34"/>
      <c r="M6" s="34"/>
      <c r="N6" s="34"/>
      <c r="O6" s="34"/>
      <c r="P6" s="34"/>
      <c r="Q6" s="34"/>
    </row>
    <row r="7" spans="1:17">
      <c r="B7" s="35"/>
      <c r="C7" s="36"/>
      <c r="D7" s="36"/>
      <c r="E7" s="36"/>
      <c r="F7" s="36"/>
      <c r="G7" s="36"/>
      <c r="H7" s="37"/>
      <c r="I7" s="36"/>
      <c r="J7" s="36"/>
      <c r="K7" s="38"/>
      <c r="L7" s="38"/>
      <c r="M7" s="39"/>
      <c r="N7" s="39"/>
      <c r="O7" s="39"/>
      <c r="P7" s="39"/>
      <c r="Q7" s="40" t="s">
        <v>21</v>
      </c>
    </row>
    <row r="8" spans="1:17">
      <c r="A8" s="41"/>
      <c r="B8" s="263" t="s">
        <v>137</v>
      </c>
      <c r="C8" s="263" t="s">
        <v>138</v>
      </c>
      <c r="D8" s="263" t="s">
        <v>150</v>
      </c>
      <c r="E8" s="263" t="s">
        <v>139</v>
      </c>
      <c r="F8" s="266" t="s">
        <v>174</v>
      </c>
      <c r="G8" s="267"/>
      <c r="H8" s="267"/>
      <c r="I8" s="267"/>
      <c r="J8" s="268"/>
      <c r="K8" s="266" t="s">
        <v>22</v>
      </c>
      <c r="L8" s="267"/>
      <c r="M8" s="267"/>
      <c r="N8" s="267"/>
      <c r="O8" s="267"/>
      <c r="P8" s="268"/>
      <c r="Q8" s="263" t="s">
        <v>176</v>
      </c>
    </row>
    <row r="9" spans="1:17">
      <c r="A9" s="42"/>
      <c r="B9" s="264"/>
      <c r="C9" s="264"/>
      <c r="D9" s="264"/>
      <c r="E9" s="264"/>
      <c r="F9" s="263" t="s">
        <v>166</v>
      </c>
      <c r="G9" s="269" t="s">
        <v>178</v>
      </c>
      <c r="H9" s="266" t="s">
        <v>179</v>
      </c>
      <c r="I9" s="268"/>
      <c r="J9" s="269" t="s">
        <v>180</v>
      </c>
      <c r="K9" s="263" t="s">
        <v>166</v>
      </c>
      <c r="L9" s="263" t="s">
        <v>152</v>
      </c>
      <c r="M9" s="269" t="s">
        <v>178</v>
      </c>
      <c r="N9" s="266" t="s">
        <v>179</v>
      </c>
      <c r="O9" s="268"/>
      <c r="P9" s="269" t="s">
        <v>180</v>
      </c>
      <c r="Q9" s="264"/>
    </row>
    <row r="10" spans="1:17">
      <c r="A10" s="43"/>
      <c r="B10" s="264"/>
      <c r="C10" s="264"/>
      <c r="D10" s="264"/>
      <c r="E10" s="264"/>
      <c r="F10" s="264"/>
      <c r="G10" s="270"/>
      <c r="H10" s="263" t="s">
        <v>181</v>
      </c>
      <c r="I10" s="263" t="s">
        <v>0</v>
      </c>
      <c r="J10" s="270"/>
      <c r="K10" s="264"/>
      <c r="L10" s="264"/>
      <c r="M10" s="270"/>
      <c r="N10" s="263" t="s">
        <v>181</v>
      </c>
      <c r="O10" s="263" t="s">
        <v>0</v>
      </c>
      <c r="P10" s="270"/>
      <c r="Q10" s="264"/>
    </row>
    <row r="11" spans="1:17" ht="150" customHeight="1">
      <c r="A11" s="44"/>
      <c r="B11" s="265"/>
      <c r="C11" s="265"/>
      <c r="D11" s="265"/>
      <c r="E11" s="265"/>
      <c r="F11" s="265"/>
      <c r="G11" s="271"/>
      <c r="H11" s="265"/>
      <c r="I11" s="265"/>
      <c r="J11" s="271"/>
      <c r="K11" s="265"/>
      <c r="L11" s="265"/>
      <c r="M11" s="271"/>
      <c r="N11" s="265"/>
      <c r="O11" s="265"/>
      <c r="P11" s="271"/>
      <c r="Q11" s="265"/>
    </row>
    <row r="12" spans="1:17">
      <c r="A12" s="44"/>
      <c r="B12" s="45">
        <v>1</v>
      </c>
      <c r="C12" s="45">
        <v>2</v>
      </c>
      <c r="D12" s="46">
        <v>3</v>
      </c>
      <c r="E12" s="46">
        <v>4</v>
      </c>
      <c r="F12" s="46">
        <v>5</v>
      </c>
      <c r="G12" s="47">
        <v>6</v>
      </c>
      <c r="H12" s="46">
        <v>7</v>
      </c>
      <c r="I12" s="46">
        <v>8</v>
      </c>
      <c r="J12" s="47">
        <v>9</v>
      </c>
      <c r="K12" s="46">
        <v>10</v>
      </c>
      <c r="L12" s="47">
        <v>11</v>
      </c>
      <c r="M12" s="46">
        <v>12</v>
      </c>
      <c r="N12" s="47">
        <v>13</v>
      </c>
      <c r="O12" s="46">
        <v>14</v>
      </c>
      <c r="P12" s="47">
        <v>15</v>
      </c>
      <c r="Q12" s="46">
        <v>16</v>
      </c>
    </row>
    <row r="13" spans="1:17" s="49" customFormat="1" ht="55.95" customHeight="1">
      <c r="A13" s="48"/>
      <c r="B13" s="210" t="s">
        <v>3</v>
      </c>
      <c r="C13" s="210" t="s">
        <v>327</v>
      </c>
      <c r="D13" s="210" t="s">
        <v>327</v>
      </c>
      <c r="E13" s="210" t="s">
        <v>57</v>
      </c>
      <c r="F13" s="241">
        <v>154332843</v>
      </c>
      <c r="G13" s="241">
        <v>152813039</v>
      </c>
      <c r="H13" s="241">
        <v>85572992</v>
      </c>
      <c r="I13" s="241">
        <v>8934657</v>
      </c>
      <c r="J13" s="241">
        <v>1519804</v>
      </c>
      <c r="K13" s="241">
        <v>21195261.049999997</v>
      </c>
      <c r="L13" s="241">
        <v>18161593.050000001</v>
      </c>
      <c r="M13" s="241">
        <v>3033668</v>
      </c>
      <c r="N13" s="241">
        <v>101000</v>
      </c>
      <c r="O13" s="241">
        <v>35000</v>
      </c>
      <c r="P13" s="241">
        <v>18161593.049999997</v>
      </c>
      <c r="Q13" s="241">
        <v>175528104.05000001</v>
      </c>
    </row>
    <row r="14" spans="1:17" ht="51" customHeight="1">
      <c r="B14" s="210" t="s">
        <v>1</v>
      </c>
      <c r="C14" s="210" t="s">
        <v>327</v>
      </c>
      <c r="D14" s="210" t="s">
        <v>327</v>
      </c>
      <c r="E14" s="210" t="s">
        <v>57</v>
      </c>
      <c r="F14" s="241">
        <v>154332843</v>
      </c>
      <c r="G14" s="241">
        <v>152813039</v>
      </c>
      <c r="H14" s="241">
        <v>85572992</v>
      </c>
      <c r="I14" s="241">
        <v>8934657</v>
      </c>
      <c r="J14" s="241">
        <v>1519804</v>
      </c>
      <c r="K14" s="241">
        <v>21195261.049999997</v>
      </c>
      <c r="L14" s="241">
        <v>18161593.050000001</v>
      </c>
      <c r="M14" s="241">
        <v>3033668</v>
      </c>
      <c r="N14" s="241">
        <v>101000</v>
      </c>
      <c r="O14" s="241">
        <v>35000</v>
      </c>
      <c r="P14" s="241">
        <v>18161593.049999997</v>
      </c>
      <c r="Q14" s="241">
        <v>175528104.05000001</v>
      </c>
    </row>
    <row r="15" spans="1:17" ht="136.05000000000001" customHeight="1">
      <c r="B15" s="211" t="s">
        <v>98</v>
      </c>
      <c r="C15" s="211" t="s">
        <v>99</v>
      </c>
      <c r="D15" s="211" t="s">
        <v>2</v>
      </c>
      <c r="E15" s="211" t="s">
        <v>100</v>
      </c>
      <c r="F15" s="242">
        <v>34991193</v>
      </c>
      <c r="G15" s="242">
        <v>34991193</v>
      </c>
      <c r="H15" s="242">
        <v>26368000</v>
      </c>
      <c r="I15" s="242">
        <v>957906</v>
      </c>
      <c r="J15" s="242">
        <v>0</v>
      </c>
      <c r="K15" s="242">
        <v>358000</v>
      </c>
      <c r="L15" s="242">
        <v>328000</v>
      </c>
      <c r="M15" s="242">
        <v>30000</v>
      </c>
      <c r="N15" s="242">
        <v>0</v>
      </c>
      <c r="O15" s="242">
        <v>0</v>
      </c>
      <c r="P15" s="242">
        <v>328000</v>
      </c>
      <c r="Q15" s="241">
        <v>35349193</v>
      </c>
    </row>
    <row r="16" spans="1:17" ht="53.55" customHeight="1">
      <c r="B16" s="211" t="s">
        <v>102</v>
      </c>
      <c r="C16" s="211" t="s">
        <v>20</v>
      </c>
      <c r="D16" s="211" t="s">
        <v>19</v>
      </c>
      <c r="E16" s="211" t="s">
        <v>103</v>
      </c>
      <c r="F16" s="242">
        <v>475400</v>
      </c>
      <c r="G16" s="242">
        <v>475400</v>
      </c>
      <c r="H16" s="242">
        <v>318100</v>
      </c>
      <c r="I16" s="242">
        <v>35000</v>
      </c>
      <c r="J16" s="242">
        <v>0</v>
      </c>
      <c r="K16" s="242">
        <v>70000</v>
      </c>
      <c r="L16" s="242">
        <v>0</v>
      </c>
      <c r="M16" s="242">
        <v>70000</v>
      </c>
      <c r="N16" s="242">
        <v>29000</v>
      </c>
      <c r="O16" s="242">
        <v>35000</v>
      </c>
      <c r="P16" s="242">
        <v>0</v>
      </c>
      <c r="Q16" s="241">
        <v>545400</v>
      </c>
    </row>
    <row r="17" spans="2:17" ht="58.95" customHeight="1">
      <c r="B17" s="211" t="s">
        <v>5</v>
      </c>
      <c r="C17" s="211" t="s">
        <v>12</v>
      </c>
      <c r="D17" s="211" t="s">
        <v>6</v>
      </c>
      <c r="E17" s="211" t="s">
        <v>73</v>
      </c>
      <c r="F17" s="242">
        <v>65855360</v>
      </c>
      <c r="G17" s="242">
        <v>65855360</v>
      </c>
      <c r="H17" s="242">
        <v>45881465</v>
      </c>
      <c r="I17" s="242">
        <v>5365133</v>
      </c>
      <c r="J17" s="242">
        <v>0</v>
      </c>
      <c r="K17" s="242">
        <v>1654000</v>
      </c>
      <c r="L17" s="242">
        <v>154000</v>
      </c>
      <c r="M17" s="242">
        <v>1500000</v>
      </c>
      <c r="N17" s="242">
        <v>0</v>
      </c>
      <c r="O17" s="242">
        <v>0</v>
      </c>
      <c r="P17" s="242">
        <v>154000</v>
      </c>
      <c r="Q17" s="241">
        <v>67509360</v>
      </c>
    </row>
    <row r="18" spans="2:17" ht="58.05" customHeight="1">
      <c r="B18" s="211" t="s">
        <v>68</v>
      </c>
      <c r="C18" s="211" t="s">
        <v>69</v>
      </c>
      <c r="D18" s="211" t="s">
        <v>70</v>
      </c>
      <c r="E18" s="211" t="s">
        <v>71</v>
      </c>
      <c r="F18" s="242">
        <v>5308080</v>
      </c>
      <c r="G18" s="242">
        <v>5308080</v>
      </c>
      <c r="H18" s="242">
        <v>0</v>
      </c>
      <c r="I18" s="242">
        <v>0</v>
      </c>
      <c r="J18" s="242">
        <v>0</v>
      </c>
      <c r="K18" s="242">
        <v>1750000</v>
      </c>
      <c r="L18" s="242">
        <v>1750000</v>
      </c>
      <c r="M18" s="242">
        <v>0</v>
      </c>
      <c r="N18" s="242">
        <v>0</v>
      </c>
      <c r="O18" s="242">
        <v>0</v>
      </c>
      <c r="P18" s="242">
        <v>1750000</v>
      </c>
      <c r="Q18" s="241">
        <v>7058080</v>
      </c>
    </row>
    <row r="19" spans="2:17" ht="79.05" customHeight="1">
      <c r="B19" s="211" t="s">
        <v>83</v>
      </c>
      <c r="C19" s="211" t="s">
        <v>107</v>
      </c>
      <c r="D19" s="211" t="s">
        <v>105</v>
      </c>
      <c r="E19" s="211" t="s">
        <v>82</v>
      </c>
      <c r="F19" s="242">
        <v>3196376</v>
      </c>
      <c r="G19" s="242">
        <v>3196376</v>
      </c>
      <c r="H19" s="242">
        <v>0</v>
      </c>
      <c r="I19" s="242">
        <v>0</v>
      </c>
      <c r="J19" s="242">
        <v>0</v>
      </c>
      <c r="K19" s="242">
        <v>0</v>
      </c>
      <c r="L19" s="242">
        <v>0</v>
      </c>
      <c r="M19" s="242">
        <v>0</v>
      </c>
      <c r="N19" s="242">
        <v>0</v>
      </c>
      <c r="O19" s="242">
        <v>0</v>
      </c>
      <c r="P19" s="242">
        <v>0</v>
      </c>
      <c r="Q19" s="241">
        <v>3196376</v>
      </c>
    </row>
    <row r="20" spans="2:17" ht="58.5" customHeight="1">
      <c r="B20" s="211" t="s">
        <v>549</v>
      </c>
      <c r="C20" s="211" t="s">
        <v>550</v>
      </c>
      <c r="D20" s="211" t="s">
        <v>72</v>
      </c>
      <c r="E20" s="211" t="s">
        <v>551</v>
      </c>
      <c r="F20" s="242">
        <v>3624</v>
      </c>
      <c r="G20" s="242">
        <v>3624</v>
      </c>
      <c r="H20" s="242">
        <v>0</v>
      </c>
      <c r="I20" s="242">
        <v>0</v>
      </c>
      <c r="J20" s="242">
        <v>0</v>
      </c>
      <c r="K20" s="242">
        <v>0</v>
      </c>
      <c r="L20" s="242">
        <v>0</v>
      </c>
      <c r="M20" s="242">
        <v>0</v>
      </c>
      <c r="N20" s="242">
        <v>0</v>
      </c>
      <c r="O20" s="242">
        <v>0</v>
      </c>
      <c r="P20" s="242">
        <v>0</v>
      </c>
      <c r="Q20" s="241">
        <v>3624</v>
      </c>
    </row>
    <row r="21" spans="2:17" ht="70.95" customHeight="1">
      <c r="B21" s="211" t="s">
        <v>94</v>
      </c>
      <c r="C21" s="211" t="s">
        <v>108</v>
      </c>
      <c r="D21" s="211" t="s">
        <v>72</v>
      </c>
      <c r="E21" s="211" t="s">
        <v>463</v>
      </c>
      <c r="F21" s="242">
        <v>2101397</v>
      </c>
      <c r="G21" s="242">
        <v>2101397</v>
      </c>
      <c r="H21" s="242">
        <v>0</v>
      </c>
      <c r="I21" s="242">
        <v>231397</v>
      </c>
      <c r="J21" s="242">
        <v>0</v>
      </c>
      <c r="K21" s="242">
        <v>0</v>
      </c>
      <c r="L21" s="242">
        <v>0</v>
      </c>
      <c r="M21" s="242">
        <v>0</v>
      </c>
      <c r="N21" s="242">
        <v>0</v>
      </c>
      <c r="O21" s="242">
        <v>0</v>
      </c>
      <c r="P21" s="242">
        <v>0</v>
      </c>
      <c r="Q21" s="241">
        <v>2101397</v>
      </c>
    </row>
    <row r="22" spans="2:17" ht="82.5" customHeight="1">
      <c r="B22" s="211" t="s">
        <v>183</v>
      </c>
      <c r="C22" s="211" t="s">
        <v>184</v>
      </c>
      <c r="D22" s="211" t="s">
        <v>143</v>
      </c>
      <c r="E22" s="211" t="s">
        <v>185</v>
      </c>
      <c r="F22" s="242">
        <v>2030000</v>
      </c>
      <c r="G22" s="242">
        <v>2030000</v>
      </c>
      <c r="H22" s="242">
        <v>0</v>
      </c>
      <c r="I22" s="242">
        <v>0</v>
      </c>
      <c r="J22" s="242">
        <v>0</v>
      </c>
      <c r="K22" s="242">
        <v>0</v>
      </c>
      <c r="L22" s="242">
        <v>0</v>
      </c>
      <c r="M22" s="242">
        <v>0</v>
      </c>
      <c r="N22" s="242">
        <v>0</v>
      </c>
      <c r="O22" s="242">
        <v>0</v>
      </c>
      <c r="P22" s="242">
        <v>0</v>
      </c>
      <c r="Q22" s="241">
        <v>2030000</v>
      </c>
    </row>
    <row r="23" spans="2:17" ht="78" customHeight="1">
      <c r="B23" s="211" t="s">
        <v>141</v>
      </c>
      <c r="C23" s="211" t="s">
        <v>142</v>
      </c>
      <c r="D23" s="211" t="s">
        <v>143</v>
      </c>
      <c r="E23" s="211" t="s">
        <v>144</v>
      </c>
      <c r="F23" s="242">
        <v>340000</v>
      </c>
      <c r="G23" s="242">
        <v>340000</v>
      </c>
      <c r="H23" s="242">
        <v>0</v>
      </c>
      <c r="I23" s="242">
        <v>0</v>
      </c>
      <c r="J23" s="242">
        <v>0</v>
      </c>
      <c r="K23" s="242">
        <v>0</v>
      </c>
      <c r="L23" s="242">
        <v>0</v>
      </c>
      <c r="M23" s="242">
        <v>0</v>
      </c>
      <c r="N23" s="242">
        <v>0</v>
      </c>
      <c r="O23" s="242">
        <v>0</v>
      </c>
      <c r="P23" s="242">
        <v>0</v>
      </c>
      <c r="Q23" s="241">
        <v>340000</v>
      </c>
    </row>
    <row r="24" spans="2:17" ht="68.55" customHeight="1">
      <c r="B24" s="211" t="s">
        <v>334</v>
      </c>
      <c r="C24" s="211" t="s">
        <v>335</v>
      </c>
      <c r="D24" s="211" t="s">
        <v>336</v>
      </c>
      <c r="E24" s="211" t="s">
        <v>337</v>
      </c>
      <c r="F24" s="242">
        <v>572500</v>
      </c>
      <c r="G24" s="242">
        <v>572500</v>
      </c>
      <c r="H24" s="242">
        <v>0</v>
      </c>
      <c r="I24" s="242">
        <v>0</v>
      </c>
      <c r="J24" s="242">
        <v>0</v>
      </c>
      <c r="K24" s="242">
        <v>0</v>
      </c>
      <c r="L24" s="242">
        <v>0</v>
      </c>
      <c r="M24" s="242">
        <v>0</v>
      </c>
      <c r="N24" s="242">
        <v>0</v>
      </c>
      <c r="O24" s="242">
        <v>0</v>
      </c>
      <c r="P24" s="242">
        <v>0</v>
      </c>
      <c r="Q24" s="241">
        <v>572500</v>
      </c>
    </row>
    <row r="25" spans="2:17" ht="102.45" customHeight="1">
      <c r="B25" s="211" t="s">
        <v>11</v>
      </c>
      <c r="C25" s="211" t="s">
        <v>9</v>
      </c>
      <c r="D25" s="211" t="s">
        <v>10</v>
      </c>
      <c r="E25" s="211" t="s">
        <v>464</v>
      </c>
      <c r="F25" s="242">
        <v>7978245</v>
      </c>
      <c r="G25" s="242">
        <v>7978245</v>
      </c>
      <c r="H25" s="242">
        <v>5880245</v>
      </c>
      <c r="I25" s="242">
        <v>660000</v>
      </c>
      <c r="J25" s="242">
        <v>0</v>
      </c>
      <c r="K25" s="242">
        <v>1197000</v>
      </c>
      <c r="L25" s="242">
        <v>0</v>
      </c>
      <c r="M25" s="242">
        <v>1197000</v>
      </c>
      <c r="N25" s="242">
        <v>72000</v>
      </c>
      <c r="O25" s="242">
        <v>0</v>
      </c>
      <c r="P25" s="242">
        <v>0</v>
      </c>
      <c r="Q25" s="241">
        <v>9175245</v>
      </c>
    </row>
    <row r="26" spans="2:17" ht="67.05" customHeight="1">
      <c r="B26" s="211" t="s">
        <v>56</v>
      </c>
      <c r="C26" s="211" t="s">
        <v>55</v>
      </c>
      <c r="D26" s="211" t="s">
        <v>12</v>
      </c>
      <c r="E26" s="211" t="s">
        <v>101</v>
      </c>
      <c r="F26" s="242">
        <v>1742129</v>
      </c>
      <c r="G26" s="242">
        <v>1742129</v>
      </c>
      <c r="H26" s="242">
        <v>1360320</v>
      </c>
      <c r="I26" s="242">
        <v>47300</v>
      </c>
      <c r="J26" s="242">
        <v>0</v>
      </c>
      <c r="K26" s="242">
        <v>0</v>
      </c>
      <c r="L26" s="242">
        <v>0</v>
      </c>
      <c r="M26" s="242">
        <v>0</v>
      </c>
      <c r="N26" s="242">
        <v>0</v>
      </c>
      <c r="O26" s="242">
        <v>0</v>
      </c>
      <c r="P26" s="242">
        <v>0</v>
      </c>
      <c r="Q26" s="241">
        <v>1742129</v>
      </c>
    </row>
    <row r="27" spans="2:17" ht="133.94999999999999" customHeight="1">
      <c r="B27" s="211" t="s">
        <v>110</v>
      </c>
      <c r="C27" s="211" t="s">
        <v>111</v>
      </c>
      <c r="D27" s="211" t="s">
        <v>112</v>
      </c>
      <c r="E27" s="211" t="s">
        <v>447</v>
      </c>
      <c r="F27" s="242">
        <v>1357600</v>
      </c>
      <c r="G27" s="242">
        <v>1357600</v>
      </c>
      <c r="H27" s="242">
        <v>976000</v>
      </c>
      <c r="I27" s="242">
        <v>133200</v>
      </c>
      <c r="J27" s="242">
        <v>0</v>
      </c>
      <c r="K27" s="242">
        <v>0</v>
      </c>
      <c r="L27" s="242">
        <v>0</v>
      </c>
      <c r="M27" s="242">
        <v>0</v>
      </c>
      <c r="N27" s="242">
        <v>0</v>
      </c>
      <c r="O27" s="242">
        <v>0</v>
      </c>
      <c r="P27" s="242">
        <v>0</v>
      </c>
      <c r="Q27" s="241">
        <v>1357600</v>
      </c>
    </row>
    <row r="28" spans="2:17" ht="97.5" customHeight="1">
      <c r="B28" s="211" t="s">
        <v>342</v>
      </c>
      <c r="C28" s="211" t="s">
        <v>343</v>
      </c>
      <c r="D28" s="211" t="s">
        <v>112</v>
      </c>
      <c r="E28" s="211" t="s">
        <v>448</v>
      </c>
      <c r="F28" s="242">
        <v>215000</v>
      </c>
      <c r="G28" s="242">
        <v>215000</v>
      </c>
      <c r="H28" s="242">
        <v>126780</v>
      </c>
      <c r="I28" s="242">
        <v>13200</v>
      </c>
      <c r="J28" s="242">
        <v>0</v>
      </c>
      <c r="K28" s="242">
        <v>0</v>
      </c>
      <c r="L28" s="242">
        <v>0</v>
      </c>
      <c r="M28" s="242">
        <v>0</v>
      </c>
      <c r="N28" s="242">
        <v>0</v>
      </c>
      <c r="O28" s="242">
        <v>0</v>
      </c>
      <c r="P28" s="242">
        <v>0</v>
      </c>
      <c r="Q28" s="241">
        <v>215000</v>
      </c>
    </row>
    <row r="29" spans="2:17" ht="159" customHeight="1">
      <c r="B29" s="211" t="s">
        <v>232</v>
      </c>
      <c r="C29" s="211" t="s">
        <v>233</v>
      </c>
      <c r="D29" s="211" t="s">
        <v>12</v>
      </c>
      <c r="E29" s="211" t="s">
        <v>234</v>
      </c>
      <c r="F29" s="242">
        <v>3200000</v>
      </c>
      <c r="G29" s="242">
        <v>3200000</v>
      </c>
      <c r="H29" s="242">
        <v>0</v>
      </c>
      <c r="I29" s="242">
        <v>0</v>
      </c>
      <c r="J29" s="242">
        <v>0</v>
      </c>
      <c r="K29" s="242">
        <v>0</v>
      </c>
      <c r="L29" s="242">
        <v>0</v>
      </c>
      <c r="M29" s="242">
        <v>0</v>
      </c>
      <c r="N29" s="242">
        <v>0</v>
      </c>
      <c r="O29" s="242">
        <v>0</v>
      </c>
      <c r="P29" s="242">
        <v>0</v>
      </c>
      <c r="Q29" s="241">
        <v>3200000</v>
      </c>
    </row>
    <row r="30" spans="2:17" ht="139.05000000000001" customHeight="1">
      <c r="B30" s="211" t="s">
        <v>539</v>
      </c>
      <c r="C30" s="211" t="s">
        <v>540</v>
      </c>
      <c r="D30" s="211" t="s">
        <v>336</v>
      </c>
      <c r="E30" s="211" t="s">
        <v>541</v>
      </c>
      <c r="F30" s="242">
        <v>333869</v>
      </c>
      <c r="G30" s="242">
        <v>333869</v>
      </c>
      <c r="H30" s="242">
        <v>222605</v>
      </c>
      <c r="I30" s="242">
        <v>0</v>
      </c>
      <c r="J30" s="242">
        <v>0</v>
      </c>
      <c r="K30" s="242">
        <v>0</v>
      </c>
      <c r="L30" s="242">
        <v>0</v>
      </c>
      <c r="M30" s="242">
        <v>0</v>
      </c>
      <c r="N30" s="242">
        <v>0</v>
      </c>
      <c r="O30" s="242">
        <v>0</v>
      </c>
      <c r="P30" s="242">
        <v>0</v>
      </c>
      <c r="Q30" s="241">
        <v>333869</v>
      </c>
    </row>
    <row r="31" spans="2:17" ht="409.05" customHeight="1">
      <c r="B31" s="211" t="s">
        <v>545</v>
      </c>
      <c r="C31" s="211" t="s">
        <v>546</v>
      </c>
      <c r="D31" s="211" t="s">
        <v>547</v>
      </c>
      <c r="E31" s="149" t="s">
        <v>548</v>
      </c>
      <c r="F31" s="242">
        <v>0</v>
      </c>
      <c r="G31" s="242">
        <v>0</v>
      </c>
      <c r="H31" s="242">
        <v>0</v>
      </c>
      <c r="I31" s="242">
        <v>0</v>
      </c>
      <c r="J31" s="242">
        <v>0</v>
      </c>
      <c r="K31" s="242">
        <v>13125893.049999997</v>
      </c>
      <c r="L31" s="242">
        <v>13125893.050000001</v>
      </c>
      <c r="M31" s="242">
        <v>0</v>
      </c>
      <c r="N31" s="242">
        <v>0</v>
      </c>
      <c r="O31" s="242">
        <v>0</v>
      </c>
      <c r="P31" s="242">
        <v>13125893.049999997</v>
      </c>
      <c r="Q31" s="241">
        <v>13125893.049999997</v>
      </c>
    </row>
    <row r="32" spans="2:17" ht="94.95" customHeight="1">
      <c r="B32" s="211" t="s">
        <v>552</v>
      </c>
      <c r="C32" s="211" t="s">
        <v>553</v>
      </c>
      <c r="D32" s="211" t="s">
        <v>8</v>
      </c>
      <c r="E32" s="211" t="s">
        <v>554</v>
      </c>
      <c r="F32" s="242">
        <v>630000</v>
      </c>
      <c r="G32" s="242">
        <v>630000</v>
      </c>
      <c r="H32" s="242">
        <v>0</v>
      </c>
      <c r="I32" s="242">
        <v>151756</v>
      </c>
      <c r="J32" s="242">
        <v>0</v>
      </c>
      <c r="K32" s="242">
        <v>0</v>
      </c>
      <c r="L32" s="242">
        <v>0</v>
      </c>
      <c r="M32" s="242">
        <v>0</v>
      </c>
      <c r="N32" s="242">
        <v>0</v>
      </c>
      <c r="O32" s="242">
        <v>0</v>
      </c>
      <c r="P32" s="242">
        <v>0</v>
      </c>
      <c r="Q32" s="241">
        <v>630000</v>
      </c>
    </row>
    <row r="33" spans="2:17" ht="65.55" customHeight="1">
      <c r="B33" s="211" t="s">
        <v>95</v>
      </c>
      <c r="C33" s="211" t="s">
        <v>113</v>
      </c>
      <c r="D33" s="211" t="s">
        <v>8</v>
      </c>
      <c r="E33" s="211" t="s">
        <v>76</v>
      </c>
      <c r="F33" s="242">
        <v>8430000</v>
      </c>
      <c r="G33" s="242">
        <v>8430000</v>
      </c>
      <c r="H33" s="242">
        <v>0</v>
      </c>
      <c r="I33" s="242">
        <v>0</v>
      </c>
      <c r="J33" s="242">
        <v>0</v>
      </c>
      <c r="K33" s="242">
        <v>0</v>
      </c>
      <c r="L33" s="242">
        <v>0</v>
      </c>
      <c r="M33" s="242">
        <v>0</v>
      </c>
      <c r="N33" s="242">
        <v>0</v>
      </c>
      <c r="O33" s="242">
        <v>0</v>
      </c>
      <c r="P33" s="242">
        <v>0</v>
      </c>
      <c r="Q33" s="241">
        <v>8430000</v>
      </c>
    </row>
    <row r="34" spans="2:17" ht="63.45" customHeight="1">
      <c r="B34" s="211" t="s">
        <v>81</v>
      </c>
      <c r="C34" s="211" t="s">
        <v>114</v>
      </c>
      <c r="D34" s="211" t="s">
        <v>15</v>
      </c>
      <c r="E34" s="211" t="s">
        <v>74</v>
      </c>
      <c r="F34" s="242">
        <v>535400</v>
      </c>
      <c r="G34" s="242">
        <v>535400</v>
      </c>
      <c r="H34" s="242">
        <v>0</v>
      </c>
      <c r="I34" s="242">
        <v>0</v>
      </c>
      <c r="J34" s="242">
        <v>0</v>
      </c>
      <c r="K34" s="242">
        <v>0</v>
      </c>
      <c r="L34" s="242">
        <v>0</v>
      </c>
      <c r="M34" s="242">
        <v>0</v>
      </c>
      <c r="N34" s="242">
        <v>0</v>
      </c>
      <c r="O34" s="242">
        <v>0</v>
      </c>
      <c r="P34" s="242">
        <v>0</v>
      </c>
      <c r="Q34" s="241">
        <v>535400</v>
      </c>
    </row>
    <row r="35" spans="2:17" ht="58.95" customHeight="1">
      <c r="B35" s="211" t="s">
        <v>403</v>
      </c>
      <c r="C35" s="211" t="s">
        <v>404</v>
      </c>
      <c r="D35" s="211" t="s">
        <v>18</v>
      </c>
      <c r="E35" s="211" t="s">
        <v>405</v>
      </c>
      <c r="F35" s="242">
        <v>23696</v>
      </c>
      <c r="G35" s="242">
        <v>23696</v>
      </c>
      <c r="H35" s="242">
        <v>0</v>
      </c>
      <c r="I35" s="242">
        <v>0</v>
      </c>
      <c r="J35" s="242">
        <v>0</v>
      </c>
      <c r="K35" s="242">
        <v>0</v>
      </c>
      <c r="L35" s="242">
        <v>0</v>
      </c>
      <c r="M35" s="242">
        <v>0</v>
      </c>
      <c r="N35" s="242">
        <v>0</v>
      </c>
      <c r="O35" s="242">
        <v>0</v>
      </c>
      <c r="P35" s="242">
        <v>0</v>
      </c>
      <c r="Q35" s="241">
        <v>23696</v>
      </c>
    </row>
    <row r="36" spans="2:17" ht="102" customHeight="1">
      <c r="B36" s="211" t="s">
        <v>529</v>
      </c>
      <c r="C36" s="211" t="s">
        <v>530</v>
      </c>
      <c r="D36" s="211" t="s">
        <v>18</v>
      </c>
      <c r="E36" s="211" t="s">
        <v>531</v>
      </c>
      <c r="F36" s="242">
        <v>1519804</v>
      </c>
      <c r="G36" s="242">
        <v>0</v>
      </c>
      <c r="H36" s="242">
        <v>0</v>
      </c>
      <c r="I36" s="242">
        <v>0</v>
      </c>
      <c r="J36" s="242">
        <v>1519804</v>
      </c>
      <c r="K36" s="242">
        <v>0</v>
      </c>
      <c r="L36" s="242">
        <v>0</v>
      </c>
      <c r="M36" s="242">
        <v>0</v>
      </c>
      <c r="N36" s="242">
        <v>0</v>
      </c>
      <c r="O36" s="242">
        <v>0</v>
      </c>
      <c r="P36" s="242">
        <v>0</v>
      </c>
      <c r="Q36" s="241">
        <v>1519804</v>
      </c>
    </row>
    <row r="37" spans="2:17" ht="82.95" customHeight="1">
      <c r="B37" s="211" t="s">
        <v>92</v>
      </c>
      <c r="C37" s="211" t="s">
        <v>115</v>
      </c>
      <c r="D37" s="211" t="s">
        <v>18</v>
      </c>
      <c r="E37" s="211" t="s">
        <v>91</v>
      </c>
      <c r="F37" s="242">
        <v>12013030</v>
      </c>
      <c r="G37" s="242">
        <v>12013030</v>
      </c>
      <c r="H37" s="242">
        <v>4164677</v>
      </c>
      <c r="I37" s="242">
        <v>1319315</v>
      </c>
      <c r="J37" s="242">
        <v>0</v>
      </c>
      <c r="K37" s="242">
        <v>0</v>
      </c>
      <c r="L37" s="242">
        <v>0</v>
      </c>
      <c r="M37" s="242">
        <v>0</v>
      </c>
      <c r="N37" s="242">
        <v>0</v>
      </c>
      <c r="O37" s="242">
        <v>0</v>
      </c>
      <c r="P37" s="242">
        <v>0</v>
      </c>
      <c r="Q37" s="241">
        <v>12013030</v>
      </c>
    </row>
    <row r="38" spans="2:17" ht="47.55" customHeight="1">
      <c r="B38" s="211" t="s">
        <v>412</v>
      </c>
      <c r="C38" s="211" t="s">
        <v>413</v>
      </c>
      <c r="D38" s="211" t="s">
        <v>414</v>
      </c>
      <c r="E38" s="211" t="s">
        <v>415</v>
      </c>
      <c r="F38" s="242">
        <v>4800</v>
      </c>
      <c r="G38" s="242">
        <v>4800</v>
      </c>
      <c r="H38" s="242">
        <v>0</v>
      </c>
      <c r="I38" s="242">
        <v>0</v>
      </c>
      <c r="J38" s="242">
        <v>0</v>
      </c>
      <c r="K38" s="242">
        <v>112168</v>
      </c>
      <c r="L38" s="242">
        <v>0</v>
      </c>
      <c r="M38" s="242">
        <v>112168</v>
      </c>
      <c r="N38" s="242">
        <v>0</v>
      </c>
      <c r="O38" s="242">
        <v>0</v>
      </c>
      <c r="P38" s="242">
        <v>0</v>
      </c>
      <c r="Q38" s="241">
        <v>116968</v>
      </c>
    </row>
    <row r="39" spans="2:17" ht="97.05" customHeight="1">
      <c r="B39" s="211" t="s">
        <v>97</v>
      </c>
      <c r="C39" s="211" t="s">
        <v>117</v>
      </c>
      <c r="D39" s="211" t="s">
        <v>93</v>
      </c>
      <c r="E39" s="211" t="s">
        <v>96</v>
      </c>
      <c r="F39" s="242">
        <v>689658</v>
      </c>
      <c r="G39" s="242">
        <v>689658</v>
      </c>
      <c r="H39" s="242">
        <v>0</v>
      </c>
      <c r="I39" s="242">
        <v>0</v>
      </c>
      <c r="J39" s="242">
        <v>0</v>
      </c>
      <c r="K39" s="242">
        <v>0</v>
      </c>
      <c r="L39" s="242">
        <v>0</v>
      </c>
      <c r="M39" s="242">
        <v>0</v>
      </c>
      <c r="N39" s="242">
        <v>0</v>
      </c>
      <c r="O39" s="242">
        <v>0</v>
      </c>
      <c r="P39" s="242">
        <v>0</v>
      </c>
      <c r="Q39" s="241">
        <v>689658</v>
      </c>
    </row>
    <row r="40" spans="2:17" ht="83.55" customHeight="1">
      <c r="B40" s="211" t="s">
        <v>133</v>
      </c>
      <c r="C40" s="211" t="s">
        <v>134</v>
      </c>
      <c r="D40" s="211" t="s">
        <v>116</v>
      </c>
      <c r="E40" s="211" t="s">
        <v>135</v>
      </c>
      <c r="F40" s="242">
        <v>36107</v>
      </c>
      <c r="G40" s="242">
        <v>36107</v>
      </c>
      <c r="H40" s="242">
        <v>0</v>
      </c>
      <c r="I40" s="242">
        <v>0</v>
      </c>
      <c r="J40" s="242">
        <v>0</v>
      </c>
      <c r="K40" s="242">
        <v>0</v>
      </c>
      <c r="L40" s="242">
        <v>0</v>
      </c>
      <c r="M40" s="242">
        <v>0</v>
      </c>
      <c r="N40" s="242">
        <v>0</v>
      </c>
      <c r="O40" s="242">
        <v>0</v>
      </c>
      <c r="P40" s="242">
        <v>0</v>
      </c>
      <c r="Q40" s="241">
        <v>36107</v>
      </c>
    </row>
    <row r="41" spans="2:17" ht="55.95" customHeight="1">
      <c r="B41" s="211" t="s">
        <v>566</v>
      </c>
      <c r="C41" s="211" t="s">
        <v>567</v>
      </c>
      <c r="D41" s="211" t="s">
        <v>116</v>
      </c>
      <c r="E41" s="211" t="s">
        <v>568</v>
      </c>
      <c r="F41" s="242">
        <v>23475</v>
      </c>
      <c r="G41" s="242">
        <v>23475</v>
      </c>
      <c r="H41" s="242">
        <v>0</v>
      </c>
      <c r="I41" s="242">
        <v>0</v>
      </c>
      <c r="J41" s="242">
        <v>0</v>
      </c>
      <c r="K41" s="242">
        <v>0</v>
      </c>
      <c r="L41" s="242">
        <v>0</v>
      </c>
      <c r="M41" s="242">
        <v>0</v>
      </c>
      <c r="N41" s="242">
        <v>0</v>
      </c>
      <c r="O41" s="242">
        <v>0</v>
      </c>
      <c r="P41" s="242">
        <v>0</v>
      </c>
      <c r="Q41" s="241">
        <v>23475</v>
      </c>
    </row>
    <row r="42" spans="2:17" ht="65.55" customHeight="1">
      <c r="B42" s="211" t="s">
        <v>409</v>
      </c>
      <c r="C42" s="211" t="s">
        <v>410</v>
      </c>
      <c r="D42" s="211" t="s">
        <v>156</v>
      </c>
      <c r="E42" s="211" t="s">
        <v>411</v>
      </c>
      <c r="F42" s="242">
        <v>30000</v>
      </c>
      <c r="G42" s="242">
        <v>30000</v>
      </c>
      <c r="H42" s="242">
        <v>0</v>
      </c>
      <c r="I42" s="242">
        <v>0</v>
      </c>
      <c r="J42" s="242">
        <v>0</v>
      </c>
      <c r="K42" s="242">
        <v>0</v>
      </c>
      <c r="L42" s="242">
        <v>0</v>
      </c>
      <c r="M42" s="242">
        <v>0</v>
      </c>
      <c r="N42" s="242">
        <v>0</v>
      </c>
      <c r="O42" s="242">
        <v>0</v>
      </c>
      <c r="P42" s="242">
        <v>0</v>
      </c>
      <c r="Q42" s="241">
        <v>30000</v>
      </c>
    </row>
    <row r="43" spans="2:17" ht="75.45" customHeight="1">
      <c r="B43" s="211" t="s">
        <v>395</v>
      </c>
      <c r="C43" s="211" t="s">
        <v>396</v>
      </c>
      <c r="D43" s="211" t="s">
        <v>156</v>
      </c>
      <c r="E43" s="211" t="s">
        <v>397</v>
      </c>
      <c r="F43" s="242">
        <v>373500</v>
      </c>
      <c r="G43" s="242">
        <v>373500</v>
      </c>
      <c r="H43" s="242">
        <v>274800</v>
      </c>
      <c r="I43" s="242">
        <v>20450</v>
      </c>
      <c r="J43" s="242">
        <v>0</v>
      </c>
      <c r="K43" s="242">
        <v>0</v>
      </c>
      <c r="L43" s="242">
        <v>0</v>
      </c>
      <c r="M43" s="242">
        <v>0</v>
      </c>
      <c r="N43" s="242">
        <v>0</v>
      </c>
      <c r="O43" s="242">
        <v>0</v>
      </c>
      <c r="P43" s="242">
        <v>0</v>
      </c>
      <c r="Q43" s="241">
        <v>373500</v>
      </c>
    </row>
    <row r="44" spans="2:17" ht="59.55" customHeight="1">
      <c r="B44" s="211" t="s">
        <v>496</v>
      </c>
      <c r="C44" s="211" t="s">
        <v>497</v>
      </c>
      <c r="D44" s="211" t="s">
        <v>338</v>
      </c>
      <c r="E44" s="211" t="s">
        <v>498</v>
      </c>
      <c r="F44" s="242">
        <v>0</v>
      </c>
      <c r="G44" s="242">
        <v>0</v>
      </c>
      <c r="H44" s="242">
        <v>0</v>
      </c>
      <c r="I44" s="242">
        <v>0</v>
      </c>
      <c r="J44" s="242">
        <v>0</v>
      </c>
      <c r="K44" s="242">
        <v>100000</v>
      </c>
      <c r="L44" s="242">
        <v>100000</v>
      </c>
      <c r="M44" s="242">
        <v>0</v>
      </c>
      <c r="N44" s="242">
        <v>0</v>
      </c>
      <c r="O44" s="242">
        <v>0</v>
      </c>
      <c r="P44" s="242">
        <v>100000</v>
      </c>
      <c r="Q44" s="241">
        <v>100000</v>
      </c>
    </row>
    <row r="45" spans="2:17" ht="62.55" customHeight="1">
      <c r="B45" s="211" t="s">
        <v>339</v>
      </c>
      <c r="C45" s="211" t="s">
        <v>340</v>
      </c>
      <c r="D45" s="211" t="s">
        <v>338</v>
      </c>
      <c r="E45" s="211" t="s">
        <v>341</v>
      </c>
      <c r="F45" s="242">
        <v>322600</v>
      </c>
      <c r="G45" s="242">
        <v>322600</v>
      </c>
      <c r="H45" s="242">
        <v>0</v>
      </c>
      <c r="I45" s="242">
        <v>0</v>
      </c>
      <c r="J45" s="242">
        <v>0</v>
      </c>
      <c r="K45" s="242">
        <v>2703700</v>
      </c>
      <c r="L45" s="242">
        <v>2703700</v>
      </c>
      <c r="M45" s="242">
        <v>0</v>
      </c>
      <c r="N45" s="242">
        <v>0</v>
      </c>
      <c r="O45" s="242">
        <v>0</v>
      </c>
      <c r="P45" s="242">
        <v>2703700</v>
      </c>
      <c r="Q45" s="241">
        <v>3026300</v>
      </c>
    </row>
    <row r="46" spans="2:17" ht="61.05" customHeight="1">
      <c r="B46" s="211" t="s">
        <v>194</v>
      </c>
      <c r="C46" s="211" t="s">
        <v>370</v>
      </c>
      <c r="D46" s="211" t="s">
        <v>195</v>
      </c>
      <c r="E46" s="211" t="s">
        <v>120</v>
      </c>
      <c r="F46" s="242">
        <v>0</v>
      </c>
      <c r="G46" s="242">
        <v>0</v>
      </c>
      <c r="H46" s="242">
        <v>0</v>
      </c>
      <c r="I46" s="242">
        <v>0</v>
      </c>
      <c r="J46" s="242">
        <v>0</v>
      </c>
      <c r="K46" s="242">
        <v>74500</v>
      </c>
      <c r="L46" s="242">
        <v>0</v>
      </c>
      <c r="M46" s="242">
        <v>74500</v>
      </c>
      <c r="N46" s="242">
        <v>0</v>
      </c>
      <c r="O46" s="242">
        <v>0</v>
      </c>
      <c r="P46" s="242">
        <v>0</v>
      </c>
      <c r="Q46" s="241">
        <v>74500</v>
      </c>
    </row>
    <row r="47" spans="2:17" ht="91.95" customHeight="1">
      <c r="B47" s="211" t="s">
        <v>555</v>
      </c>
      <c r="C47" s="211" t="s">
        <v>556</v>
      </c>
      <c r="D47" s="211" t="s">
        <v>557</v>
      </c>
      <c r="E47" s="211" t="s">
        <v>558</v>
      </c>
      <c r="F47" s="242">
        <v>0</v>
      </c>
      <c r="G47" s="242">
        <v>0</v>
      </c>
      <c r="H47" s="242">
        <v>0</v>
      </c>
      <c r="I47" s="242">
        <v>0</v>
      </c>
      <c r="J47" s="242">
        <v>0</v>
      </c>
      <c r="K47" s="242">
        <v>50000</v>
      </c>
      <c r="L47" s="242">
        <v>0</v>
      </c>
      <c r="M47" s="242">
        <v>50000</v>
      </c>
      <c r="N47" s="242">
        <v>0</v>
      </c>
      <c r="O47" s="242">
        <v>0</v>
      </c>
      <c r="P47" s="242">
        <v>0</v>
      </c>
      <c r="Q47" s="241">
        <v>50000</v>
      </c>
    </row>
    <row r="48" spans="2:17" ht="57.45" customHeight="1">
      <c r="B48" s="210" t="s">
        <v>87</v>
      </c>
      <c r="C48" s="210" t="s">
        <v>327</v>
      </c>
      <c r="D48" s="210" t="s">
        <v>327</v>
      </c>
      <c r="E48" s="210" t="s">
        <v>59</v>
      </c>
      <c r="F48" s="241">
        <v>265247034</v>
      </c>
      <c r="G48" s="241">
        <v>265247034</v>
      </c>
      <c r="H48" s="241">
        <v>194883273</v>
      </c>
      <c r="I48" s="241">
        <v>11754919</v>
      </c>
      <c r="J48" s="241">
        <v>0</v>
      </c>
      <c r="K48" s="241">
        <v>20254654</v>
      </c>
      <c r="L48" s="241">
        <v>14482754</v>
      </c>
      <c r="M48" s="241">
        <v>4021900</v>
      </c>
      <c r="N48" s="241">
        <v>349336</v>
      </c>
      <c r="O48" s="241">
        <v>0</v>
      </c>
      <c r="P48" s="241">
        <v>16232754</v>
      </c>
      <c r="Q48" s="241">
        <v>285501688</v>
      </c>
    </row>
    <row r="49" spans="2:17" ht="59.55" customHeight="1">
      <c r="B49" s="210" t="s">
        <v>88</v>
      </c>
      <c r="C49" s="210" t="s">
        <v>327</v>
      </c>
      <c r="D49" s="210" t="s">
        <v>327</v>
      </c>
      <c r="E49" s="210" t="s">
        <v>59</v>
      </c>
      <c r="F49" s="241">
        <v>265247034</v>
      </c>
      <c r="G49" s="241">
        <v>265247034</v>
      </c>
      <c r="H49" s="241">
        <v>194883273</v>
      </c>
      <c r="I49" s="241">
        <v>11754919</v>
      </c>
      <c r="J49" s="241">
        <v>0</v>
      </c>
      <c r="K49" s="241">
        <v>20254654</v>
      </c>
      <c r="L49" s="241">
        <v>14482754</v>
      </c>
      <c r="M49" s="241">
        <v>4021900</v>
      </c>
      <c r="N49" s="241">
        <v>349336</v>
      </c>
      <c r="O49" s="241">
        <v>0</v>
      </c>
      <c r="P49" s="241">
        <v>16232754</v>
      </c>
      <c r="Q49" s="241">
        <v>285501688</v>
      </c>
    </row>
    <row r="50" spans="2:17" ht="78.45" customHeight="1">
      <c r="B50" s="211" t="s">
        <v>121</v>
      </c>
      <c r="C50" s="211" t="s">
        <v>106</v>
      </c>
      <c r="D50" s="211" t="s">
        <v>2</v>
      </c>
      <c r="E50" s="211" t="s">
        <v>371</v>
      </c>
      <c r="F50" s="242">
        <v>3379900</v>
      </c>
      <c r="G50" s="242">
        <v>3379900</v>
      </c>
      <c r="H50" s="242">
        <v>2558215</v>
      </c>
      <c r="I50" s="242">
        <v>97015</v>
      </c>
      <c r="J50" s="242">
        <v>0</v>
      </c>
      <c r="K50" s="242">
        <v>30000</v>
      </c>
      <c r="L50" s="242">
        <v>30000</v>
      </c>
      <c r="M50" s="242">
        <v>0</v>
      </c>
      <c r="N50" s="242">
        <v>0</v>
      </c>
      <c r="O50" s="242">
        <v>0</v>
      </c>
      <c r="P50" s="242">
        <v>30000</v>
      </c>
      <c r="Q50" s="241">
        <v>3409900</v>
      </c>
    </row>
    <row r="51" spans="2:17" ht="97.95" customHeight="1">
      <c r="B51" s="211" t="s">
        <v>214</v>
      </c>
      <c r="C51" s="211" t="s">
        <v>372</v>
      </c>
      <c r="D51" s="211" t="s">
        <v>60</v>
      </c>
      <c r="E51" s="211" t="s">
        <v>364</v>
      </c>
      <c r="F51" s="242">
        <v>59912390</v>
      </c>
      <c r="G51" s="242">
        <v>59912390</v>
      </c>
      <c r="H51" s="242">
        <v>29096751</v>
      </c>
      <c r="I51" s="242">
        <v>10747677</v>
      </c>
      <c r="J51" s="242">
        <v>0</v>
      </c>
      <c r="K51" s="242">
        <v>4286950</v>
      </c>
      <c r="L51" s="242">
        <v>4249850</v>
      </c>
      <c r="M51" s="242">
        <v>37100</v>
      </c>
      <c r="N51" s="242">
        <v>0</v>
      </c>
      <c r="O51" s="242">
        <v>0</v>
      </c>
      <c r="P51" s="242">
        <v>4249850</v>
      </c>
      <c r="Q51" s="241">
        <v>64199340</v>
      </c>
    </row>
    <row r="52" spans="2:17" ht="88.95" customHeight="1">
      <c r="B52" s="211" t="s">
        <v>332</v>
      </c>
      <c r="C52" s="211" t="s">
        <v>333</v>
      </c>
      <c r="D52" s="211" t="s">
        <v>60</v>
      </c>
      <c r="E52" s="211" t="s">
        <v>365</v>
      </c>
      <c r="F52" s="242">
        <v>1913160</v>
      </c>
      <c r="G52" s="242">
        <v>1913160</v>
      </c>
      <c r="H52" s="242">
        <v>1163405</v>
      </c>
      <c r="I52" s="242">
        <v>246030</v>
      </c>
      <c r="J52" s="242">
        <v>0</v>
      </c>
      <c r="K52" s="242">
        <v>10000</v>
      </c>
      <c r="L52" s="242">
        <v>0</v>
      </c>
      <c r="M52" s="242">
        <v>10000</v>
      </c>
      <c r="N52" s="242">
        <v>5740</v>
      </c>
      <c r="O52" s="242">
        <v>0</v>
      </c>
      <c r="P52" s="242">
        <v>0</v>
      </c>
      <c r="Q52" s="241">
        <v>1923160</v>
      </c>
    </row>
    <row r="53" spans="2:17" ht="82.05" customHeight="1">
      <c r="B53" s="211" t="s">
        <v>373</v>
      </c>
      <c r="C53" s="211" t="s">
        <v>374</v>
      </c>
      <c r="D53" s="211" t="s">
        <v>60</v>
      </c>
      <c r="E53" s="211" t="s">
        <v>375</v>
      </c>
      <c r="F53" s="242">
        <v>166820400</v>
      </c>
      <c r="G53" s="242">
        <v>166820400</v>
      </c>
      <c r="H53" s="242">
        <v>137287000</v>
      </c>
      <c r="I53" s="242">
        <v>0</v>
      </c>
      <c r="J53" s="242">
        <v>0</v>
      </c>
      <c r="K53" s="242">
        <v>0</v>
      </c>
      <c r="L53" s="242">
        <v>0</v>
      </c>
      <c r="M53" s="242">
        <v>0</v>
      </c>
      <c r="N53" s="242">
        <v>0</v>
      </c>
      <c r="O53" s="242">
        <v>0</v>
      </c>
      <c r="P53" s="242">
        <v>0</v>
      </c>
      <c r="Q53" s="241">
        <v>166820400</v>
      </c>
    </row>
    <row r="54" spans="2:17" ht="93" customHeight="1">
      <c r="B54" s="211" t="s">
        <v>215</v>
      </c>
      <c r="C54" s="211" t="s">
        <v>143</v>
      </c>
      <c r="D54" s="211" t="s">
        <v>7</v>
      </c>
      <c r="E54" s="211" t="s">
        <v>216</v>
      </c>
      <c r="F54" s="242">
        <v>3104320</v>
      </c>
      <c r="G54" s="242">
        <v>3104320</v>
      </c>
      <c r="H54" s="242">
        <v>1941640</v>
      </c>
      <c r="I54" s="242">
        <v>317167</v>
      </c>
      <c r="J54" s="242">
        <v>0</v>
      </c>
      <c r="K54" s="242">
        <v>366430</v>
      </c>
      <c r="L54" s="242">
        <v>363430</v>
      </c>
      <c r="M54" s="242">
        <v>3000</v>
      </c>
      <c r="N54" s="242">
        <v>0</v>
      </c>
      <c r="O54" s="242">
        <v>0</v>
      </c>
      <c r="P54" s="242">
        <v>363430</v>
      </c>
      <c r="Q54" s="241">
        <v>3470750</v>
      </c>
    </row>
    <row r="55" spans="2:17" ht="81" customHeight="1">
      <c r="B55" s="211" t="s">
        <v>221</v>
      </c>
      <c r="C55" s="211" t="s">
        <v>376</v>
      </c>
      <c r="D55" s="211" t="s">
        <v>58</v>
      </c>
      <c r="E55" s="211" t="s">
        <v>75</v>
      </c>
      <c r="F55" s="242">
        <v>4456400</v>
      </c>
      <c r="G55" s="242">
        <v>4456400</v>
      </c>
      <c r="H55" s="242">
        <v>3610350</v>
      </c>
      <c r="I55" s="242">
        <v>118630</v>
      </c>
      <c r="J55" s="242">
        <v>0</v>
      </c>
      <c r="K55" s="242">
        <v>60000</v>
      </c>
      <c r="L55" s="242">
        <v>60000</v>
      </c>
      <c r="M55" s="242">
        <v>0</v>
      </c>
      <c r="N55" s="242">
        <v>0</v>
      </c>
      <c r="O55" s="242">
        <v>0</v>
      </c>
      <c r="P55" s="242">
        <v>60000</v>
      </c>
      <c r="Q55" s="241">
        <v>4516400</v>
      </c>
    </row>
    <row r="56" spans="2:17" ht="60.45" customHeight="1">
      <c r="B56" s="211" t="s">
        <v>222</v>
      </c>
      <c r="C56" s="211" t="s">
        <v>377</v>
      </c>
      <c r="D56" s="211" t="s">
        <v>58</v>
      </c>
      <c r="E56" s="211" t="s">
        <v>104</v>
      </c>
      <c r="F56" s="242">
        <v>121000</v>
      </c>
      <c r="G56" s="242">
        <v>121000</v>
      </c>
      <c r="H56" s="242">
        <v>0</v>
      </c>
      <c r="I56" s="242">
        <v>0</v>
      </c>
      <c r="J56" s="242">
        <v>0</v>
      </c>
      <c r="K56" s="242">
        <v>0</v>
      </c>
      <c r="L56" s="242">
        <v>0</v>
      </c>
      <c r="M56" s="242">
        <v>0</v>
      </c>
      <c r="N56" s="242">
        <v>0</v>
      </c>
      <c r="O56" s="242">
        <v>0</v>
      </c>
      <c r="P56" s="242">
        <v>0</v>
      </c>
      <c r="Q56" s="241">
        <v>121000</v>
      </c>
    </row>
    <row r="57" spans="2:17" ht="85.5" customHeight="1">
      <c r="B57" s="211" t="s">
        <v>217</v>
      </c>
      <c r="C57" s="211" t="s">
        <v>378</v>
      </c>
      <c r="D57" s="211" t="s">
        <v>58</v>
      </c>
      <c r="E57" s="211" t="s">
        <v>218</v>
      </c>
      <c r="F57" s="242">
        <v>305544</v>
      </c>
      <c r="G57" s="242">
        <v>305544</v>
      </c>
      <c r="H57" s="242">
        <v>132190</v>
      </c>
      <c r="I57" s="242">
        <v>83400</v>
      </c>
      <c r="J57" s="242">
        <v>0</v>
      </c>
      <c r="K57" s="242">
        <v>0</v>
      </c>
      <c r="L57" s="242">
        <v>0</v>
      </c>
      <c r="M57" s="242">
        <v>0</v>
      </c>
      <c r="N57" s="242">
        <v>0</v>
      </c>
      <c r="O57" s="242">
        <v>0</v>
      </c>
      <c r="P57" s="242">
        <v>0</v>
      </c>
      <c r="Q57" s="241">
        <v>305544</v>
      </c>
    </row>
    <row r="58" spans="2:17" ht="76.05" customHeight="1">
      <c r="B58" s="211" t="s">
        <v>465</v>
      </c>
      <c r="C58" s="211" t="s">
        <v>466</v>
      </c>
      <c r="D58" s="211" t="s">
        <v>58</v>
      </c>
      <c r="E58" s="211" t="s">
        <v>467</v>
      </c>
      <c r="F58" s="242">
        <v>1554609</v>
      </c>
      <c r="G58" s="242">
        <v>1554609</v>
      </c>
      <c r="H58" s="242">
        <v>1274268</v>
      </c>
      <c r="I58" s="242">
        <v>0</v>
      </c>
      <c r="J58" s="242">
        <v>0</v>
      </c>
      <c r="K58" s="242">
        <v>0</v>
      </c>
      <c r="L58" s="242">
        <v>0</v>
      </c>
      <c r="M58" s="242">
        <v>0</v>
      </c>
      <c r="N58" s="242">
        <v>0</v>
      </c>
      <c r="O58" s="242">
        <v>0</v>
      </c>
      <c r="P58" s="242">
        <v>0</v>
      </c>
      <c r="Q58" s="241">
        <v>1554609</v>
      </c>
    </row>
    <row r="59" spans="2:17" ht="175.5" customHeight="1">
      <c r="B59" s="211" t="s">
        <v>513</v>
      </c>
      <c r="C59" s="211" t="s">
        <v>514</v>
      </c>
      <c r="D59" s="211" t="s">
        <v>58</v>
      </c>
      <c r="E59" s="211" t="s">
        <v>515</v>
      </c>
      <c r="F59" s="242">
        <v>0</v>
      </c>
      <c r="G59" s="242">
        <v>0</v>
      </c>
      <c r="H59" s="242">
        <v>0</v>
      </c>
      <c r="I59" s="242">
        <v>0</v>
      </c>
      <c r="J59" s="242">
        <v>0</v>
      </c>
      <c r="K59" s="242">
        <v>133474</v>
      </c>
      <c r="L59" s="242">
        <v>133474</v>
      </c>
      <c r="M59" s="242">
        <v>0</v>
      </c>
      <c r="N59" s="242">
        <v>0</v>
      </c>
      <c r="O59" s="242">
        <v>0</v>
      </c>
      <c r="P59" s="242">
        <v>133474</v>
      </c>
      <c r="Q59" s="241">
        <v>133474</v>
      </c>
    </row>
    <row r="60" spans="2:17" ht="144.44999999999999" customHeight="1">
      <c r="B60" s="211" t="s">
        <v>516</v>
      </c>
      <c r="C60" s="211" t="s">
        <v>517</v>
      </c>
      <c r="D60" s="211" t="s">
        <v>58</v>
      </c>
      <c r="E60" s="211" t="s">
        <v>518</v>
      </c>
      <c r="F60" s="242">
        <v>0</v>
      </c>
      <c r="G60" s="242">
        <v>0</v>
      </c>
      <c r="H60" s="242">
        <v>0</v>
      </c>
      <c r="I60" s="242">
        <v>0</v>
      </c>
      <c r="J60" s="242">
        <v>0</v>
      </c>
      <c r="K60" s="242">
        <v>2536000</v>
      </c>
      <c r="L60" s="242">
        <v>2536000</v>
      </c>
      <c r="M60" s="242">
        <v>0</v>
      </c>
      <c r="N60" s="242">
        <v>0</v>
      </c>
      <c r="O60" s="242">
        <v>0</v>
      </c>
      <c r="P60" s="242">
        <v>2536000</v>
      </c>
      <c r="Q60" s="241">
        <v>2536000</v>
      </c>
    </row>
    <row r="61" spans="2:17" ht="153" customHeight="1">
      <c r="B61" s="211" t="s">
        <v>468</v>
      </c>
      <c r="C61" s="211" t="s">
        <v>469</v>
      </c>
      <c r="D61" s="211" t="s">
        <v>58</v>
      </c>
      <c r="E61" s="211" t="s">
        <v>470</v>
      </c>
      <c r="F61" s="242">
        <v>527300</v>
      </c>
      <c r="G61" s="242">
        <v>527300</v>
      </c>
      <c r="H61" s="242">
        <v>432210</v>
      </c>
      <c r="I61" s="242">
        <v>0</v>
      </c>
      <c r="J61" s="242">
        <v>0</v>
      </c>
      <c r="K61" s="242">
        <v>0</v>
      </c>
      <c r="L61" s="242">
        <v>0</v>
      </c>
      <c r="M61" s="242">
        <v>0</v>
      </c>
      <c r="N61" s="242">
        <v>0</v>
      </c>
      <c r="O61" s="242">
        <v>0</v>
      </c>
      <c r="P61" s="242">
        <v>0</v>
      </c>
      <c r="Q61" s="241">
        <v>527300</v>
      </c>
    </row>
    <row r="62" spans="2:17" ht="135" customHeight="1">
      <c r="B62" s="211" t="s">
        <v>575</v>
      </c>
      <c r="C62" s="211" t="s">
        <v>576</v>
      </c>
      <c r="D62" s="211" t="s">
        <v>58</v>
      </c>
      <c r="E62" s="211" t="s">
        <v>577</v>
      </c>
      <c r="F62" s="242">
        <v>0</v>
      </c>
      <c r="G62" s="242">
        <v>0</v>
      </c>
      <c r="H62" s="242">
        <v>0</v>
      </c>
      <c r="I62" s="242">
        <v>0</v>
      </c>
      <c r="J62" s="242">
        <v>0</v>
      </c>
      <c r="K62" s="242">
        <v>1213000</v>
      </c>
      <c r="L62" s="242">
        <v>0</v>
      </c>
      <c r="M62" s="242">
        <v>1213000</v>
      </c>
      <c r="N62" s="242">
        <v>0</v>
      </c>
      <c r="O62" s="242">
        <v>0</v>
      </c>
      <c r="P62" s="242">
        <v>0</v>
      </c>
      <c r="Q62" s="241">
        <v>1213000</v>
      </c>
    </row>
    <row r="63" spans="2:17" ht="175.05" customHeight="1">
      <c r="B63" s="211" t="s">
        <v>519</v>
      </c>
      <c r="C63" s="211" t="s">
        <v>520</v>
      </c>
      <c r="D63" s="211" t="s">
        <v>58</v>
      </c>
      <c r="E63" s="211" t="s">
        <v>521</v>
      </c>
      <c r="F63" s="242">
        <v>0</v>
      </c>
      <c r="G63" s="242">
        <v>0</v>
      </c>
      <c r="H63" s="242">
        <v>0</v>
      </c>
      <c r="I63" s="242">
        <v>0</v>
      </c>
      <c r="J63" s="242">
        <v>0</v>
      </c>
      <c r="K63" s="242">
        <v>250000</v>
      </c>
      <c r="L63" s="242">
        <v>250000</v>
      </c>
      <c r="M63" s="242">
        <v>0</v>
      </c>
      <c r="N63" s="242">
        <v>0</v>
      </c>
      <c r="O63" s="242">
        <v>0</v>
      </c>
      <c r="P63" s="242">
        <v>250000</v>
      </c>
      <c r="Q63" s="241">
        <v>250000</v>
      </c>
    </row>
    <row r="64" spans="2:17" ht="159.44999999999999" customHeight="1">
      <c r="B64" s="211" t="s">
        <v>522</v>
      </c>
      <c r="C64" s="211" t="s">
        <v>523</v>
      </c>
      <c r="D64" s="211" t="s">
        <v>58</v>
      </c>
      <c r="E64" s="211" t="s">
        <v>524</v>
      </c>
      <c r="F64" s="242">
        <v>0</v>
      </c>
      <c r="G64" s="242">
        <v>0</v>
      </c>
      <c r="H64" s="242">
        <v>0</v>
      </c>
      <c r="I64" s="242">
        <v>0</v>
      </c>
      <c r="J64" s="242">
        <v>0</v>
      </c>
      <c r="K64" s="242">
        <v>1750000</v>
      </c>
      <c r="L64" s="242">
        <v>0</v>
      </c>
      <c r="M64" s="242">
        <v>0</v>
      </c>
      <c r="N64" s="242">
        <v>0</v>
      </c>
      <c r="O64" s="242">
        <v>0</v>
      </c>
      <c r="P64" s="242">
        <v>1750000</v>
      </c>
      <c r="Q64" s="241">
        <v>1750000</v>
      </c>
    </row>
    <row r="65" spans="2:17" ht="44.55" customHeight="1">
      <c r="B65" s="211" t="s">
        <v>492</v>
      </c>
      <c r="C65" s="211" t="s">
        <v>502</v>
      </c>
      <c r="D65" s="211" t="s">
        <v>58</v>
      </c>
      <c r="E65" s="211" t="s">
        <v>493</v>
      </c>
      <c r="F65" s="242">
        <v>0</v>
      </c>
      <c r="G65" s="242">
        <v>0</v>
      </c>
      <c r="H65" s="242">
        <v>0</v>
      </c>
      <c r="I65" s="242">
        <v>0</v>
      </c>
      <c r="J65" s="242">
        <v>0</v>
      </c>
      <c r="K65" s="242">
        <v>230000</v>
      </c>
      <c r="L65" s="242">
        <v>230000</v>
      </c>
      <c r="M65" s="242">
        <v>0</v>
      </c>
      <c r="N65" s="242">
        <v>0</v>
      </c>
      <c r="O65" s="242">
        <v>0</v>
      </c>
      <c r="P65" s="242">
        <v>230000</v>
      </c>
      <c r="Q65" s="241">
        <v>230000</v>
      </c>
    </row>
    <row r="66" spans="2:17" ht="106.5" customHeight="1">
      <c r="B66" s="211" t="s">
        <v>471</v>
      </c>
      <c r="C66" s="211" t="s">
        <v>472</v>
      </c>
      <c r="D66" s="211" t="s">
        <v>58</v>
      </c>
      <c r="E66" s="211" t="s">
        <v>473</v>
      </c>
      <c r="F66" s="242">
        <v>0</v>
      </c>
      <c r="G66" s="242">
        <v>0</v>
      </c>
      <c r="H66" s="242">
        <v>0</v>
      </c>
      <c r="I66" s="242">
        <v>0</v>
      </c>
      <c r="J66" s="242">
        <v>0</v>
      </c>
      <c r="K66" s="242">
        <v>2339600</v>
      </c>
      <c r="L66" s="242">
        <v>0</v>
      </c>
      <c r="M66" s="242">
        <v>2339600</v>
      </c>
      <c r="N66" s="242">
        <v>0</v>
      </c>
      <c r="O66" s="242">
        <v>0</v>
      </c>
      <c r="P66" s="242">
        <v>0</v>
      </c>
      <c r="Q66" s="241">
        <v>2339600</v>
      </c>
    </row>
    <row r="67" spans="2:17" ht="162.44999999999999" customHeight="1">
      <c r="B67" s="211" t="s">
        <v>579</v>
      </c>
      <c r="C67" s="211" t="s">
        <v>580</v>
      </c>
      <c r="D67" s="211" t="s">
        <v>58</v>
      </c>
      <c r="E67" s="211" t="s">
        <v>581</v>
      </c>
      <c r="F67" s="242">
        <v>0</v>
      </c>
      <c r="G67" s="242">
        <v>0</v>
      </c>
      <c r="H67" s="242">
        <v>0</v>
      </c>
      <c r="I67" s="242">
        <v>0</v>
      </c>
      <c r="J67" s="242">
        <v>0</v>
      </c>
      <c r="K67" s="242">
        <v>419200</v>
      </c>
      <c r="L67" s="242">
        <v>0</v>
      </c>
      <c r="M67" s="242">
        <v>419200</v>
      </c>
      <c r="N67" s="242">
        <v>343596</v>
      </c>
      <c r="O67" s="242">
        <v>0</v>
      </c>
      <c r="P67" s="242">
        <v>0</v>
      </c>
      <c r="Q67" s="241">
        <v>419200</v>
      </c>
    </row>
    <row r="68" spans="2:17" ht="108" customHeight="1">
      <c r="B68" s="211" t="s">
        <v>474</v>
      </c>
      <c r="C68" s="211" t="s">
        <v>475</v>
      </c>
      <c r="D68" s="211" t="s">
        <v>58</v>
      </c>
      <c r="E68" s="211" t="s">
        <v>476</v>
      </c>
      <c r="F68" s="242">
        <v>18514300</v>
      </c>
      <c r="G68" s="242">
        <v>18514300</v>
      </c>
      <c r="H68" s="242">
        <v>15213050</v>
      </c>
      <c r="I68" s="242">
        <v>0</v>
      </c>
      <c r="J68" s="242">
        <v>0</v>
      </c>
      <c r="K68" s="242">
        <v>0</v>
      </c>
      <c r="L68" s="242">
        <v>0</v>
      </c>
      <c r="M68" s="242">
        <v>0</v>
      </c>
      <c r="N68" s="242">
        <v>0</v>
      </c>
      <c r="O68" s="242">
        <v>0</v>
      </c>
      <c r="P68" s="242">
        <v>0</v>
      </c>
      <c r="Q68" s="241">
        <v>18514300</v>
      </c>
    </row>
    <row r="69" spans="2:17" ht="104.55" customHeight="1">
      <c r="B69" s="211" t="s">
        <v>582</v>
      </c>
      <c r="C69" s="211" t="s">
        <v>583</v>
      </c>
      <c r="D69" s="211" t="s">
        <v>58</v>
      </c>
      <c r="E69" s="211" t="s">
        <v>585</v>
      </c>
      <c r="F69" s="242">
        <v>1383600</v>
      </c>
      <c r="G69" s="242">
        <v>1383600</v>
      </c>
      <c r="H69" s="242">
        <v>0</v>
      </c>
      <c r="I69" s="242">
        <v>0</v>
      </c>
      <c r="J69" s="242">
        <v>0</v>
      </c>
      <c r="K69" s="242">
        <v>0</v>
      </c>
      <c r="L69" s="242">
        <v>0</v>
      </c>
      <c r="M69" s="242">
        <v>0</v>
      </c>
      <c r="N69" s="242">
        <v>0</v>
      </c>
      <c r="O69" s="242">
        <v>0</v>
      </c>
      <c r="P69" s="242">
        <v>0</v>
      </c>
      <c r="Q69" s="241">
        <v>1383600</v>
      </c>
    </row>
    <row r="70" spans="2:17" ht="75" customHeight="1">
      <c r="B70" s="211" t="s">
        <v>89</v>
      </c>
      <c r="C70" s="211" t="s">
        <v>239</v>
      </c>
      <c r="D70" s="211" t="s">
        <v>17</v>
      </c>
      <c r="E70" s="211" t="s">
        <v>16</v>
      </c>
      <c r="F70" s="242">
        <v>110500</v>
      </c>
      <c r="G70" s="242">
        <v>110500</v>
      </c>
      <c r="H70" s="242">
        <v>0</v>
      </c>
      <c r="I70" s="242">
        <v>0</v>
      </c>
      <c r="J70" s="242">
        <v>0</v>
      </c>
      <c r="K70" s="242">
        <v>0</v>
      </c>
      <c r="L70" s="242">
        <v>0</v>
      </c>
      <c r="M70" s="242">
        <v>0</v>
      </c>
      <c r="N70" s="242">
        <v>0</v>
      </c>
      <c r="O70" s="242">
        <v>0</v>
      </c>
      <c r="P70" s="242">
        <v>0</v>
      </c>
      <c r="Q70" s="241">
        <v>110500</v>
      </c>
    </row>
    <row r="71" spans="2:17" ht="98.55" customHeight="1">
      <c r="B71" s="211" t="s">
        <v>90</v>
      </c>
      <c r="C71" s="211" t="s">
        <v>122</v>
      </c>
      <c r="D71" s="211" t="s">
        <v>17</v>
      </c>
      <c r="E71" s="211" t="s">
        <v>525</v>
      </c>
      <c r="F71" s="242">
        <v>3143611</v>
      </c>
      <c r="G71" s="242">
        <v>3143611</v>
      </c>
      <c r="H71" s="242">
        <v>2174194</v>
      </c>
      <c r="I71" s="242">
        <v>145000</v>
      </c>
      <c r="J71" s="242">
        <v>0</v>
      </c>
      <c r="K71" s="242">
        <v>0</v>
      </c>
      <c r="L71" s="242">
        <v>0</v>
      </c>
      <c r="M71" s="242">
        <v>0</v>
      </c>
      <c r="N71" s="242">
        <v>0</v>
      </c>
      <c r="O71" s="242">
        <v>0</v>
      </c>
      <c r="P71" s="242">
        <v>0</v>
      </c>
      <c r="Q71" s="241">
        <v>3143611</v>
      </c>
    </row>
    <row r="72" spans="2:17" ht="68.55" customHeight="1">
      <c r="B72" s="211" t="s">
        <v>494</v>
      </c>
      <c r="C72" s="211" t="s">
        <v>495</v>
      </c>
      <c r="D72" s="211" t="s">
        <v>17</v>
      </c>
      <c r="E72" s="211" t="s">
        <v>488</v>
      </c>
      <c r="F72" s="242">
        <v>0</v>
      </c>
      <c r="G72" s="242">
        <v>0</v>
      </c>
      <c r="H72" s="242">
        <v>0</v>
      </c>
      <c r="I72" s="242">
        <v>0</v>
      </c>
      <c r="J72" s="242">
        <v>0</v>
      </c>
      <c r="K72" s="242">
        <v>6630000</v>
      </c>
      <c r="L72" s="242">
        <v>6630000</v>
      </c>
      <c r="M72" s="242">
        <v>0</v>
      </c>
      <c r="N72" s="242">
        <v>0</v>
      </c>
      <c r="O72" s="242">
        <v>0</v>
      </c>
      <c r="P72" s="242">
        <v>6630000</v>
      </c>
      <c r="Q72" s="241">
        <v>6630000</v>
      </c>
    </row>
    <row r="73" spans="2:17" ht="75" customHeight="1">
      <c r="B73" s="210" t="s">
        <v>367</v>
      </c>
      <c r="C73" s="210" t="s">
        <v>327</v>
      </c>
      <c r="D73" s="210" t="s">
        <v>327</v>
      </c>
      <c r="E73" s="210" t="s">
        <v>235</v>
      </c>
      <c r="F73" s="241">
        <v>1993600</v>
      </c>
      <c r="G73" s="241">
        <v>1993600</v>
      </c>
      <c r="H73" s="241">
        <v>1607517</v>
      </c>
      <c r="I73" s="241">
        <v>30115</v>
      </c>
      <c r="J73" s="241">
        <v>0</v>
      </c>
      <c r="K73" s="241">
        <v>0</v>
      </c>
      <c r="L73" s="241">
        <v>0</v>
      </c>
      <c r="M73" s="241">
        <v>0</v>
      </c>
      <c r="N73" s="241">
        <v>0</v>
      </c>
      <c r="O73" s="241">
        <v>0</v>
      </c>
      <c r="P73" s="241">
        <v>0</v>
      </c>
      <c r="Q73" s="241">
        <v>1993600</v>
      </c>
    </row>
    <row r="74" spans="2:17" ht="67.5" customHeight="1">
      <c r="B74" s="210" t="s">
        <v>236</v>
      </c>
      <c r="C74" s="210" t="s">
        <v>327</v>
      </c>
      <c r="D74" s="210" t="s">
        <v>327</v>
      </c>
      <c r="E74" s="210" t="s">
        <v>235</v>
      </c>
      <c r="F74" s="241">
        <v>1993600</v>
      </c>
      <c r="G74" s="241">
        <v>1993600</v>
      </c>
      <c r="H74" s="241">
        <v>1607517</v>
      </c>
      <c r="I74" s="241">
        <v>30115</v>
      </c>
      <c r="J74" s="241">
        <v>0</v>
      </c>
      <c r="K74" s="241">
        <v>0</v>
      </c>
      <c r="L74" s="241">
        <v>0</v>
      </c>
      <c r="M74" s="241">
        <v>0</v>
      </c>
      <c r="N74" s="241">
        <v>0</v>
      </c>
      <c r="O74" s="241">
        <v>0</v>
      </c>
      <c r="P74" s="241">
        <v>0</v>
      </c>
      <c r="Q74" s="241">
        <v>1993600</v>
      </c>
    </row>
    <row r="75" spans="2:17" ht="73.5" customHeight="1">
      <c r="B75" s="211" t="s">
        <v>237</v>
      </c>
      <c r="C75" s="211" t="s">
        <v>106</v>
      </c>
      <c r="D75" s="211" t="s">
        <v>2</v>
      </c>
      <c r="E75" s="211" t="s">
        <v>371</v>
      </c>
      <c r="F75" s="242">
        <v>1972600</v>
      </c>
      <c r="G75" s="242">
        <v>1972600</v>
      </c>
      <c r="H75" s="242">
        <v>1604238</v>
      </c>
      <c r="I75" s="242">
        <v>30115</v>
      </c>
      <c r="J75" s="242">
        <v>0</v>
      </c>
      <c r="K75" s="242">
        <v>0</v>
      </c>
      <c r="L75" s="242">
        <v>0</v>
      </c>
      <c r="M75" s="242">
        <v>0</v>
      </c>
      <c r="N75" s="242">
        <v>0</v>
      </c>
      <c r="O75" s="242">
        <v>0</v>
      </c>
      <c r="P75" s="242">
        <v>0</v>
      </c>
      <c r="Q75" s="241">
        <v>1972600</v>
      </c>
    </row>
    <row r="76" spans="2:17" ht="109.05" customHeight="1">
      <c r="B76" s="211" t="s">
        <v>559</v>
      </c>
      <c r="C76" s="211" t="s">
        <v>560</v>
      </c>
      <c r="D76" s="211" t="s">
        <v>112</v>
      </c>
      <c r="E76" s="211" t="s">
        <v>569</v>
      </c>
      <c r="F76" s="242">
        <v>21000</v>
      </c>
      <c r="G76" s="242">
        <v>21000</v>
      </c>
      <c r="H76" s="242">
        <v>3279</v>
      </c>
      <c r="I76" s="242">
        <v>0</v>
      </c>
      <c r="J76" s="242">
        <v>0</v>
      </c>
      <c r="K76" s="242">
        <v>0</v>
      </c>
      <c r="L76" s="242">
        <v>0</v>
      </c>
      <c r="M76" s="242">
        <v>0</v>
      </c>
      <c r="N76" s="242">
        <v>0</v>
      </c>
      <c r="O76" s="242">
        <v>0</v>
      </c>
      <c r="P76" s="242">
        <v>0</v>
      </c>
      <c r="Q76" s="241">
        <v>21000</v>
      </c>
    </row>
    <row r="77" spans="2:17" ht="48" customHeight="1">
      <c r="B77" s="210" t="s">
        <v>123</v>
      </c>
      <c r="C77" s="210" t="s">
        <v>327</v>
      </c>
      <c r="D77" s="210" t="s">
        <v>327</v>
      </c>
      <c r="E77" s="210" t="s">
        <v>534</v>
      </c>
      <c r="F77" s="241">
        <v>15857165</v>
      </c>
      <c r="G77" s="241">
        <v>15857165</v>
      </c>
      <c r="H77" s="241">
        <v>11663553</v>
      </c>
      <c r="I77" s="241">
        <v>1288780</v>
      </c>
      <c r="J77" s="241">
        <v>0</v>
      </c>
      <c r="K77" s="241">
        <v>104000</v>
      </c>
      <c r="L77" s="241">
        <v>0</v>
      </c>
      <c r="M77" s="241">
        <v>104000</v>
      </c>
      <c r="N77" s="241">
        <v>0</v>
      </c>
      <c r="O77" s="241">
        <v>0</v>
      </c>
      <c r="P77" s="241">
        <v>0</v>
      </c>
      <c r="Q77" s="241">
        <v>15961165</v>
      </c>
    </row>
    <row r="78" spans="2:17" ht="52.95" customHeight="1">
      <c r="B78" s="210" t="s">
        <v>124</v>
      </c>
      <c r="C78" s="210" t="s">
        <v>327</v>
      </c>
      <c r="D78" s="210" t="s">
        <v>327</v>
      </c>
      <c r="E78" s="210" t="s">
        <v>534</v>
      </c>
      <c r="F78" s="241">
        <v>15857165</v>
      </c>
      <c r="G78" s="241">
        <v>15857165</v>
      </c>
      <c r="H78" s="241">
        <v>11663553</v>
      </c>
      <c r="I78" s="241">
        <v>1288780</v>
      </c>
      <c r="J78" s="241">
        <v>0</v>
      </c>
      <c r="K78" s="241">
        <v>104000</v>
      </c>
      <c r="L78" s="241">
        <v>0</v>
      </c>
      <c r="M78" s="241">
        <v>104000</v>
      </c>
      <c r="N78" s="241">
        <v>0</v>
      </c>
      <c r="O78" s="241">
        <v>0</v>
      </c>
      <c r="P78" s="241">
        <v>0</v>
      </c>
      <c r="Q78" s="241">
        <v>15961165</v>
      </c>
    </row>
    <row r="79" spans="2:17" ht="90.45" customHeight="1">
      <c r="B79" s="211" t="s">
        <v>125</v>
      </c>
      <c r="C79" s="211" t="s">
        <v>106</v>
      </c>
      <c r="D79" s="211" t="s">
        <v>2</v>
      </c>
      <c r="E79" s="211" t="s">
        <v>371</v>
      </c>
      <c r="F79" s="242">
        <v>1091590</v>
      </c>
      <c r="G79" s="242">
        <v>1091590</v>
      </c>
      <c r="H79" s="242">
        <v>884000</v>
      </c>
      <c r="I79" s="242">
        <v>7000</v>
      </c>
      <c r="J79" s="242">
        <v>0</v>
      </c>
      <c r="K79" s="242">
        <v>0</v>
      </c>
      <c r="L79" s="242">
        <v>0</v>
      </c>
      <c r="M79" s="242">
        <v>0</v>
      </c>
      <c r="N79" s="242">
        <v>0</v>
      </c>
      <c r="O79" s="242">
        <v>0</v>
      </c>
      <c r="P79" s="242">
        <v>0</v>
      </c>
      <c r="Q79" s="241">
        <v>1091590</v>
      </c>
    </row>
    <row r="80" spans="2:17" ht="62.55" customHeight="1">
      <c r="B80" s="211" t="s">
        <v>219</v>
      </c>
      <c r="C80" s="211" t="s">
        <v>220</v>
      </c>
      <c r="D80" s="211" t="s">
        <v>7</v>
      </c>
      <c r="E80" s="211" t="s">
        <v>379</v>
      </c>
      <c r="F80" s="242">
        <v>4107195</v>
      </c>
      <c r="G80" s="242">
        <v>4107195</v>
      </c>
      <c r="H80" s="242">
        <v>3335753</v>
      </c>
      <c r="I80" s="242">
        <v>59950</v>
      </c>
      <c r="J80" s="242">
        <v>0</v>
      </c>
      <c r="K80" s="242">
        <v>44000</v>
      </c>
      <c r="L80" s="242">
        <v>0</v>
      </c>
      <c r="M80" s="242">
        <v>44000</v>
      </c>
      <c r="N80" s="242">
        <v>0</v>
      </c>
      <c r="O80" s="242">
        <v>0</v>
      </c>
      <c r="P80" s="242">
        <v>0</v>
      </c>
      <c r="Q80" s="241">
        <v>4151195</v>
      </c>
    </row>
    <row r="81" spans="2:17" ht="39.450000000000003" customHeight="1">
      <c r="B81" s="211" t="s">
        <v>126</v>
      </c>
      <c r="C81" s="211" t="s">
        <v>127</v>
      </c>
      <c r="D81" s="211" t="s">
        <v>13</v>
      </c>
      <c r="E81" s="211" t="s">
        <v>77</v>
      </c>
      <c r="F81" s="242">
        <v>3026600</v>
      </c>
      <c r="G81" s="242">
        <v>3026600</v>
      </c>
      <c r="H81" s="242">
        <v>2345000</v>
      </c>
      <c r="I81" s="242">
        <v>76500</v>
      </c>
      <c r="J81" s="242">
        <v>0</v>
      </c>
      <c r="K81" s="242">
        <v>1000</v>
      </c>
      <c r="L81" s="242">
        <v>0</v>
      </c>
      <c r="M81" s="242">
        <v>1000</v>
      </c>
      <c r="N81" s="242">
        <v>0</v>
      </c>
      <c r="O81" s="242">
        <v>0</v>
      </c>
      <c r="P81" s="242">
        <v>0</v>
      </c>
      <c r="Q81" s="241">
        <v>3027600</v>
      </c>
    </row>
    <row r="82" spans="2:17" ht="46.95" customHeight="1">
      <c r="B82" s="211" t="s">
        <v>128</v>
      </c>
      <c r="C82" s="211" t="s">
        <v>78</v>
      </c>
      <c r="D82" s="211" t="s">
        <v>13</v>
      </c>
      <c r="E82" s="211" t="s">
        <v>79</v>
      </c>
      <c r="F82" s="242">
        <v>468210</v>
      </c>
      <c r="G82" s="242">
        <v>468210</v>
      </c>
      <c r="H82" s="242">
        <v>260800</v>
      </c>
      <c r="I82" s="242">
        <v>136800</v>
      </c>
      <c r="J82" s="242">
        <v>0</v>
      </c>
      <c r="K82" s="242">
        <v>1000</v>
      </c>
      <c r="L82" s="242">
        <v>0</v>
      </c>
      <c r="M82" s="242">
        <v>1000</v>
      </c>
      <c r="N82" s="242">
        <v>0</v>
      </c>
      <c r="O82" s="242">
        <v>0</v>
      </c>
      <c r="P82" s="242">
        <v>0</v>
      </c>
      <c r="Q82" s="241">
        <v>469210</v>
      </c>
    </row>
    <row r="83" spans="2:17" ht="82.5" customHeight="1">
      <c r="B83" s="211" t="s">
        <v>84</v>
      </c>
      <c r="C83" s="211" t="s">
        <v>129</v>
      </c>
      <c r="D83" s="211" t="s">
        <v>14</v>
      </c>
      <c r="E83" s="211" t="s">
        <v>80</v>
      </c>
      <c r="F83" s="242">
        <v>6065770</v>
      </c>
      <c r="G83" s="242">
        <v>6065770</v>
      </c>
      <c r="H83" s="242">
        <v>3968000</v>
      </c>
      <c r="I83" s="242">
        <v>997730</v>
      </c>
      <c r="J83" s="242">
        <v>0</v>
      </c>
      <c r="K83" s="242">
        <v>58000</v>
      </c>
      <c r="L83" s="242">
        <v>0</v>
      </c>
      <c r="M83" s="242">
        <v>58000</v>
      </c>
      <c r="N83" s="242">
        <v>0</v>
      </c>
      <c r="O83" s="242">
        <v>0</v>
      </c>
      <c r="P83" s="242">
        <v>0</v>
      </c>
      <c r="Q83" s="241">
        <v>6123770</v>
      </c>
    </row>
    <row r="84" spans="2:17" ht="63.45" customHeight="1">
      <c r="B84" s="211" t="s">
        <v>85</v>
      </c>
      <c r="C84" s="211" t="s">
        <v>130</v>
      </c>
      <c r="D84" s="211" t="s">
        <v>15</v>
      </c>
      <c r="E84" s="211" t="s">
        <v>131</v>
      </c>
      <c r="F84" s="242">
        <v>1072800</v>
      </c>
      <c r="G84" s="242">
        <v>1072800</v>
      </c>
      <c r="H84" s="242">
        <v>870000</v>
      </c>
      <c r="I84" s="242">
        <v>10800</v>
      </c>
      <c r="J84" s="242">
        <v>0</v>
      </c>
      <c r="K84" s="242">
        <v>0</v>
      </c>
      <c r="L84" s="242">
        <v>0</v>
      </c>
      <c r="M84" s="242">
        <v>0</v>
      </c>
      <c r="N84" s="242">
        <v>0</v>
      </c>
      <c r="O84" s="242">
        <v>0</v>
      </c>
      <c r="P84" s="242">
        <v>0</v>
      </c>
      <c r="Q84" s="241">
        <v>1072800</v>
      </c>
    </row>
    <row r="85" spans="2:17" ht="45.45" customHeight="1">
      <c r="B85" s="211" t="s">
        <v>86</v>
      </c>
      <c r="C85" s="211" t="s">
        <v>114</v>
      </c>
      <c r="D85" s="211" t="s">
        <v>15</v>
      </c>
      <c r="E85" s="211" t="s">
        <v>74</v>
      </c>
      <c r="F85" s="242">
        <v>25000</v>
      </c>
      <c r="G85" s="242">
        <v>25000</v>
      </c>
      <c r="H85" s="242">
        <v>0</v>
      </c>
      <c r="I85" s="242">
        <v>0</v>
      </c>
      <c r="J85" s="242">
        <v>0</v>
      </c>
      <c r="K85" s="242">
        <v>0</v>
      </c>
      <c r="L85" s="242">
        <v>0</v>
      </c>
      <c r="M85" s="242">
        <v>0</v>
      </c>
      <c r="N85" s="242">
        <v>0</v>
      </c>
      <c r="O85" s="242">
        <v>0</v>
      </c>
      <c r="P85" s="242">
        <v>0</v>
      </c>
      <c r="Q85" s="241">
        <v>25000</v>
      </c>
    </row>
    <row r="86" spans="2:17" ht="57.45" customHeight="1">
      <c r="B86" s="210" t="s">
        <v>380</v>
      </c>
      <c r="C86" s="210" t="s">
        <v>327</v>
      </c>
      <c r="D86" s="210" t="s">
        <v>327</v>
      </c>
      <c r="E86" s="210" t="s">
        <v>223</v>
      </c>
      <c r="F86" s="241">
        <v>4191700</v>
      </c>
      <c r="G86" s="241">
        <v>3191700</v>
      </c>
      <c r="H86" s="241">
        <v>1971130</v>
      </c>
      <c r="I86" s="241">
        <v>85000</v>
      </c>
      <c r="J86" s="241">
        <v>0</v>
      </c>
      <c r="K86" s="241">
        <v>1200000</v>
      </c>
      <c r="L86" s="241">
        <v>1200000</v>
      </c>
      <c r="M86" s="241">
        <v>0</v>
      </c>
      <c r="N86" s="241">
        <v>0</v>
      </c>
      <c r="O86" s="241">
        <v>0</v>
      </c>
      <c r="P86" s="241">
        <v>1200000</v>
      </c>
      <c r="Q86" s="241">
        <v>5391700</v>
      </c>
    </row>
    <row r="87" spans="2:17" ht="55.05" customHeight="1">
      <c r="B87" s="210" t="s">
        <v>224</v>
      </c>
      <c r="C87" s="210" t="s">
        <v>327</v>
      </c>
      <c r="D87" s="210" t="s">
        <v>327</v>
      </c>
      <c r="E87" s="210" t="s">
        <v>223</v>
      </c>
      <c r="F87" s="241">
        <v>4191700</v>
      </c>
      <c r="G87" s="241">
        <v>3191700</v>
      </c>
      <c r="H87" s="241">
        <v>1971130</v>
      </c>
      <c r="I87" s="241">
        <v>85000</v>
      </c>
      <c r="J87" s="241">
        <v>0</v>
      </c>
      <c r="K87" s="241">
        <v>1200000</v>
      </c>
      <c r="L87" s="241">
        <v>1200000</v>
      </c>
      <c r="M87" s="241">
        <v>0</v>
      </c>
      <c r="N87" s="241">
        <v>0</v>
      </c>
      <c r="O87" s="241">
        <v>0</v>
      </c>
      <c r="P87" s="241">
        <v>1200000</v>
      </c>
      <c r="Q87" s="241">
        <v>5391700</v>
      </c>
    </row>
    <row r="88" spans="2:17" ht="82.95" customHeight="1">
      <c r="B88" s="211" t="s">
        <v>381</v>
      </c>
      <c r="C88" s="211" t="s">
        <v>106</v>
      </c>
      <c r="D88" s="211" t="s">
        <v>2</v>
      </c>
      <c r="E88" s="211" t="s">
        <v>371</v>
      </c>
      <c r="F88" s="242">
        <v>2617000</v>
      </c>
      <c r="G88" s="242">
        <v>2617000</v>
      </c>
      <c r="H88" s="242">
        <v>1971130</v>
      </c>
      <c r="I88" s="242">
        <v>85000</v>
      </c>
      <c r="J88" s="242">
        <v>0</v>
      </c>
      <c r="K88" s="242">
        <v>0</v>
      </c>
      <c r="L88" s="242">
        <v>0</v>
      </c>
      <c r="M88" s="242">
        <v>0</v>
      </c>
      <c r="N88" s="242">
        <v>0</v>
      </c>
      <c r="O88" s="242">
        <v>0</v>
      </c>
      <c r="P88" s="242">
        <v>0</v>
      </c>
      <c r="Q88" s="241">
        <v>2617000</v>
      </c>
    </row>
    <row r="89" spans="2:17" ht="42" customHeight="1">
      <c r="B89" s="211" t="s">
        <v>382</v>
      </c>
      <c r="C89" s="211" t="s">
        <v>186</v>
      </c>
      <c r="D89" s="211" t="s">
        <v>19</v>
      </c>
      <c r="E89" s="211" t="s">
        <v>213</v>
      </c>
      <c r="F89" s="242">
        <v>1000000</v>
      </c>
      <c r="G89" s="242">
        <v>0</v>
      </c>
      <c r="H89" s="242">
        <v>0</v>
      </c>
      <c r="I89" s="242">
        <v>0</v>
      </c>
      <c r="J89" s="242">
        <v>0</v>
      </c>
      <c r="K89" s="242">
        <v>0</v>
      </c>
      <c r="L89" s="242">
        <v>0</v>
      </c>
      <c r="M89" s="242">
        <v>0</v>
      </c>
      <c r="N89" s="242">
        <v>0</v>
      </c>
      <c r="O89" s="242">
        <v>0</v>
      </c>
      <c r="P89" s="242">
        <v>0</v>
      </c>
      <c r="Q89" s="241">
        <v>1000000</v>
      </c>
    </row>
    <row r="90" spans="2:17" ht="52.05" customHeight="1">
      <c r="B90" s="211" t="s">
        <v>230</v>
      </c>
      <c r="C90" s="211" t="s">
        <v>231</v>
      </c>
      <c r="D90" s="211" t="s">
        <v>20</v>
      </c>
      <c r="E90" s="211" t="s">
        <v>190</v>
      </c>
      <c r="F90" s="242">
        <v>342700</v>
      </c>
      <c r="G90" s="242">
        <v>342700</v>
      </c>
      <c r="H90" s="242">
        <v>0</v>
      </c>
      <c r="I90" s="242">
        <v>0</v>
      </c>
      <c r="J90" s="242">
        <v>0</v>
      </c>
      <c r="K90" s="242">
        <v>1200000</v>
      </c>
      <c r="L90" s="242">
        <v>1200000</v>
      </c>
      <c r="M90" s="242">
        <v>0</v>
      </c>
      <c r="N90" s="242">
        <v>0</v>
      </c>
      <c r="O90" s="242">
        <v>0</v>
      </c>
      <c r="P90" s="242">
        <v>1200000</v>
      </c>
      <c r="Q90" s="241">
        <v>1542700</v>
      </c>
    </row>
    <row r="91" spans="2:17" ht="81.45" customHeight="1">
      <c r="B91" s="211" t="s">
        <v>526</v>
      </c>
      <c r="C91" s="211" t="s">
        <v>527</v>
      </c>
      <c r="D91" s="211" t="s">
        <v>20</v>
      </c>
      <c r="E91" s="211" t="s">
        <v>507</v>
      </c>
      <c r="F91" s="242">
        <v>232000</v>
      </c>
      <c r="G91" s="242">
        <v>232000</v>
      </c>
      <c r="H91" s="242">
        <v>0</v>
      </c>
      <c r="I91" s="242">
        <v>0</v>
      </c>
      <c r="J91" s="242">
        <v>0</v>
      </c>
      <c r="K91" s="242">
        <v>0</v>
      </c>
      <c r="L91" s="242">
        <v>0</v>
      </c>
      <c r="M91" s="242">
        <v>0</v>
      </c>
      <c r="N91" s="242">
        <v>0</v>
      </c>
      <c r="O91" s="242">
        <v>0</v>
      </c>
      <c r="P91" s="242">
        <v>0</v>
      </c>
      <c r="Q91" s="241">
        <v>232000</v>
      </c>
    </row>
    <row r="92" spans="2:17" ht="43.95" customHeight="1">
      <c r="B92" s="210" t="s">
        <v>203</v>
      </c>
      <c r="C92" s="210" t="s">
        <v>203</v>
      </c>
      <c r="D92" s="210" t="s">
        <v>203</v>
      </c>
      <c r="E92" s="210" t="s">
        <v>383</v>
      </c>
      <c r="F92" s="241">
        <v>441622342</v>
      </c>
      <c r="G92" s="241">
        <v>439102538</v>
      </c>
      <c r="H92" s="241">
        <v>295698465</v>
      </c>
      <c r="I92" s="241">
        <v>22093471</v>
      </c>
      <c r="J92" s="241">
        <v>1519804</v>
      </c>
      <c r="K92" s="241">
        <v>42753915.049999997</v>
      </c>
      <c r="L92" s="241">
        <v>33844347.049999997</v>
      </c>
      <c r="M92" s="241">
        <v>7159568</v>
      </c>
      <c r="N92" s="241">
        <v>450336</v>
      </c>
      <c r="O92" s="241">
        <v>35000</v>
      </c>
      <c r="P92" s="241">
        <v>35594347.049999997</v>
      </c>
      <c r="Q92" s="241">
        <v>484376257.05000001</v>
      </c>
    </row>
    <row r="95" spans="2:17">
      <c r="E95" s="29" t="s">
        <v>348</v>
      </c>
      <c r="K95" s="29" t="s">
        <v>349</v>
      </c>
    </row>
  </sheetData>
  <mergeCells count="25">
    <mergeCell ref="Q8:Q11"/>
    <mergeCell ref="O2:Q2"/>
    <mergeCell ref="O3:Q3"/>
    <mergeCell ref="B4:Q4"/>
    <mergeCell ref="B5:C5"/>
    <mergeCell ref="P9:P11"/>
    <mergeCell ref="B6:C6"/>
    <mergeCell ref="F9:F11"/>
    <mergeCell ref="G9:G11"/>
    <mergeCell ref="O10:O11"/>
    <mergeCell ref="L9:L11"/>
    <mergeCell ref="N9:O9"/>
    <mergeCell ref="H10:H11"/>
    <mergeCell ref="K8:P8"/>
    <mergeCell ref="N10:N11"/>
    <mergeCell ref="M9:M11"/>
    <mergeCell ref="J9:J11"/>
    <mergeCell ref="K9:K11"/>
    <mergeCell ref="B8:B11"/>
    <mergeCell ref="C8:C11"/>
    <mergeCell ref="F8:J8"/>
    <mergeCell ref="I10:I11"/>
    <mergeCell ref="D8:D11"/>
    <mergeCell ref="E8:E11"/>
    <mergeCell ref="H9:I9"/>
  </mergeCells>
  <phoneticPr fontId="2" type="noConversion"/>
  <printOptions horizontalCentered="1"/>
  <pageMargins left="0.39370078740157483" right="0.19685039370078741" top="1.1811023622047245" bottom="0.59055118110236227" header="0.51181102362204722" footer="0.31496062992125984"/>
  <pageSetup paperSize="9" scale="37" fitToHeight="0" orientation="landscape" horizontalDpi="360" verticalDpi="360"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68"/>
  <sheetViews>
    <sheetView topLeftCell="A62" workbookViewId="0">
      <selection activeCell="E69" sqref="E69"/>
    </sheetView>
  </sheetViews>
  <sheetFormatPr defaultColWidth="9.33203125" defaultRowHeight="15.6"/>
  <cols>
    <col min="1" max="1" width="25" style="76" customWidth="1"/>
    <col min="2" max="2" width="27.21875" style="76" customWidth="1"/>
    <col min="3" max="3" width="24.21875" style="76" customWidth="1"/>
    <col min="4" max="4" width="27.5546875" style="76" customWidth="1"/>
    <col min="5" max="5" width="23" style="76" customWidth="1"/>
    <col min="6" max="8" width="9.33203125" style="76"/>
    <col min="9" max="9" width="20.44140625" style="76" customWidth="1"/>
    <col min="10" max="16384" width="9.33203125" style="76"/>
  </cols>
  <sheetData>
    <row r="1" spans="1:9" s="56" customFormat="1" ht="7.5" customHeight="1"/>
    <row r="2" spans="1:9" s="56" customFormat="1" ht="15.6" customHeight="1">
      <c r="A2" s="79"/>
      <c r="B2" s="80"/>
      <c r="C2" s="80"/>
      <c r="I2" s="56" t="s">
        <v>446</v>
      </c>
    </row>
    <row r="3" spans="1:9" s="56" customFormat="1" ht="61.5" customHeight="1">
      <c r="A3" s="79"/>
      <c r="B3" s="81"/>
      <c r="C3" s="81"/>
      <c r="F3" s="331" t="s">
        <v>592</v>
      </c>
      <c r="G3" s="298"/>
      <c r="H3" s="298"/>
      <c r="I3" s="298"/>
    </row>
    <row r="4" spans="1:9" s="56" customFormat="1" ht="30" customHeight="1">
      <c r="A4" s="79"/>
      <c r="B4" s="81"/>
      <c r="C4" s="81"/>
      <c r="F4" s="331" t="s">
        <v>462</v>
      </c>
      <c r="G4" s="298"/>
      <c r="H4" s="298"/>
      <c r="I4" s="298"/>
    </row>
    <row r="5" spans="1:9" s="56" customFormat="1">
      <c r="A5" s="79"/>
      <c r="B5" s="82"/>
      <c r="C5" s="82"/>
    </row>
    <row r="6" spans="1:9" s="56" customFormat="1" ht="6.45" hidden="1" customHeight="1">
      <c r="A6" s="83"/>
      <c r="B6" s="83"/>
      <c r="C6" s="83"/>
    </row>
    <row r="7" spans="1:9" s="56" customFormat="1" ht="24" customHeight="1">
      <c r="A7" s="352" t="s">
        <v>417</v>
      </c>
      <c r="B7" s="352"/>
      <c r="C7" s="352"/>
      <c r="D7" s="352"/>
      <c r="E7" s="352"/>
    </row>
    <row r="8" spans="1:9" s="56" customFormat="1" ht="18.600000000000001" thickBot="1">
      <c r="A8" s="356" t="s">
        <v>355</v>
      </c>
      <c r="B8" s="356"/>
    </row>
    <row r="9" spans="1:9" s="56" customFormat="1" ht="15.75" customHeight="1">
      <c r="A9" s="338" t="s">
        <v>140</v>
      </c>
      <c r="B9" s="338"/>
    </row>
    <row r="10" spans="1:9" s="56" customFormat="1"/>
    <row r="11" spans="1:9" s="56" customFormat="1" ht="17.399999999999999">
      <c r="A11" s="84" t="s">
        <v>212</v>
      </c>
    </row>
    <row r="12" spans="1:9" s="56" customFormat="1">
      <c r="A12" s="85"/>
      <c r="E12" s="85" t="s">
        <v>163</v>
      </c>
    </row>
    <row r="13" spans="1:9" s="56" customFormat="1" ht="31.05" customHeight="1">
      <c r="A13" s="66" t="s">
        <v>198</v>
      </c>
      <c r="B13" s="311" t="s">
        <v>199</v>
      </c>
      <c r="C13" s="311"/>
      <c r="D13" s="311"/>
      <c r="E13" s="334" t="s">
        <v>165</v>
      </c>
      <c r="F13" s="357" t="s">
        <v>478</v>
      </c>
      <c r="G13" s="358"/>
      <c r="H13" s="358"/>
      <c r="I13" s="358"/>
    </row>
    <row r="14" spans="1:9" s="56" customFormat="1" ht="44.25" customHeight="1">
      <c r="A14" s="66" t="s">
        <v>191</v>
      </c>
      <c r="B14" s="311" t="s">
        <v>200</v>
      </c>
      <c r="C14" s="311"/>
      <c r="D14" s="311"/>
      <c r="E14" s="334"/>
      <c r="F14" s="358"/>
      <c r="G14" s="358"/>
      <c r="H14" s="358"/>
      <c r="I14" s="358"/>
    </row>
    <row r="15" spans="1:9" s="56" customFormat="1">
      <c r="A15" s="66">
        <v>1</v>
      </c>
      <c r="B15" s="311">
        <v>2</v>
      </c>
      <c r="C15" s="311"/>
      <c r="D15" s="311"/>
      <c r="E15" s="173">
        <v>3</v>
      </c>
      <c r="F15" s="291">
        <v>4</v>
      </c>
      <c r="G15" s="292"/>
      <c r="H15" s="292"/>
      <c r="I15" s="293"/>
    </row>
    <row r="16" spans="1:9" s="56" customFormat="1" ht="19.5" customHeight="1">
      <c r="A16" s="349" t="s">
        <v>201</v>
      </c>
      <c r="B16" s="350"/>
      <c r="C16" s="350"/>
      <c r="D16" s="350"/>
      <c r="E16" s="351"/>
      <c r="F16" s="294"/>
      <c r="G16" s="295"/>
      <c r="H16" s="295"/>
      <c r="I16" s="296"/>
    </row>
    <row r="17" spans="1:9" s="56" customFormat="1" ht="27" customHeight="1">
      <c r="A17" s="201">
        <v>41020100</v>
      </c>
      <c r="B17" s="332" t="s">
        <v>54</v>
      </c>
      <c r="C17" s="333"/>
      <c r="D17" s="333"/>
      <c r="E17" s="202">
        <f>E18</f>
        <v>49184100</v>
      </c>
      <c r="F17" s="297"/>
      <c r="G17" s="298"/>
      <c r="H17" s="298"/>
      <c r="I17" s="299"/>
    </row>
    <row r="18" spans="1:9" ht="26.25" customHeight="1">
      <c r="A18" s="92">
        <v>9900000000</v>
      </c>
      <c r="B18" s="339" t="s">
        <v>369</v>
      </c>
      <c r="C18" s="340"/>
      <c r="D18" s="340"/>
      <c r="E18" s="174">
        <v>49184100</v>
      </c>
      <c r="F18" s="297"/>
      <c r="G18" s="298"/>
      <c r="H18" s="298"/>
      <c r="I18" s="299"/>
    </row>
    <row r="19" spans="1:9" ht="42" customHeight="1">
      <c r="A19" s="201">
        <v>41031100</v>
      </c>
      <c r="B19" s="342" t="s">
        <v>588</v>
      </c>
      <c r="C19" s="343"/>
      <c r="D19" s="344"/>
      <c r="E19" s="202">
        <f>E20</f>
        <v>1383600</v>
      </c>
      <c r="F19" s="297"/>
      <c r="G19" s="298"/>
      <c r="H19" s="298"/>
      <c r="I19" s="299"/>
    </row>
    <row r="20" spans="1:9" ht="26.25" customHeight="1">
      <c r="A20" s="92">
        <v>9900000000</v>
      </c>
      <c r="B20" s="345" t="s">
        <v>369</v>
      </c>
      <c r="C20" s="346"/>
      <c r="D20" s="347"/>
      <c r="E20" s="174">
        <v>1383600</v>
      </c>
      <c r="F20" s="297"/>
      <c r="G20" s="298"/>
      <c r="H20" s="298"/>
      <c r="I20" s="299"/>
    </row>
    <row r="21" spans="1:9" s="56" customFormat="1" ht="39.75" customHeight="1">
      <c r="A21" s="201">
        <v>41033900</v>
      </c>
      <c r="B21" s="332" t="s">
        <v>368</v>
      </c>
      <c r="C21" s="333"/>
      <c r="D21" s="333"/>
      <c r="E21" s="202">
        <f>E22</f>
        <v>166820400</v>
      </c>
      <c r="F21" s="297"/>
      <c r="G21" s="298"/>
      <c r="H21" s="298"/>
      <c r="I21" s="299"/>
    </row>
    <row r="22" spans="1:9" s="56" customFormat="1" ht="26.25" customHeight="1">
      <c r="A22" s="92">
        <v>9900000000</v>
      </c>
      <c r="B22" s="339" t="s">
        <v>369</v>
      </c>
      <c r="C22" s="340"/>
      <c r="D22" s="340"/>
      <c r="E22" s="213">
        <v>166820400</v>
      </c>
      <c r="F22" s="297"/>
      <c r="G22" s="298"/>
      <c r="H22" s="298"/>
      <c r="I22" s="299"/>
    </row>
    <row r="23" spans="1:9" s="56" customFormat="1" ht="37.950000000000003" customHeight="1">
      <c r="A23" s="175" t="s">
        <v>458</v>
      </c>
      <c r="B23" s="278" t="s">
        <v>459</v>
      </c>
      <c r="C23" s="289"/>
      <c r="D23" s="290"/>
      <c r="E23" s="203">
        <f>E24</f>
        <v>527300</v>
      </c>
      <c r="F23" s="297"/>
      <c r="G23" s="298"/>
      <c r="H23" s="298"/>
      <c r="I23" s="299"/>
    </row>
    <row r="24" spans="1:9" s="56" customFormat="1" ht="26.25" customHeight="1">
      <c r="A24" s="91" t="s">
        <v>477</v>
      </c>
      <c r="B24" s="281" t="s">
        <v>369</v>
      </c>
      <c r="C24" s="282"/>
      <c r="D24" s="283"/>
      <c r="E24" s="190">
        <v>527300</v>
      </c>
      <c r="F24" s="300"/>
      <c r="G24" s="301"/>
      <c r="H24" s="301"/>
      <c r="I24" s="302"/>
    </row>
    <row r="25" spans="1:9" s="56" customFormat="1" ht="165.45" customHeight="1">
      <c r="A25" s="175" t="s">
        <v>509</v>
      </c>
      <c r="B25" s="278" t="s">
        <v>510</v>
      </c>
      <c r="C25" s="289"/>
      <c r="D25" s="290"/>
      <c r="E25" s="203">
        <f>E26</f>
        <v>2536000</v>
      </c>
      <c r="F25" s="303" t="s">
        <v>511</v>
      </c>
      <c r="G25" s="304"/>
      <c r="H25" s="304"/>
      <c r="I25" s="305"/>
    </row>
    <row r="26" spans="1:9" s="56" customFormat="1" ht="26.25" customHeight="1">
      <c r="A26" s="93" t="s">
        <v>477</v>
      </c>
      <c r="B26" s="353" t="s">
        <v>369</v>
      </c>
      <c r="C26" s="354"/>
      <c r="D26" s="355"/>
      <c r="E26" s="190">
        <v>2536000</v>
      </c>
      <c r="F26" s="335">
        <v>2536000</v>
      </c>
      <c r="G26" s="336"/>
      <c r="H26" s="336"/>
      <c r="I26" s="337"/>
    </row>
    <row r="27" spans="1:9" s="56" customFormat="1" ht="37.950000000000003" customHeight="1">
      <c r="A27" s="175" t="s">
        <v>460</v>
      </c>
      <c r="B27" s="278" t="s">
        <v>461</v>
      </c>
      <c r="C27" s="289"/>
      <c r="D27" s="290"/>
      <c r="E27" s="203">
        <f>E28</f>
        <v>18514300</v>
      </c>
      <c r="F27" s="294"/>
      <c r="G27" s="295"/>
      <c r="H27" s="295"/>
      <c r="I27" s="296"/>
    </row>
    <row r="28" spans="1:9" s="56" customFormat="1" ht="26.25" customHeight="1">
      <c r="A28" s="91" t="s">
        <v>477</v>
      </c>
      <c r="B28" s="281" t="s">
        <v>369</v>
      </c>
      <c r="C28" s="282"/>
      <c r="D28" s="283"/>
      <c r="E28" s="190">
        <v>18514300</v>
      </c>
      <c r="F28" s="300"/>
      <c r="G28" s="301"/>
      <c r="H28" s="301"/>
      <c r="I28" s="302"/>
    </row>
    <row r="29" spans="1:9" s="56" customFormat="1" ht="268.05" customHeight="1">
      <c r="A29" s="175" t="s">
        <v>543</v>
      </c>
      <c r="B29" s="278" t="s">
        <v>544</v>
      </c>
      <c r="C29" s="289"/>
      <c r="D29" s="290"/>
      <c r="E29" s="203">
        <f>E30</f>
        <v>13125893.050000001</v>
      </c>
      <c r="F29" s="294"/>
      <c r="G29" s="295"/>
      <c r="H29" s="295"/>
      <c r="I29" s="296"/>
    </row>
    <row r="30" spans="1:9" s="56" customFormat="1" ht="26.25" customHeight="1">
      <c r="A30" s="91" t="s">
        <v>356</v>
      </c>
      <c r="B30" s="281" t="s">
        <v>119</v>
      </c>
      <c r="C30" s="279"/>
      <c r="D30" s="280"/>
      <c r="E30" s="190">
        <v>13125893.050000001</v>
      </c>
      <c r="F30" s="300"/>
      <c r="G30" s="301"/>
      <c r="H30" s="301"/>
      <c r="I30" s="302"/>
    </row>
    <row r="31" spans="1:9" s="56" customFormat="1" ht="63.45" customHeight="1">
      <c r="A31" s="175" t="s">
        <v>427</v>
      </c>
      <c r="B31" s="278" t="s">
        <v>399</v>
      </c>
      <c r="C31" s="289"/>
      <c r="D31" s="290"/>
      <c r="E31" s="226">
        <f>E32</f>
        <v>1554609</v>
      </c>
      <c r="F31" s="349" t="s">
        <v>479</v>
      </c>
      <c r="G31" s="359"/>
      <c r="H31" s="359"/>
      <c r="I31" s="359"/>
    </row>
    <row r="32" spans="1:9" s="56" customFormat="1" ht="26.25" customHeight="1">
      <c r="A32" s="91" t="s">
        <v>356</v>
      </c>
      <c r="B32" s="281" t="s">
        <v>119</v>
      </c>
      <c r="C32" s="282"/>
      <c r="D32" s="283"/>
      <c r="E32" s="227">
        <v>1554609</v>
      </c>
      <c r="F32" s="306">
        <v>1554609</v>
      </c>
      <c r="G32" s="307"/>
      <c r="H32" s="307"/>
      <c r="I32" s="307"/>
    </row>
    <row r="33" spans="1:9" s="56" customFormat="1" ht="39.75" customHeight="1">
      <c r="A33" s="175" t="s">
        <v>189</v>
      </c>
      <c r="B33" s="278" t="s">
        <v>190</v>
      </c>
      <c r="C33" s="328"/>
      <c r="D33" s="329"/>
      <c r="E33" s="86">
        <f>E34+E35</f>
        <v>1159074</v>
      </c>
      <c r="F33" s="360"/>
      <c r="G33" s="295"/>
      <c r="H33" s="295"/>
      <c r="I33" s="296"/>
    </row>
    <row r="34" spans="1:9" s="56" customFormat="1" ht="24" customHeight="1">
      <c r="A34" s="91" t="s">
        <v>357</v>
      </c>
      <c r="B34" s="341" t="s">
        <v>211</v>
      </c>
      <c r="C34" s="341"/>
      <c r="D34" s="341"/>
      <c r="E34" s="88">
        <v>1072133</v>
      </c>
      <c r="F34" s="297"/>
      <c r="G34" s="298"/>
      <c r="H34" s="298"/>
      <c r="I34" s="299"/>
    </row>
    <row r="35" spans="1:9" s="56" customFormat="1" ht="24" customHeight="1">
      <c r="A35" s="91" t="s">
        <v>356</v>
      </c>
      <c r="B35" s="281" t="s">
        <v>119</v>
      </c>
      <c r="C35" s="279"/>
      <c r="D35" s="280"/>
      <c r="E35" s="88">
        <v>86941</v>
      </c>
      <c r="F35" s="297"/>
      <c r="G35" s="298"/>
      <c r="H35" s="298"/>
      <c r="I35" s="299"/>
    </row>
    <row r="36" spans="1:9" s="56" customFormat="1" ht="88.95" customHeight="1">
      <c r="A36" s="175" t="s">
        <v>536</v>
      </c>
      <c r="B36" s="278" t="s">
        <v>537</v>
      </c>
      <c r="C36" s="289"/>
      <c r="D36" s="290"/>
      <c r="E36" s="86">
        <f>E37</f>
        <v>333869</v>
      </c>
      <c r="F36" s="297"/>
      <c r="G36" s="298"/>
      <c r="H36" s="298"/>
      <c r="I36" s="299"/>
    </row>
    <row r="37" spans="1:9" s="56" customFormat="1" ht="24" customHeight="1">
      <c r="A37" s="91" t="s">
        <v>356</v>
      </c>
      <c r="B37" s="281" t="s">
        <v>119</v>
      </c>
      <c r="C37" s="279"/>
      <c r="D37" s="280"/>
      <c r="E37" s="88">
        <v>333869</v>
      </c>
      <c r="F37" s="297"/>
      <c r="G37" s="298"/>
      <c r="H37" s="298"/>
      <c r="I37" s="299"/>
    </row>
    <row r="38" spans="1:9" s="56" customFormat="1" ht="15.6" customHeight="1">
      <c r="A38" s="349" t="s">
        <v>202</v>
      </c>
      <c r="B38" s="350"/>
      <c r="C38" s="350"/>
      <c r="D38" s="350"/>
      <c r="E38" s="350"/>
      <c r="F38" s="297"/>
      <c r="G38" s="298"/>
      <c r="H38" s="298"/>
      <c r="I38" s="299"/>
    </row>
    <row r="39" spans="1:9" s="56" customFormat="1" ht="19.5" customHeight="1">
      <c r="A39" s="94" t="s">
        <v>203</v>
      </c>
      <c r="B39" s="330" t="s">
        <v>22</v>
      </c>
      <c r="C39" s="330"/>
      <c r="D39" s="330"/>
      <c r="E39" s="117">
        <f>E40+E42+E44</f>
        <v>5082200</v>
      </c>
      <c r="F39" s="300"/>
      <c r="G39" s="301"/>
      <c r="H39" s="301"/>
      <c r="I39" s="302"/>
    </row>
    <row r="40" spans="1:9" s="56" customFormat="1" ht="46.05" customHeight="1">
      <c r="A40" s="78">
        <v>41033900</v>
      </c>
      <c r="B40" s="278" t="s">
        <v>368</v>
      </c>
      <c r="C40" s="289"/>
      <c r="D40" s="290"/>
      <c r="E40" s="86">
        <f>E41</f>
        <v>1213000</v>
      </c>
      <c r="F40" s="284" t="s">
        <v>574</v>
      </c>
      <c r="G40" s="348"/>
      <c r="H40" s="348"/>
      <c r="I40" s="318"/>
    </row>
    <row r="41" spans="1:9" s="56" customFormat="1" ht="19.5" customHeight="1">
      <c r="A41" s="90">
        <v>9900000000</v>
      </c>
      <c r="B41" s="281" t="s">
        <v>369</v>
      </c>
      <c r="C41" s="282"/>
      <c r="D41" s="283"/>
      <c r="E41" s="88">
        <v>1213000</v>
      </c>
      <c r="F41" s="335">
        <v>1213000</v>
      </c>
      <c r="G41" s="336"/>
      <c r="H41" s="336"/>
      <c r="I41" s="337"/>
    </row>
    <row r="42" spans="1:9" s="56" customFormat="1" ht="48.45" customHeight="1">
      <c r="A42" s="78">
        <v>41035400</v>
      </c>
      <c r="B42" s="278" t="s">
        <v>459</v>
      </c>
      <c r="C42" s="279"/>
      <c r="D42" s="280"/>
      <c r="E42" s="86">
        <f>E43</f>
        <v>419200</v>
      </c>
      <c r="F42" s="294"/>
      <c r="G42" s="295"/>
      <c r="H42" s="295"/>
      <c r="I42" s="296"/>
    </row>
    <row r="43" spans="1:9" s="56" customFormat="1" ht="19.5" customHeight="1">
      <c r="A43" s="90">
        <v>9900000000</v>
      </c>
      <c r="B43" s="281" t="s">
        <v>369</v>
      </c>
      <c r="C43" s="282"/>
      <c r="D43" s="283"/>
      <c r="E43" s="88">
        <v>419200</v>
      </c>
      <c r="F43" s="297"/>
      <c r="G43" s="298"/>
      <c r="H43" s="298"/>
      <c r="I43" s="299"/>
    </row>
    <row r="44" spans="1:9" s="56" customFormat="1" ht="25.5" customHeight="1">
      <c r="A44" s="175" t="s">
        <v>189</v>
      </c>
      <c r="B44" s="278" t="s">
        <v>190</v>
      </c>
      <c r="C44" s="289"/>
      <c r="D44" s="290"/>
      <c r="E44" s="86">
        <f>E45</f>
        <v>3450000</v>
      </c>
      <c r="F44" s="297"/>
      <c r="G44" s="298"/>
      <c r="H44" s="298"/>
      <c r="I44" s="299"/>
    </row>
    <row r="45" spans="1:9" s="56" customFormat="1" ht="25.5" customHeight="1">
      <c r="A45" s="91" t="s">
        <v>356</v>
      </c>
      <c r="B45" s="281" t="s">
        <v>119</v>
      </c>
      <c r="C45" s="282"/>
      <c r="D45" s="283"/>
      <c r="E45" s="88">
        <v>3450000</v>
      </c>
      <c r="F45" s="297"/>
      <c r="G45" s="298"/>
      <c r="H45" s="298"/>
      <c r="I45" s="299"/>
    </row>
    <row r="46" spans="1:9" s="56" customFormat="1" ht="22.05" customHeight="1">
      <c r="A46" s="66" t="s">
        <v>203</v>
      </c>
      <c r="B46" s="288" t="s">
        <v>204</v>
      </c>
      <c r="C46" s="288"/>
      <c r="D46" s="288"/>
      <c r="E46" s="86">
        <f>E47+E48</f>
        <v>260221345.05000001</v>
      </c>
      <c r="F46" s="297"/>
      <c r="G46" s="298"/>
      <c r="H46" s="298"/>
      <c r="I46" s="299"/>
    </row>
    <row r="47" spans="1:9" s="56" customFormat="1" ht="17.55" customHeight="1">
      <c r="A47" s="94" t="s">
        <v>203</v>
      </c>
      <c r="B47" s="330" t="s">
        <v>118</v>
      </c>
      <c r="C47" s="330"/>
      <c r="D47" s="330"/>
      <c r="E47" s="86">
        <f>E17+E21+E23+E27+E31+E33+E25+E36+E29+E19</f>
        <v>255139145.05000001</v>
      </c>
      <c r="F47" s="297"/>
      <c r="G47" s="298"/>
      <c r="H47" s="298"/>
      <c r="I47" s="299"/>
    </row>
    <row r="48" spans="1:9" s="56" customFormat="1" ht="19.05" customHeight="1">
      <c r="A48" s="94" t="s">
        <v>203</v>
      </c>
      <c r="B48" s="330" t="s">
        <v>22</v>
      </c>
      <c r="C48" s="330"/>
      <c r="D48" s="330"/>
      <c r="E48" s="86">
        <f>E39</f>
        <v>5082200</v>
      </c>
      <c r="F48" s="300"/>
      <c r="G48" s="301"/>
      <c r="H48" s="301"/>
      <c r="I48" s="302"/>
    </row>
    <row r="49" spans="1:9">
      <c r="A49" s="95"/>
      <c r="B49" s="96"/>
      <c r="C49" s="96"/>
      <c r="D49" s="96"/>
      <c r="E49" s="96"/>
      <c r="F49" s="96"/>
      <c r="G49" s="96"/>
      <c r="H49" s="96"/>
      <c r="I49" s="96"/>
    </row>
    <row r="50" spans="1:9">
      <c r="A50" s="97" t="s">
        <v>205</v>
      </c>
      <c r="B50" s="15"/>
      <c r="C50" s="15"/>
      <c r="D50" s="15"/>
      <c r="E50" s="15"/>
      <c r="F50" s="96"/>
      <c r="G50" s="96"/>
      <c r="H50" s="96"/>
      <c r="I50" s="96"/>
    </row>
    <row r="51" spans="1:9" ht="16.2" thickBot="1">
      <c r="A51" s="98" t="s">
        <v>209</v>
      </c>
      <c r="B51" s="15"/>
      <c r="C51" s="15"/>
      <c r="D51" s="15"/>
      <c r="E51" s="98" t="s">
        <v>210</v>
      </c>
      <c r="F51" s="96"/>
      <c r="G51" s="96"/>
      <c r="H51" s="96"/>
      <c r="I51" s="96"/>
    </row>
    <row r="52" spans="1:9" ht="62.4">
      <c r="A52" s="99" t="s">
        <v>206</v>
      </c>
      <c r="B52" s="308" t="s">
        <v>138</v>
      </c>
      <c r="C52" s="276" t="s">
        <v>199</v>
      </c>
      <c r="D52" s="277"/>
      <c r="E52" s="308" t="s">
        <v>165</v>
      </c>
      <c r="F52" s="96"/>
      <c r="G52" s="96"/>
      <c r="H52" s="96"/>
      <c r="I52" s="96"/>
    </row>
    <row r="53" spans="1:9" ht="39.75" customHeight="1" thickBot="1">
      <c r="A53" s="100" t="s">
        <v>191</v>
      </c>
      <c r="B53" s="309"/>
      <c r="C53" s="326" t="s">
        <v>207</v>
      </c>
      <c r="D53" s="327"/>
      <c r="E53" s="309"/>
      <c r="F53" s="96"/>
      <c r="G53" s="96"/>
      <c r="H53" s="96"/>
      <c r="I53" s="96"/>
    </row>
    <row r="54" spans="1:9" ht="16.2" thickBot="1">
      <c r="A54" s="100">
        <v>1</v>
      </c>
      <c r="B54" s="101">
        <v>2</v>
      </c>
      <c r="C54" s="286">
        <v>3</v>
      </c>
      <c r="D54" s="287"/>
      <c r="E54" s="101">
        <v>4</v>
      </c>
      <c r="F54" s="96"/>
      <c r="G54" s="96"/>
      <c r="H54" s="96"/>
      <c r="I54" s="96"/>
    </row>
    <row r="55" spans="1:9" ht="26.25" customHeight="1" thickBot="1">
      <c r="A55" s="276" t="s">
        <v>208</v>
      </c>
      <c r="B55" s="319"/>
      <c r="C55" s="319"/>
      <c r="D55" s="319"/>
      <c r="E55" s="277"/>
      <c r="F55" s="96"/>
      <c r="G55" s="96"/>
      <c r="H55" s="96"/>
      <c r="I55" s="96"/>
    </row>
    <row r="56" spans="1:9" ht="26.25" customHeight="1">
      <c r="A56" s="204" t="s">
        <v>230</v>
      </c>
      <c r="B56" s="205">
        <v>9770</v>
      </c>
      <c r="C56" s="316" t="s">
        <v>190</v>
      </c>
      <c r="D56" s="317"/>
      <c r="E56" s="206">
        <f>E57</f>
        <v>342700</v>
      </c>
      <c r="F56" s="96"/>
      <c r="G56" s="96"/>
      <c r="H56" s="96"/>
      <c r="I56" s="96"/>
    </row>
    <row r="57" spans="1:9" s="96" customFormat="1" ht="19.95" customHeight="1">
      <c r="A57" s="93" t="s">
        <v>356</v>
      </c>
      <c r="B57" s="93"/>
      <c r="C57" s="311" t="s">
        <v>119</v>
      </c>
      <c r="D57" s="311"/>
      <c r="E57" s="118">
        <v>342700</v>
      </c>
    </row>
    <row r="58" spans="1:9" s="96" customFormat="1" ht="52.95" customHeight="1">
      <c r="A58" s="175" t="s">
        <v>526</v>
      </c>
      <c r="B58" s="175" t="s">
        <v>527</v>
      </c>
      <c r="C58" s="284" t="s">
        <v>507</v>
      </c>
      <c r="D58" s="285"/>
      <c r="E58" s="189">
        <f>E59</f>
        <v>232000</v>
      </c>
    </row>
    <row r="59" spans="1:9" s="96" customFormat="1" ht="19.95" customHeight="1">
      <c r="A59" s="91" t="s">
        <v>477</v>
      </c>
      <c r="B59" s="91"/>
      <c r="C59" s="320" t="s">
        <v>369</v>
      </c>
      <c r="D59" s="321"/>
      <c r="E59" s="118">
        <v>232000</v>
      </c>
    </row>
    <row r="60" spans="1:9" s="96" customFormat="1" ht="19.95" customHeight="1">
      <c r="A60" s="323" t="s">
        <v>480</v>
      </c>
      <c r="B60" s="324"/>
      <c r="C60" s="324"/>
      <c r="D60" s="324"/>
      <c r="E60" s="324"/>
    </row>
    <row r="61" spans="1:9" s="96" customFormat="1" ht="19.95" customHeight="1">
      <c r="A61" s="175" t="s">
        <v>230</v>
      </c>
      <c r="B61" s="78">
        <v>9770</v>
      </c>
      <c r="C61" s="284" t="s">
        <v>190</v>
      </c>
      <c r="D61" s="318"/>
      <c r="E61" s="86">
        <f>E62</f>
        <v>1200000</v>
      </c>
    </row>
    <row r="62" spans="1:9" s="96" customFormat="1" ht="19.95" customHeight="1">
      <c r="A62" s="91" t="s">
        <v>356</v>
      </c>
      <c r="B62" s="90"/>
      <c r="C62" s="320" t="s">
        <v>119</v>
      </c>
      <c r="D62" s="325"/>
      <c r="E62" s="88">
        <v>1200000</v>
      </c>
    </row>
    <row r="63" spans="1:9" ht="22.5" customHeight="1">
      <c r="A63" s="66" t="s">
        <v>203</v>
      </c>
      <c r="B63" s="66" t="s">
        <v>203</v>
      </c>
      <c r="C63" s="322" t="s">
        <v>204</v>
      </c>
      <c r="D63" s="322"/>
      <c r="E63" s="189">
        <f>E64+E65</f>
        <v>1774700</v>
      </c>
      <c r="F63" s="96"/>
      <c r="G63" s="96"/>
      <c r="H63" s="96"/>
      <c r="I63" s="96"/>
    </row>
    <row r="64" spans="1:9" ht="21.75" customHeight="1" thickBot="1">
      <c r="A64" s="100" t="s">
        <v>203</v>
      </c>
      <c r="B64" s="101" t="s">
        <v>203</v>
      </c>
      <c r="C64" s="312" t="s">
        <v>118</v>
      </c>
      <c r="D64" s="313"/>
      <c r="E64" s="207">
        <f>E56+E58</f>
        <v>574700</v>
      </c>
      <c r="F64" s="96"/>
      <c r="G64" s="96"/>
      <c r="H64" s="96"/>
      <c r="I64" s="96"/>
    </row>
    <row r="65" spans="1:9" ht="20.25" customHeight="1" thickBot="1">
      <c r="A65" s="100" t="s">
        <v>203</v>
      </c>
      <c r="B65" s="101" t="s">
        <v>203</v>
      </c>
      <c r="C65" s="314" t="s">
        <v>22</v>
      </c>
      <c r="D65" s="315"/>
      <c r="E65" s="102">
        <f>E61</f>
        <v>1200000</v>
      </c>
      <c r="F65" s="96"/>
      <c r="G65" s="96"/>
      <c r="H65" s="96"/>
      <c r="I65" s="96"/>
    </row>
    <row r="66" spans="1:9">
      <c r="A66" s="103"/>
      <c r="B66" s="15"/>
      <c r="C66" s="15"/>
      <c r="D66" s="15"/>
      <c r="E66" s="15"/>
    </row>
    <row r="67" spans="1:9">
      <c r="A67" s="310" t="s">
        <v>348</v>
      </c>
      <c r="B67" s="310"/>
      <c r="C67" s="15"/>
      <c r="D67" s="98" t="s">
        <v>349</v>
      </c>
      <c r="E67" s="15"/>
    </row>
    <row r="68" spans="1:9">
      <c r="A68" s="77"/>
    </row>
  </sheetData>
  <mergeCells count="72">
    <mergeCell ref="A8:B8"/>
    <mergeCell ref="B47:D47"/>
    <mergeCell ref="B39:D39"/>
    <mergeCell ref="F13:I14"/>
    <mergeCell ref="F31:I31"/>
    <mergeCell ref="B32:D32"/>
    <mergeCell ref="A38:E38"/>
    <mergeCell ref="B36:D36"/>
    <mergeCell ref="F33:I39"/>
    <mergeCell ref="F42:I48"/>
    <mergeCell ref="F40:I40"/>
    <mergeCell ref="F41:I41"/>
    <mergeCell ref="A16:E16"/>
    <mergeCell ref="B15:D15"/>
    <mergeCell ref="A7:E7"/>
    <mergeCell ref="B26:D26"/>
    <mergeCell ref="B25:D25"/>
    <mergeCell ref="B37:D37"/>
    <mergeCell ref="B29:D29"/>
    <mergeCell ref="B30:D30"/>
    <mergeCell ref="B31:D31"/>
    <mergeCell ref="B23:D23"/>
    <mergeCell ref="B18:D18"/>
    <mergeCell ref="B34:D34"/>
    <mergeCell ref="B41:D41"/>
    <mergeCell ref="B43:D43"/>
    <mergeCell ref="B19:D19"/>
    <mergeCell ref="B20:D20"/>
    <mergeCell ref="B35:D35"/>
    <mergeCell ref="F3:I3"/>
    <mergeCell ref="F4:I4"/>
    <mergeCell ref="B17:D17"/>
    <mergeCell ref="B13:D13"/>
    <mergeCell ref="E13:E14"/>
    <mergeCell ref="F26:I26"/>
    <mergeCell ref="A9:B9"/>
    <mergeCell ref="B14:D14"/>
    <mergeCell ref="B22:D22"/>
    <mergeCell ref="B21:D21"/>
    <mergeCell ref="C63:D63"/>
    <mergeCell ref="A60:E60"/>
    <mergeCell ref="C62:D62"/>
    <mergeCell ref="C53:D53"/>
    <mergeCell ref="B24:D24"/>
    <mergeCell ref="B27:D27"/>
    <mergeCell ref="B28:D28"/>
    <mergeCell ref="B33:D33"/>
    <mergeCell ref="B48:D48"/>
    <mergeCell ref="B40:D40"/>
    <mergeCell ref="E52:E53"/>
    <mergeCell ref="A67:B67"/>
    <mergeCell ref="B52:B53"/>
    <mergeCell ref="C57:D57"/>
    <mergeCell ref="C64:D64"/>
    <mergeCell ref="C65:D65"/>
    <mergeCell ref="C56:D56"/>
    <mergeCell ref="C61:D61"/>
    <mergeCell ref="A55:E55"/>
    <mergeCell ref="C59:D59"/>
    <mergeCell ref="F15:I15"/>
    <mergeCell ref="F16:I24"/>
    <mergeCell ref="F27:I28"/>
    <mergeCell ref="F25:I25"/>
    <mergeCell ref="F29:I30"/>
    <mergeCell ref="F32:I32"/>
    <mergeCell ref="C52:D52"/>
    <mergeCell ref="B42:D42"/>
    <mergeCell ref="B45:D45"/>
    <mergeCell ref="C58:D58"/>
    <mergeCell ref="C54:D54"/>
    <mergeCell ref="B46:D46"/>
    <mergeCell ref="B44:D44"/>
  </mergeCells>
  <phoneticPr fontId="0" type="noConversion"/>
  <pageMargins left="1.1811023622047245" right="0.19685039370078741" top="1.1811023622047245" bottom="0.78740157480314965" header="0.51181102362204722" footer="0.51181102362204722"/>
  <pageSetup paperSize="9" scale="80"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86"/>
  <sheetViews>
    <sheetView tabSelected="1" view="pageBreakPreview" topLeftCell="B61" zoomScale="75" zoomScaleNormal="75" zoomScaleSheetLayoutView="75" workbookViewId="0">
      <selection activeCell="F49" sqref="F49"/>
    </sheetView>
  </sheetViews>
  <sheetFormatPr defaultColWidth="9.21875" defaultRowHeight="13.2"/>
  <cols>
    <col min="1" max="1" width="3.77734375" style="1" hidden="1" customWidth="1"/>
    <col min="2" max="2" width="16.88671875" style="1" customWidth="1"/>
    <col min="3" max="3" width="15.5546875" style="1" customWidth="1"/>
    <col min="4" max="4" width="14.109375" style="1" customWidth="1"/>
    <col min="5" max="5" width="60.44140625" style="1" customWidth="1"/>
    <col min="6" max="6" width="65.44140625" style="1" customWidth="1"/>
    <col min="7" max="7" width="33.88671875" style="1" customWidth="1"/>
    <col min="8" max="8" width="27" style="1" customWidth="1"/>
    <col min="9" max="9" width="29.44140625" style="1" customWidth="1"/>
    <col min="10" max="10" width="31.5546875" style="16" customWidth="1"/>
    <col min="11" max="11" width="29.77734375" style="16" customWidth="1"/>
    <col min="12" max="12" width="37.21875" style="16" customWidth="1"/>
    <col min="13" max="13" width="7.44140625" style="16" customWidth="1"/>
    <col min="14" max="15" width="9.21875" style="16"/>
    <col min="16" max="16" width="18.44140625" style="16" customWidth="1"/>
    <col min="17" max="16384" width="9.21875" style="16"/>
  </cols>
  <sheetData>
    <row r="1" spans="1:11" s="15" customFormat="1" ht="28.5" customHeight="1">
      <c r="A1" s="14"/>
      <c r="B1" s="58"/>
      <c r="C1" s="58"/>
      <c r="D1" s="58"/>
      <c r="E1" s="58"/>
      <c r="F1" s="58"/>
      <c r="G1" s="58"/>
      <c r="H1" s="58"/>
      <c r="I1" s="58"/>
      <c r="J1" s="52" t="s">
        <v>407</v>
      </c>
    </row>
    <row r="2" spans="1:11" s="15" customFormat="1" ht="52.5" customHeight="1">
      <c r="A2" s="14"/>
      <c r="B2" s="58"/>
      <c r="C2" s="58"/>
      <c r="D2" s="58"/>
      <c r="E2" s="58"/>
      <c r="F2" s="58"/>
      <c r="G2" s="58"/>
      <c r="H2" s="58"/>
      <c r="I2" s="248" t="s">
        <v>592</v>
      </c>
      <c r="J2" s="248"/>
      <c r="K2" s="248"/>
    </row>
    <row r="3" spans="1:11" s="15" customFormat="1" ht="45.6" customHeight="1">
      <c r="A3" s="14"/>
      <c r="B3" s="58"/>
      <c r="C3" s="58"/>
      <c r="D3" s="58"/>
      <c r="E3" s="58"/>
      <c r="F3" s="58"/>
      <c r="G3" s="58"/>
      <c r="H3" s="58"/>
      <c r="I3" s="248" t="s">
        <v>462</v>
      </c>
      <c r="J3" s="248"/>
      <c r="K3" s="248"/>
    </row>
    <row r="4" spans="1:11" ht="18" customHeight="1">
      <c r="G4" s="59"/>
      <c r="H4" s="59"/>
      <c r="I4" s="59"/>
    </row>
    <row r="5" spans="1:11" ht="33.75" customHeight="1">
      <c r="B5" s="361" t="s">
        <v>418</v>
      </c>
      <c r="C5" s="362"/>
      <c r="D5" s="362"/>
      <c r="E5" s="362"/>
      <c r="F5" s="362"/>
      <c r="G5" s="362"/>
      <c r="H5" s="362"/>
      <c r="I5" s="362"/>
    </row>
    <row r="6" spans="1:11" ht="18" thickBot="1">
      <c r="B6" s="367" t="s">
        <v>355</v>
      </c>
      <c r="C6" s="368"/>
      <c r="D6" s="368"/>
      <c r="E6" s="60"/>
      <c r="F6" s="60"/>
      <c r="G6" s="60"/>
      <c r="H6" s="60"/>
      <c r="I6" s="60"/>
    </row>
    <row r="7" spans="1:11" ht="17.399999999999999">
      <c r="B7" s="369" t="s">
        <v>140</v>
      </c>
      <c r="C7" s="369"/>
      <c r="D7" s="369"/>
      <c r="E7" s="60"/>
      <c r="F7" s="60"/>
      <c r="G7" s="60"/>
      <c r="H7" s="60"/>
      <c r="I7" s="60"/>
    </row>
    <row r="8" spans="1:11" ht="17.399999999999999">
      <c r="B8" s="61"/>
      <c r="C8" s="62"/>
      <c r="D8" s="62"/>
      <c r="E8" s="62"/>
      <c r="F8" s="63"/>
      <c r="G8" s="63"/>
      <c r="H8" s="64"/>
      <c r="I8" s="65" t="s">
        <v>21</v>
      </c>
    </row>
    <row r="9" spans="1:11" ht="51.75" customHeight="1">
      <c r="A9" s="17"/>
      <c r="B9" s="323" t="s">
        <v>137</v>
      </c>
      <c r="C9" s="323" t="s">
        <v>138</v>
      </c>
      <c r="D9" s="323" t="s">
        <v>150</v>
      </c>
      <c r="E9" s="311" t="s">
        <v>139</v>
      </c>
      <c r="F9" s="311" t="s">
        <v>151</v>
      </c>
      <c r="G9" s="311" t="s">
        <v>146</v>
      </c>
      <c r="H9" s="311" t="s">
        <v>165</v>
      </c>
      <c r="I9" s="311" t="s">
        <v>174</v>
      </c>
      <c r="J9" s="311" t="s">
        <v>175</v>
      </c>
      <c r="K9" s="311"/>
    </row>
    <row r="10" spans="1:11" s="19" customFormat="1" ht="58.5" customHeight="1">
      <c r="A10" s="18"/>
      <c r="B10" s="323"/>
      <c r="C10" s="323"/>
      <c r="D10" s="323"/>
      <c r="E10" s="311"/>
      <c r="F10" s="311"/>
      <c r="G10" s="311"/>
      <c r="H10" s="311"/>
      <c r="I10" s="311"/>
      <c r="J10" s="66" t="s">
        <v>166</v>
      </c>
      <c r="K10" s="66" t="s">
        <v>152</v>
      </c>
    </row>
    <row r="11" spans="1:11" ht="28.5" customHeight="1">
      <c r="B11" s="67" t="s">
        <v>153</v>
      </c>
      <c r="C11" s="67" t="s">
        <v>154</v>
      </c>
      <c r="D11" s="67" t="s">
        <v>155</v>
      </c>
      <c r="E11" s="68">
        <v>4</v>
      </c>
      <c r="F11" s="66">
        <v>5</v>
      </c>
      <c r="G11" s="66">
        <v>6</v>
      </c>
      <c r="H11" s="66">
        <v>7</v>
      </c>
      <c r="I11" s="66">
        <v>8</v>
      </c>
      <c r="J11" s="66">
        <v>9</v>
      </c>
      <c r="K11" s="66">
        <v>10</v>
      </c>
    </row>
    <row r="12" spans="1:11" ht="43.5" customHeight="1">
      <c r="B12" s="69" t="s">
        <v>3</v>
      </c>
      <c r="C12" s="8"/>
      <c r="D12" s="9"/>
      <c r="E12" s="9" t="s">
        <v>57</v>
      </c>
      <c r="F12" s="112"/>
      <c r="G12" s="112"/>
      <c r="H12" s="115">
        <f t="shared" ref="H12:H19" si="0">I12+J12</f>
        <v>35239288</v>
      </c>
      <c r="I12" s="115">
        <f>I13</f>
        <v>30431088</v>
      </c>
      <c r="J12" s="115">
        <f>J13</f>
        <v>4808200</v>
      </c>
      <c r="K12" s="115">
        <f>K13</f>
        <v>4683700</v>
      </c>
    </row>
    <row r="13" spans="1:11" ht="39" customHeight="1">
      <c r="B13" s="69" t="s">
        <v>1</v>
      </c>
      <c r="C13" s="8"/>
      <c r="D13" s="9"/>
      <c r="E13" s="9" t="s">
        <v>57</v>
      </c>
      <c r="F13" s="112"/>
      <c r="G13" s="112"/>
      <c r="H13" s="115">
        <f t="shared" si="0"/>
        <v>35239288</v>
      </c>
      <c r="I13" s="115">
        <f>SUM(I14:I42)</f>
        <v>30431088</v>
      </c>
      <c r="J13" s="115">
        <f>SUM(J14:J42)</f>
        <v>4808200</v>
      </c>
      <c r="K13" s="115">
        <f>SUM(K14:K42)</f>
        <v>4683700</v>
      </c>
    </row>
    <row r="14" spans="1:11" ht="121.05" customHeight="1">
      <c r="B14" s="231" t="s">
        <v>98</v>
      </c>
      <c r="C14" s="232" t="s">
        <v>99</v>
      </c>
      <c r="D14" s="232" t="s">
        <v>2</v>
      </c>
      <c r="E14" s="172" t="s">
        <v>100</v>
      </c>
      <c r="F14" s="112" t="s">
        <v>439</v>
      </c>
      <c r="G14" s="112" t="s">
        <v>441</v>
      </c>
      <c r="H14" s="109">
        <f t="shared" si="0"/>
        <v>50000</v>
      </c>
      <c r="I14" s="109">
        <v>0</v>
      </c>
      <c r="J14" s="109">
        <v>50000</v>
      </c>
      <c r="K14" s="109">
        <v>50000</v>
      </c>
    </row>
    <row r="15" spans="1:11" ht="108.45" customHeight="1">
      <c r="B15" s="230" t="s">
        <v>98</v>
      </c>
      <c r="C15" s="230" t="s">
        <v>99</v>
      </c>
      <c r="D15" s="230" t="s">
        <v>2</v>
      </c>
      <c r="E15" s="230" t="s">
        <v>100</v>
      </c>
      <c r="F15" s="112" t="s">
        <v>438</v>
      </c>
      <c r="G15" s="105" t="s">
        <v>440</v>
      </c>
      <c r="H15" s="109">
        <f t="shared" si="0"/>
        <v>80000</v>
      </c>
      <c r="I15" s="109">
        <v>0</v>
      </c>
      <c r="J15" s="109">
        <v>80000</v>
      </c>
      <c r="K15" s="109">
        <v>80000</v>
      </c>
    </row>
    <row r="16" spans="1:11" ht="86.55" customHeight="1">
      <c r="B16" s="111" t="s">
        <v>102</v>
      </c>
      <c r="C16" s="111" t="s">
        <v>20</v>
      </c>
      <c r="D16" s="111" t="s">
        <v>19</v>
      </c>
      <c r="E16" s="172" t="s">
        <v>103</v>
      </c>
      <c r="F16" s="112" t="s">
        <v>438</v>
      </c>
      <c r="G16" s="105" t="s">
        <v>440</v>
      </c>
      <c r="H16" s="109">
        <f t="shared" si="0"/>
        <v>16900</v>
      </c>
      <c r="I16" s="109">
        <v>16900</v>
      </c>
      <c r="J16" s="109">
        <v>0</v>
      </c>
      <c r="K16" s="109">
        <v>0</v>
      </c>
    </row>
    <row r="17" spans="2:12" ht="109.5" customHeight="1">
      <c r="B17" s="111" t="s">
        <v>102</v>
      </c>
      <c r="C17" s="111" t="s">
        <v>20</v>
      </c>
      <c r="D17" s="111" t="s">
        <v>19</v>
      </c>
      <c r="E17" s="172" t="s">
        <v>103</v>
      </c>
      <c r="F17" s="112" t="s">
        <v>439</v>
      </c>
      <c r="G17" s="105" t="s">
        <v>441</v>
      </c>
      <c r="H17" s="109">
        <f t="shared" si="0"/>
        <v>35400</v>
      </c>
      <c r="I17" s="109">
        <v>35400</v>
      </c>
      <c r="J17" s="109">
        <v>0</v>
      </c>
      <c r="K17" s="109">
        <v>0</v>
      </c>
    </row>
    <row r="18" spans="2:12" ht="104.55" customHeight="1">
      <c r="B18" s="228" t="s">
        <v>5</v>
      </c>
      <c r="C18" s="228" t="s">
        <v>12</v>
      </c>
      <c r="D18" s="228" t="s">
        <v>6</v>
      </c>
      <c r="E18" s="228" t="s">
        <v>73</v>
      </c>
      <c r="F18" s="112" t="s">
        <v>439</v>
      </c>
      <c r="G18" s="105" t="s">
        <v>441</v>
      </c>
      <c r="H18" s="109">
        <f t="shared" si="0"/>
        <v>75000</v>
      </c>
      <c r="I18" s="109">
        <v>75000</v>
      </c>
      <c r="J18" s="109">
        <v>0</v>
      </c>
      <c r="K18" s="109">
        <v>0</v>
      </c>
    </row>
    <row r="19" spans="2:12" ht="117" customHeight="1">
      <c r="B19" s="137" t="s">
        <v>68</v>
      </c>
      <c r="C19" s="137" t="s">
        <v>69</v>
      </c>
      <c r="D19" s="138" t="s">
        <v>70</v>
      </c>
      <c r="E19" s="138" t="s">
        <v>71</v>
      </c>
      <c r="F19" s="104" t="s">
        <v>358</v>
      </c>
      <c r="G19" s="105" t="s">
        <v>393</v>
      </c>
      <c r="H19" s="109">
        <f t="shared" si="0"/>
        <v>7058080</v>
      </c>
      <c r="I19" s="109">
        <v>5308080</v>
      </c>
      <c r="J19" s="109">
        <v>1750000</v>
      </c>
      <c r="K19" s="109">
        <v>1750000</v>
      </c>
    </row>
    <row r="20" spans="2:12" ht="119.55" customHeight="1">
      <c r="B20" s="106" t="s">
        <v>83</v>
      </c>
      <c r="C20" s="107">
        <v>2111</v>
      </c>
      <c r="D20" s="108" t="s">
        <v>105</v>
      </c>
      <c r="E20" s="108" t="s">
        <v>82</v>
      </c>
      <c r="F20" s="104" t="s">
        <v>359</v>
      </c>
      <c r="G20" s="105" t="s">
        <v>360</v>
      </c>
      <c r="H20" s="109">
        <f t="shared" ref="H20:H71" si="1">I20+J20</f>
        <v>3196376</v>
      </c>
      <c r="I20" s="105">
        <v>3196376</v>
      </c>
      <c r="J20" s="109">
        <v>0</v>
      </c>
      <c r="K20" s="109">
        <v>0</v>
      </c>
    </row>
    <row r="21" spans="2:12" ht="89.55" customHeight="1">
      <c r="B21" s="228" t="s">
        <v>549</v>
      </c>
      <c r="C21" s="228" t="s">
        <v>550</v>
      </c>
      <c r="D21" s="228" t="s">
        <v>72</v>
      </c>
      <c r="E21" s="228" t="s">
        <v>551</v>
      </c>
      <c r="F21" s="104" t="s">
        <v>578</v>
      </c>
      <c r="G21" s="105" t="s">
        <v>565</v>
      </c>
      <c r="H21" s="109">
        <f t="shared" si="1"/>
        <v>3624</v>
      </c>
      <c r="I21" s="105">
        <v>3624</v>
      </c>
      <c r="J21" s="109">
        <v>0</v>
      </c>
      <c r="K21" s="109">
        <v>0</v>
      </c>
    </row>
    <row r="22" spans="2:12" ht="126" customHeight="1">
      <c r="B22" s="6" t="s">
        <v>94</v>
      </c>
      <c r="C22" s="6" t="s">
        <v>108</v>
      </c>
      <c r="D22" s="7" t="s">
        <v>72</v>
      </c>
      <c r="E22" s="7" t="s">
        <v>109</v>
      </c>
      <c r="F22" s="110" t="s">
        <v>385</v>
      </c>
      <c r="G22" s="105" t="s">
        <v>350</v>
      </c>
      <c r="H22" s="109">
        <f t="shared" si="1"/>
        <v>1700000</v>
      </c>
      <c r="I22" s="105">
        <v>1700000</v>
      </c>
      <c r="J22" s="109">
        <v>0</v>
      </c>
      <c r="K22" s="109">
        <v>0</v>
      </c>
    </row>
    <row r="23" spans="2:12" ht="168" customHeight="1">
      <c r="B23" s="6" t="s">
        <v>94</v>
      </c>
      <c r="C23" s="6" t="s">
        <v>108</v>
      </c>
      <c r="D23" s="7" t="s">
        <v>72</v>
      </c>
      <c r="E23" s="7" t="s">
        <v>109</v>
      </c>
      <c r="F23" s="110" t="s">
        <v>481</v>
      </c>
      <c r="G23" s="105" t="s">
        <v>429</v>
      </c>
      <c r="H23" s="109">
        <f t="shared" si="1"/>
        <v>170000</v>
      </c>
      <c r="I23" s="105">
        <v>170000</v>
      </c>
      <c r="J23" s="109">
        <v>0</v>
      </c>
      <c r="K23" s="109">
        <v>0</v>
      </c>
    </row>
    <row r="24" spans="2:12" ht="85.95" customHeight="1">
      <c r="B24" s="6" t="s">
        <v>94</v>
      </c>
      <c r="C24" s="6" t="s">
        <v>108</v>
      </c>
      <c r="D24" s="7" t="s">
        <v>72</v>
      </c>
      <c r="E24" s="7" t="s">
        <v>109</v>
      </c>
      <c r="F24" s="110" t="s">
        <v>344</v>
      </c>
      <c r="G24" s="105" t="s">
        <v>363</v>
      </c>
      <c r="H24" s="109">
        <f t="shared" si="1"/>
        <v>231397</v>
      </c>
      <c r="I24" s="105">
        <v>231397</v>
      </c>
      <c r="J24" s="109">
        <v>0</v>
      </c>
      <c r="K24" s="109">
        <v>0</v>
      </c>
    </row>
    <row r="25" spans="2:12" ht="124.05" customHeight="1">
      <c r="B25" s="50" t="s">
        <v>183</v>
      </c>
      <c r="C25" s="50" t="s">
        <v>184</v>
      </c>
      <c r="D25" s="50" t="s">
        <v>143</v>
      </c>
      <c r="E25" s="7" t="s">
        <v>185</v>
      </c>
      <c r="F25" s="110" t="s">
        <v>351</v>
      </c>
      <c r="G25" s="105" t="s">
        <v>361</v>
      </c>
      <c r="H25" s="109">
        <f t="shared" si="1"/>
        <v>2030000</v>
      </c>
      <c r="I25" s="105">
        <v>2030000</v>
      </c>
      <c r="J25" s="109">
        <v>0</v>
      </c>
      <c r="K25" s="109">
        <v>0</v>
      </c>
    </row>
    <row r="26" spans="2:12" ht="114.45" customHeight="1">
      <c r="B26" s="6" t="s">
        <v>141</v>
      </c>
      <c r="C26" s="6" t="s">
        <v>142</v>
      </c>
      <c r="D26" s="7" t="s">
        <v>143</v>
      </c>
      <c r="E26" s="7" t="s">
        <v>144</v>
      </c>
      <c r="F26" s="110" t="s">
        <v>351</v>
      </c>
      <c r="G26" s="105" t="s">
        <v>361</v>
      </c>
      <c r="H26" s="109">
        <f t="shared" si="1"/>
        <v>340000</v>
      </c>
      <c r="I26" s="105">
        <v>340000</v>
      </c>
      <c r="J26" s="109">
        <v>0</v>
      </c>
      <c r="K26" s="109">
        <v>0</v>
      </c>
    </row>
    <row r="27" spans="2:12" ht="122.55" customHeight="1">
      <c r="B27" s="53" t="s">
        <v>334</v>
      </c>
      <c r="C27" s="53" t="s">
        <v>335</v>
      </c>
      <c r="D27" s="53" t="s">
        <v>336</v>
      </c>
      <c r="E27" s="54" t="s">
        <v>337</v>
      </c>
      <c r="F27" s="110" t="s">
        <v>432</v>
      </c>
      <c r="G27" s="105" t="s">
        <v>437</v>
      </c>
      <c r="H27" s="109">
        <f t="shared" si="1"/>
        <v>572500</v>
      </c>
      <c r="I27" s="105">
        <v>572500</v>
      </c>
      <c r="J27" s="109">
        <v>0</v>
      </c>
      <c r="K27" s="109">
        <v>0</v>
      </c>
      <c r="L27" s="75"/>
    </row>
    <row r="28" spans="2:12" ht="149.55000000000001" customHeight="1">
      <c r="B28" s="111" t="s">
        <v>232</v>
      </c>
      <c r="C28" s="111" t="s">
        <v>233</v>
      </c>
      <c r="D28" s="111" t="s">
        <v>12</v>
      </c>
      <c r="E28" s="111" t="s">
        <v>234</v>
      </c>
      <c r="F28" s="110" t="s">
        <v>430</v>
      </c>
      <c r="G28" s="105" t="s">
        <v>431</v>
      </c>
      <c r="H28" s="109">
        <f t="shared" si="1"/>
        <v>3200000</v>
      </c>
      <c r="I28" s="105">
        <v>3200000</v>
      </c>
      <c r="J28" s="109">
        <v>0</v>
      </c>
      <c r="K28" s="109">
        <v>0</v>
      </c>
      <c r="L28" s="75"/>
    </row>
    <row r="29" spans="2:12" ht="79.05" customHeight="1">
      <c r="B29" s="6" t="s">
        <v>95</v>
      </c>
      <c r="C29" s="6" t="s">
        <v>113</v>
      </c>
      <c r="D29" s="7" t="s">
        <v>8</v>
      </c>
      <c r="E29" s="7" t="s">
        <v>76</v>
      </c>
      <c r="F29" s="104" t="s">
        <v>192</v>
      </c>
      <c r="G29" s="105" t="s">
        <v>225</v>
      </c>
      <c r="H29" s="109">
        <f t="shared" si="1"/>
        <v>7280000</v>
      </c>
      <c r="I29" s="105">
        <v>7280000</v>
      </c>
      <c r="J29" s="109">
        <v>0</v>
      </c>
      <c r="K29" s="109">
        <v>0</v>
      </c>
      <c r="L29" s="243"/>
    </row>
    <row r="30" spans="2:12" ht="126.45" customHeight="1">
      <c r="B30" s="6" t="s">
        <v>95</v>
      </c>
      <c r="C30" s="6" t="s">
        <v>113</v>
      </c>
      <c r="D30" s="7" t="s">
        <v>8</v>
      </c>
      <c r="E30" s="7" t="s">
        <v>76</v>
      </c>
      <c r="F30" s="110" t="s">
        <v>432</v>
      </c>
      <c r="G30" s="105" t="s">
        <v>437</v>
      </c>
      <c r="H30" s="109">
        <f t="shared" si="1"/>
        <v>420000</v>
      </c>
      <c r="I30" s="105">
        <v>420000</v>
      </c>
      <c r="J30" s="109">
        <v>0</v>
      </c>
      <c r="K30" s="109">
        <v>0</v>
      </c>
      <c r="L30" s="243"/>
    </row>
    <row r="31" spans="2:12" ht="136.5" customHeight="1">
      <c r="B31" s="6" t="s">
        <v>95</v>
      </c>
      <c r="C31" s="6" t="s">
        <v>113</v>
      </c>
      <c r="D31" s="7" t="s">
        <v>8</v>
      </c>
      <c r="E31" s="7" t="s">
        <v>76</v>
      </c>
      <c r="F31" s="104" t="s">
        <v>362</v>
      </c>
      <c r="G31" s="105" t="s">
        <v>366</v>
      </c>
      <c r="H31" s="109">
        <f t="shared" si="1"/>
        <v>150000</v>
      </c>
      <c r="I31" s="105">
        <v>150000</v>
      </c>
      <c r="J31" s="109">
        <v>0</v>
      </c>
      <c r="K31" s="109">
        <v>0</v>
      </c>
      <c r="L31" s="75"/>
    </row>
    <row r="32" spans="2:12" ht="141.75" customHeight="1">
      <c r="B32" s="50" t="s">
        <v>95</v>
      </c>
      <c r="C32" s="6" t="s">
        <v>113</v>
      </c>
      <c r="D32" s="7" t="s">
        <v>8</v>
      </c>
      <c r="E32" s="7" t="s">
        <v>76</v>
      </c>
      <c r="F32" s="104" t="s">
        <v>400</v>
      </c>
      <c r="G32" s="105" t="s">
        <v>401</v>
      </c>
      <c r="H32" s="109">
        <f t="shared" si="1"/>
        <v>580000</v>
      </c>
      <c r="I32" s="105">
        <v>580000</v>
      </c>
      <c r="J32" s="109">
        <v>0</v>
      </c>
      <c r="K32" s="109">
        <v>0</v>
      </c>
      <c r="L32" s="75"/>
    </row>
    <row r="33" spans="2:12" ht="83.55" customHeight="1">
      <c r="B33" s="6" t="s">
        <v>81</v>
      </c>
      <c r="C33" s="6" t="s">
        <v>114</v>
      </c>
      <c r="D33" s="7" t="s">
        <v>15</v>
      </c>
      <c r="E33" s="7" t="s">
        <v>74</v>
      </c>
      <c r="F33" s="104" t="s">
        <v>193</v>
      </c>
      <c r="G33" s="105" t="s">
        <v>227</v>
      </c>
      <c r="H33" s="109">
        <f t="shared" si="1"/>
        <v>535400</v>
      </c>
      <c r="I33" s="105">
        <v>535400</v>
      </c>
      <c r="J33" s="109">
        <v>0</v>
      </c>
      <c r="K33" s="109">
        <v>0</v>
      </c>
    </row>
    <row r="34" spans="2:12" ht="98.55" customHeight="1">
      <c r="B34" s="50" t="s">
        <v>529</v>
      </c>
      <c r="C34" s="50" t="s">
        <v>530</v>
      </c>
      <c r="D34" s="50" t="s">
        <v>18</v>
      </c>
      <c r="E34" s="7" t="s">
        <v>531</v>
      </c>
      <c r="F34" s="104" t="s">
        <v>532</v>
      </c>
      <c r="G34" s="105" t="s">
        <v>533</v>
      </c>
      <c r="H34" s="109">
        <f t="shared" si="1"/>
        <v>1519804</v>
      </c>
      <c r="I34" s="105">
        <v>1519804</v>
      </c>
      <c r="J34" s="109">
        <v>0</v>
      </c>
      <c r="K34" s="109">
        <v>0</v>
      </c>
    </row>
    <row r="35" spans="2:12" ht="88.05" customHeight="1">
      <c r="B35" s="209" t="s">
        <v>92</v>
      </c>
      <c r="C35" s="209" t="s">
        <v>115</v>
      </c>
      <c r="D35" s="209" t="s">
        <v>18</v>
      </c>
      <c r="E35" s="209" t="s">
        <v>91</v>
      </c>
      <c r="F35" s="112" t="s">
        <v>439</v>
      </c>
      <c r="G35" s="105" t="s">
        <v>441</v>
      </c>
      <c r="H35" s="109">
        <f t="shared" si="1"/>
        <v>844800</v>
      </c>
      <c r="I35" s="105">
        <v>844800</v>
      </c>
      <c r="J35" s="109">
        <v>0</v>
      </c>
      <c r="K35" s="109">
        <v>0</v>
      </c>
    </row>
    <row r="36" spans="2:12" ht="73.5" customHeight="1">
      <c r="B36" s="235" t="s">
        <v>92</v>
      </c>
      <c r="C36" s="235" t="s">
        <v>115</v>
      </c>
      <c r="D36" s="235" t="s">
        <v>18</v>
      </c>
      <c r="E36" s="235" t="s">
        <v>91</v>
      </c>
      <c r="F36" s="236" t="s">
        <v>438</v>
      </c>
      <c r="G36" s="237" t="s">
        <v>440</v>
      </c>
      <c r="H36" s="238">
        <f t="shared" si="1"/>
        <v>1833100</v>
      </c>
      <c r="I36" s="237">
        <v>1833100</v>
      </c>
      <c r="J36" s="238">
        <v>0</v>
      </c>
      <c r="K36" s="238">
        <v>0</v>
      </c>
    </row>
    <row r="37" spans="2:12" ht="70.95" customHeight="1">
      <c r="B37" s="50" t="s">
        <v>133</v>
      </c>
      <c r="C37" s="111" t="s">
        <v>134</v>
      </c>
      <c r="D37" s="111" t="s">
        <v>116</v>
      </c>
      <c r="E37" s="111" t="s">
        <v>135</v>
      </c>
      <c r="F37" s="133" t="s">
        <v>402</v>
      </c>
      <c r="G37" s="105" t="s">
        <v>406</v>
      </c>
      <c r="H37" s="109">
        <f t="shared" si="1"/>
        <v>36107</v>
      </c>
      <c r="I37" s="105">
        <v>36107</v>
      </c>
      <c r="J37" s="109">
        <v>0</v>
      </c>
      <c r="K37" s="109">
        <v>0</v>
      </c>
    </row>
    <row r="38" spans="2:12" ht="119.55" customHeight="1">
      <c r="B38" s="50" t="s">
        <v>409</v>
      </c>
      <c r="C38" s="111">
        <v>8110</v>
      </c>
      <c r="D38" s="111" t="s">
        <v>156</v>
      </c>
      <c r="E38" s="111" t="s">
        <v>411</v>
      </c>
      <c r="F38" s="133" t="s">
        <v>419</v>
      </c>
      <c r="G38" s="105" t="s">
        <v>423</v>
      </c>
      <c r="H38" s="109">
        <f t="shared" si="1"/>
        <v>30000</v>
      </c>
      <c r="I38" s="105">
        <v>30000</v>
      </c>
      <c r="J38" s="109">
        <v>0</v>
      </c>
      <c r="K38" s="109">
        <v>0</v>
      </c>
    </row>
    <row r="39" spans="2:12" ht="77.55" customHeight="1">
      <c r="B39" s="113" t="s">
        <v>496</v>
      </c>
      <c r="C39" s="113" t="s">
        <v>497</v>
      </c>
      <c r="D39" s="113" t="s">
        <v>338</v>
      </c>
      <c r="E39" s="111" t="s">
        <v>498</v>
      </c>
      <c r="F39" s="104" t="s">
        <v>499</v>
      </c>
      <c r="G39" s="105" t="s">
        <v>500</v>
      </c>
      <c r="H39" s="109">
        <f t="shared" si="1"/>
        <v>100000</v>
      </c>
      <c r="I39" s="105"/>
      <c r="J39" s="109">
        <v>100000</v>
      </c>
      <c r="K39" s="109">
        <v>100000</v>
      </c>
    </row>
    <row r="40" spans="2:12" ht="85.05" customHeight="1">
      <c r="B40" s="111" t="s">
        <v>339</v>
      </c>
      <c r="C40" s="111" t="s">
        <v>340</v>
      </c>
      <c r="D40" s="111" t="s">
        <v>338</v>
      </c>
      <c r="E40" s="111" t="s">
        <v>341</v>
      </c>
      <c r="F40" s="104" t="s">
        <v>433</v>
      </c>
      <c r="G40" s="105" t="s">
        <v>445</v>
      </c>
      <c r="H40" s="109">
        <f t="shared" si="1"/>
        <v>3026300</v>
      </c>
      <c r="I40" s="105">
        <v>322600</v>
      </c>
      <c r="J40" s="109">
        <v>2703700</v>
      </c>
      <c r="K40" s="109">
        <v>2703700</v>
      </c>
    </row>
    <row r="41" spans="2:12" ht="96" customHeight="1">
      <c r="B41" s="6" t="s">
        <v>194</v>
      </c>
      <c r="C41" s="107">
        <v>8313</v>
      </c>
      <c r="D41" s="7" t="s">
        <v>195</v>
      </c>
      <c r="E41" s="7" t="s">
        <v>120</v>
      </c>
      <c r="F41" s="133" t="s">
        <v>398</v>
      </c>
      <c r="G41" s="114" t="s">
        <v>444</v>
      </c>
      <c r="H41" s="109">
        <f t="shared" si="1"/>
        <v>74500</v>
      </c>
      <c r="I41" s="105">
        <v>0</v>
      </c>
      <c r="J41" s="109">
        <v>74500</v>
      </c>
      <c r="K41" s="109">
        <v>0</v>
      </c>
      <c r="L41" s="193"/>
    </row>
    <row r="42" spans="2:12" ht="88.05" customHeight="1">
      <c r="B42" s="228" t="s">
        <v>555</v>
      </c>
      <c r="C42" s="228" t="s">
        <v>556</v>
      </c>
      <c r="D42" s="228" t="s">
        <v>557</v>
      </c>
      <c r="E42" s="228" t="s">
        <v>558</v>
      </c>
      <c r="F42" s="212" t="s">
        <v>398</v>
      </c>
      <c r="G42" s="114" t="s">
        <v>444</v>
      </c>
      <c r="H42" s="109">
        <f t="shared" si="1"/>
        <v>50000</v>
      </c>
      <c r="I42" s="105">
        <v>0</v>
      </c>
      <c r="J42" s="109">
        <v>50000</v>
      </c>
      <c r="K42" s="109">
        <v>0</v>
      </c>
      <c r="L42" s="193"/>
    </row>
    <row r="43" spans="2:12" ht="58.05" customHeight="1">
      <c r="B43" s="121" t="s">
        <v>87</v>
      </c>
      <c r="C43" s="122"/>
      <c r="D43" s="123"/>
      <c r="E43" s="124" t="s">
        <v>59</v>
      </c>
      <c r="F43" s="104"/>
      <c r="G43" s="105"/>
      <c r="H43" s="115">
        <f t="shared" si="1"/>
        <v>20609691</v>
      </c>
      <c r="I43" s="125">
        <f>I44</f>
        <v>6081241</v>
      </c>
      <c r="J43" s="125">
        <f>J44</f>
        <v>14528450</v>
      </c>
      <c r="K43" s="125">
        <f>K44</f>
        <v>10975850</v>
      </c>
    </row>
    <row r="44" spans="2:12" ht="81.599999999999994" customHeight="1">
      <c r="B44" s="121" t="s">
        <v>88</v>
      </c>
      <c r="C44" s="122"/>
      <c r="D44" s="123"/>
      <c r="E44" s="124" t="s">
        <v>59</v>
      </c>
      <c r="F44" s="104"/>
      <c r="G44" s="105"/>
      <c r="H44" s="115">
        <f t="shared" si="1"/>
        <v>20609691</v>
      </c>
      <c r="I44" s="125">
        <f>SUM(I45:I56)</f>
        <v>6081241</v>
      </c>
      <c r="J44" s="125">
        <f>SUM(J45:J56)</f>
        <v>14528450</v>
      </c>
      <c r="K44" s="125">
        <f>SUM(K45:K56)</f>
        <v>10975850</v>
      </c>
    </row>
    <row r="45" spans="2:12" ht="81.599999999999994" customHeight="1">
      <c r="B45" s="107" t="s">
        <v>214</v>
      </c>
      <c r="C45" s="170" t="s">
        <v>372</v>
      </c>
      <c r="D45" s="171" t="s">
        <v>60</v>
      </c>
      <c r="E45" s="191" t="s">
        <v>364</v>
      </c>
      <c r="F45" s="192" t="s">
        <v>428</v>
      </c>
      <c r="G45" s="192" t="s">
        <v>434</v>
      </c>
      <c r="H45" s="109">
        <f t="shared" ref="H45:H56" si="2">I45+J45</f>
        <v>4234400</v>
      </c>
      <c r="I45" s="105">
        <v>4234400</v>
      </c>
      <c r="J45" s="109">
        <v>0</v>
      </c>
      <c r="K45" s="109">
        <v>0</v>
      </c>
    </row>
    <row r="46" spans="2:12" ht="81.599999999999994" customHeight="1">
      <c r="B46" s="107" t="s">
        <v>214</v>
      </c>
      <c r="C46" s="170" t="s">
        <v>372</v>
      </c>
      <c r="D46" s="171" t="s">
        <v>60</v>
      </c>
      <c r="E46" s="191" t="s">
        <v>364</v>
      </c>
      <c r="F46" s="192" t="s">
        <v>435</v>
      </c>
      <c r="G46" s="192" t="s">
        <v>436</v>
      </c>
      <c r="H46" s="109">
        <f t="shared" si="2"/>
        <v>4065850</v>
      </c>
      <c r="I46" s="109">
        <v>0</v>
      </c>
      <c r="J46" s="105">
        <v>4065850</v>
      </c>
      <c r="K46" s="105">
        <v>4065850</v>
      </c>
    </row>
    <row r="47" spans="2:12" ht="81.599999999999994" customHeight="1">
      <c r="B47" s="107" t="s">
        <v>214</v>
      </c>
      <c r="C47" s="170" t="s">
        <v>372</v>
      </c>
      <c r="D47" s="171" t="s">
        <v>60</v>
      </c>
      <c r="E47" s="191" t="s">
        <v>364</v>
      </c>
      <c r="F47" s="112" t="s">
        <v>439</v>
      </c>
      <c r="G47" s="105" t="s">
        <v>441</v>
      </c>
      <c r="H47" s="109">
        <f t="shared" si="2"/>
        <v>194800</v>
      </c>
      <c r="I47" s="109">
        <v>144800</v>
      </c>
      <c r="J47" s="105">
        <v>50000</v>
      </c>
      <c r="K47" s="105">
        <v>50000</v>
      </c>
    </row>
    <row r="48" spans="2:12" ht="97.95" customHeight="1">
      <c r="B48" s="6" t="s">
        <v>222</v>
      </c>
      <c r="C48" s="6">
        <v>1142</v>
      </c>
      <c r="D48" s="7" t="s">
        <v>58</v>
      </c>
      <c r="E48" s="7" t="s">
        <v>104</v>
      </c>
      <c r="F48" s="104" t="s">
        <v>345</v>
      </c>
      <c r="G48" s="105" t="s">
        <v>443</v>
      </c>
      <c r="H48" s="109">
        <f t="shared" si="2"/>
        <v>23530</v>
      </c>
      <c r="I48" s="105">
        <v>23530</v>
      </c>
      <c r="J48" s="109">
        <v>0</v>
      </c>
      <c r="K48" s="109">
        <v>0</v>
      </c>
    </row>
    <row r="49" spans="2:11" ht="94.05" customHeight="1">
      <c r="B49" s="6" t="s">
        <v>222</v>
      </c>
      <c r="C49" s="6">
        <v>1142</v>
      </c>
      <c r="D49" s="7" t="s">
        <v>58</v>
      </c>
      <c r="E49" s="7" t="s">
        <v>104</v>
      </c>
      <c r="F49" s="104" t="s">
        <v>384</v>
      </c>
      <c r="G49" s="105" t="s">
        <v>442</v>
      </c>
      <c r="H49" s="109">
        <f t="shared" si="2"/>
        <v>97470</v>
      </c>
      <c r="I49" s="105">
        <v>97470</v>
      </c>
      <c r="J49" s="109">
        <v>0</v>
      </c>
      <c r="K49" s="109">
        <v>0</v>
      </c>
    </row>
    <row r="50" spans="2:11" ht="139.94999999999999" customHeight="1">
      <c r="B50" s="50" t="s">
        <v>575</v>
      </c>
      <c r="C50" s="50" t="s">
        <v>576</v>
      </c>
      <c r="D50" s="50" t="s">
        <v>58</v>
      </c>
      <c r="E50" s="7" t="s">
        <v>577</v>
      </c>
      <c r="F50" s="111" t="s">
        <v>428</v>
      </c>
      <c r="G50" s="111" t="s">
        <v>434</v>
      </c>
      <c r="H50" s="109">
        <f t="shared" si="2"/>
        <v>1213000</v>
      </c>
      <c r="I50" s="105">
        <v>0</v>
      </c>
      <c r="J50" s="109">
        <v>1213000</v>
      </c>
      <c r="K50" s="109">
        <v>0</v>
      </c>
    </row>
    <row r="51" spans="2:11" ht="84" customHeight="1">
      <c r="B51" s="53" t="s">
        <v>492</v>
      </c>
      <c r="C51" s="6">
        <v>1300</v>
      </c>
      <c r="D51" s="50" t="s">
        <v>58</v>
      </c>
      <c r="E51" s="7" t="s">
        <v>493</v>
      </c>
      <c r="F51" s="104" t="s">
        <v>435</v>
      </c>
      <c r="G51" s="6" t="s">
        <v>436</v>
      </c>
      <c r="H51" s="109">
        <f t="shared" si="2"/>
        <v>230000</v>
      </c>
      <c r="I51" s="105">
        <v>0</v>
      </c>
      <c r="J51" s="109">
        <v>230000</v>
      </c>
      <c r="K51" s="109">
        <v>230000</v>
      </c>
    </row>
    <row r="52" spans="2:11" ht="110.55" customHeight="1">
      <c r="B52" s="111" t="s">
        <v>471</v>
      </c>
      <c r="C52" s="111" t="s">
        <v>472</v>
      </c>
      <c r="D52" s="111" t="s">
        <v>58</v>
      </c>
      <c r="E52" s="111" t="s">
        <v>473</v>
      </c>
      <c r="F52" s="111" t="s">
        <v>428</v>
      </c>
      <c r="G52" s="111" t="s">
        <v>434</v>
      </c>
      <c r="H52" s="109">
        <f t="shared" si="2"/>
        <v>2339600</v>
      </c>
      <c r="I52" s="105">
        <v>0</v>
      </c>
      <c r="J52" s="109">
        <v>2339600</v>
      </c>
      <c r="K52" s="109">
        <v>0</v>
      </c>
    </row>
    <row r="53" spans="2:11" ht="110.55" customHeight="1">
      <c r="B53" s="113" t="s">
        <v>582</v>
      </c>
      <c r="C53" s="113" t="s">
        <v>583</v>
      </c>
      <c r="D53" s="113" t="s">
        <v>58</v>
      </c>
      <c r="E53" s="111" t="s">
        <v>585</v>
      </c>
      <c r="F53" s="111" t="s">
        <v>584</v>
      </c>
      <c r="G53" s="111" t="s">
        <v>434</v>
      </c>
      <c r="H53" s="109">
        <f t="shared" si="2"/>
        <v>1383600</v>
      </c>
      <c r="I53" s="105">
        <v>1383600</v>
      </c>
      <c r="J53" s="109">
        <v>0</v>
      </c>
      <c r="K53" s="109">
        <v>0</v>
      </c>
    </row>
    <row r="54" spans="2:11" ht="108.45" customHeight="1">
      <c r="B54" s="126" t="s">
        <v>89</v>
      </c>
      <c r="C54" s="126">
        <v>5011</v>
      </c>
      <c r="D54" s="127" t="s">
        <v>17</v>
      </c>
      <c r="E54" s="128" t="s">
        <v>16</v>
      </c>
      <c r="F54" s="104" t="s">
        <v>346</v>
      </c>
      <c r="G54" s="105" t="s">
        <v>347</v>
      </c>
      <c r="H54" s="109">
        <f t="shared" si="2"/>
        <v>110500</v>
      </c>
      <c r="I54" s="105">
        <v>110500</v>
      </c>
      <c r="J54" s="109">
        <v>0</v>
      </c>
      <c r="K54" s="109">
        <v>0</v>
      </c>
    </row>
    <row r="55" spans="2:11" ht="101.55" customHeight="1">
      <c r="B55" s="228" t="s">
        <v>90</v>
      </c>
      <c r="C55" s="228" t="s">
        <v>122</v>
      </c>
      <c r="D55" s="228" t="s">
        <v>17</v>
      </c>
      <c r="E55" s="228" t="s">
        <v>525</v>
      </c>
      <c r="F55" s="104" t="s">
        <v>346</v>
      </c>
      <c r="G55" s="105" t="s">
        <v>347</v>
      </c>
      <c r="H55" s="109">
        <f t="shared" si="2"/>
        <v>86941</v>
      </c>
      <c r="I55" s="105">
        <v>86941</v>
      </c>
      <c r="J55" s="109">
        <v>0</v>
      </c>
      <c r="K55" s="109">
        <v>0</v>
      </c>
    </row>
    <row r="56" spans="2:11" ht="103.05" customHeight="1">
      <c r="B56" s="194" t="s">
        <v>494</v>
      </c>
      <c r="C56" s="194" t="s">
        <v>495</v>
      </c>
      <c r="D56" s="194" t="s">
        <v>17</v>
      </c>
      <c r="E56" s="128" t="s">
        <v>488</v>
      </c>
      <c r="F56" s="104" t="s">
        <v>435</v>
      </c>
      <c r="G56" s="6" t="s">
        <v>436</v>
      </c>
      <c r="H56" s="109">
        <f t="shared" si="2"/>
        <v>6630000</v>
      </c>
      <c r="I56" s="105">
        <v>0</v>
      </c>
      <c r="J56" s="109">
        <v>6630000</v>
      </c>
      <c r="K56" s="109">
        <v>6630000</v>
      </c>
    </row>
    <row r="57" spans="2:11" ht="51.45" customHeight="1">
      <c r="B57" s="229" t="s">
        <v>367</v>
      </c>
      <c r="C57" s="229" t="s">
        <v>327</v>
      </c>
      <c r="D57" s="229" t="s">
        <v>327</v>
      </c>
      <c r="E57" s="229" t="s">
        <v>235</v>
      </c>
      <c r="F57" s="104"/>
      <c r="G57" s="6"/>
      <c r="H57" s="214">
        <f>H58</f>
        <v>21000</v>
      </c>
      <c r="I57" s="214">
        <f>I58</f>
        <v>21000</v>
      </c>
      <c r="J57" s="214">
        <f>J58</f>
        <v>0</v>
      </c>
      <c r="K57" s="214">
        <f>K58</f>
        <v>0</v>
      </c>
    </row>
    <row r="58" spans="2:11" ht="57" customHeight="1">
      <c r="B58" s="229" t="s">
        <v>236</v>
      </c>
      <c r="C58" s="229" t="s">
        <v>327</v>
      </c>
      <c r="D58" s="229" t="s">
        <v>327</v>
      </c>
      <c r="E58" s="229" t="s">
        <v>235</v>
      </c>
      <c r="F58" s="104"/>
      <c r="G58" s="6"/>
      <c r="H58" s="115">
        <f>I58+J58</f>
        <v>21000</v>
      </c>
      <c r="I58" s="115">
        <f>I59</f>
        <v>21000</v>
      </c>
      <c r="J58" s="115">
        <f>J59</f>
        <v>0</v>
      </c>
      <c r="K58" s="115">
        <f>K59</f>
        <v>0</v>
      </c>
    </row>
    <row r="59" spans="2:11" ht="97.95" customHeight="1">
      <c r="B59" s="228" t="s">
        <v>559</v>
      </c>
      <c r="C59" s="228" t="s">
        <v>560</v>
      </c>
      <c r="D59" s="228" t="s">
        <v>112</v>
      </c>
      <c r="E59" s="228" t="s">
        <v>561</v>
      </c>
      <c r="F59" s="104" t="s">
        <v>563</v>
      </c>
      <c r="G59" s="6" t="s">
        <v>564</v>
      </c>
      <c r="H59" s="109">
        <f>I59+J59</f>
        <v>21000</v>
      </c>
      <c r="I59" s="105">
        <v>21000</v>
      </c>
      <c r="J59" s="109">
        <v>0</v>
      </c>
      <c r="K59" s="109">
        <v>0</v>
      </c>
    </row>
    <row r="60" spans="2:11" ht="58.05" customHeight="1">
      <c r="B60" s="121" t="s">
        <v>123</v>
      </c>
      <c r="C60" s="122"/>
      <c r="D60" s="123"/>
      <c r="E60" s="124" t="s">
        <v>238</v>
      </c>
      <c r="F60" s="104"/>
      <c r="G60" s="105"/>
      <c r="H60" s="115">
        <f t="shared" si="1"/>
        <v>145000</v>
      </c>
      <c r="I60" s="129">
        <f>I61</f>
        <v>145000</v>
      </c>
      <c r="J60" s="129">
        <f>J61</f>
        <v>0</v>
      </c>
      <c r="K60" s="125">
        <f>K61</f>
        <v>0</v>
      </c>
    </row>
    <row r="61" spans="2:11" ht="64.5" customHeight="1">
      <c r="B61" s="121" t="s">
        <v>124</v>
      </c>
      <c r="C61" s="122"/>
      <c r="D61" s="123"/>
      <c r="E61" s="124" t="s">
        <v>238</v>
      </c>
      <c r="F61" s="104"/>
      <c r="G61" s="105"/>
      <c r="H61" s="115">
        <f t="shared" si="1"/>
        <v>145000</v>
      </c>
      <c r="I61" s="125">
        <f>I62+I63+I64</f>
        <v>145000</v>
      </c>
      <c r="J61" s="125">
        <f>J62+J63+J64</f>
        <v>0</v>
      </c>
      <c r="K61" s="125">
        <f>K62+K63+K64</f>
        <v>0</v>
      </c>
    </row>
    <row r="62" spans="2:11" ht="89.55" customHeight="1">
      <c r="B62" s="209" t="s">
        <v>84</v>
      </c>
      <c r="C62" s="209" t="s">
        <v>129</v>
      </c>
      <c r="D62" s="209" t="s">
        <v>14</v>
      </c>
      <c r="E62" s="209" t="s">
        <v>80</v>
      </c>
      <c r="F62" s="112" t="s">
        <v>438</v>
      </c>
      <c r="G62" s="105" t="s">
        <v>440</v>
      </c>
      <c r="H62" s="109">
        <f>I62+J62</f>
        <v>70000</v>
      </c>
      <c r="I62" s="105">
        <v>70000</v>
      </c>
      <c r="J62" s="105">
        <v>0</v>
      </c>
      <c r="K62" s="109">
        <v>0</v>
      </c>
    </row>
    <row r="63" spans="2:11" ht="100.95" customHeight="1">
      <c r="B63" s="209" t="s">
        <v>84</v>
      </c>
      <c r="C63" s="209" t="s">
        <v>129</v>
      </c>
      <c r="D63" s="209" t="s">
        <v>14</v>
      </c>
      <c r="E63" s="209" t="s">
        <v>80</v>
      </c>
      <c r="F63" s="112" t="s">
        <v>439</v>
      </c>
      <c r="G63" s="105" t="s">
        <v>441</v>
      </c>
      <c r="H63" s="109">
        <f>I63+J63</f>
        <v>50000</v>
      </c>
      <c r="I63" s="105">
        <v>50000</v>
      </c>
      <c r="J63" s="105">
        <v>0</v>
      </c>
      <c r="K63" s="109">
        <v>0</v>
      </c>
    </row>
    <row r="64" spans="2:11" ht="88.95" customHeight="1">
      <c r="B64" s="6" t="s">
        <v>86</v>
      </c>
      <c r="C64" s="6" t="s">
        <v>114</v>
      </c>
      <c r="D64" s="7" t="s">
        <v>15</v>
      </c>
      <c r="E64" s="7" t="s">
        <v>74</v>
      </c>
      <c r="F64" s="104" t="s">
        <v>193</v>
      </c>
      <c r="G64" s="105" t="s">
        <v>226</v>
      </c>
      <c r="H64" s="109">
        <f t="shared" si="1"/>
        <v>25000</v>
      </c>
      <c r="I64" s="105">
        <v>25000</v>
      </c>
      <c r="J64" s="109">
        <v>0</v>
      </c>
      <c r="K64" s="114">
        <v>0</v>
      </c>
    </row>
    <row r="65" spans="2:11" ht="66" customHeight="1">
      <c r="B65" s="195" t="s">
        <v>380</v>
      </c>
      <c r="C65" s="195" t="s">
        <v>327</v>
      </c>
      <c r="D65" s="195" t="s">
        <v>327</v>
      </c>
      <c r="E65" s="195" t="s">
        <v>223</v>
      </c>
      <c r="F65" s="131"/>
      <c r="G65" s="125"/>
      <c r="H65" s="115">
        <f>H66</f>
        <v>1445300</v>
      </c>
      <c r="I65" s="115">
        <f>I66</f>
        <v>245300</v>
      </c>
      <c r="J65" s="115">
        <f>J66</f>
        <v>1200000</v>
      </c>
      <c r="K65" s="115">
        <f>K66</f>
        <v>1200000</v>
      </c>
    </row>
    <row r="66" spans="2:11" ht="70.5" customHeight="1">
      <c r="B66" s="195" t="s">
        <v>224</v>
      </c>
      <c r="C66" s="195" t="s">
        <v>327</v>
      </c>
      <c r="D66" s="195" t="s">
        <v>327</v>
      </c>
      <c r="E66" s="195" t="s">
        <v>223</v>
      </c>
      <c r="F66" s="131"/>
      <c r="G66" s="125"/>
      <c r="H66" s="115">
        <f>I66+J66</f>
        <v>1445300</v>
      </c>
      <c r="I66" s="115">
        <f>I67+I69+I68+I70</f>
        <v>245300</v>
      </c>
      <c r="J66" s="115">
        <f>J67+J69+J68+J70</f>
        <v>1200000</v>
      </c>
      <c r="K66" s="115">
        <f>K67+K69+K68+K70</f>
        <v>1200000</v>
      </c>
    </row>
    <row r="67" spans="2:11" ht="82.5" customHeight="1">
      <c r="B67" s="111" t="s">
        <v>230</v>
      </c>
      <c r="C67" s="111" t="s">
        <v>231</v>
      </c>
      <c r="D67" s="111" t="s">
        <v>20</v>
      </c>
      <c r="E67" s="111" t="s">
        <v>190</v>
      </c>
      <c r="F67" s="104" t="s">
        <v>192</v>
      </c>
      <c r="G67" s="105" t="s">
        <v>225</v>
      </c>
      <c r="H67" s="109">
        <f>I67+J67</f>
        <v>13300</v>
      </c>
      <c r="I67" s="105">
        <v>13300</v>
      </c>
      <c r="J67" s="109">
        <v>0</v>
      </c>
      <c r="K67" s="114">
        <v>0</v>
      </c>
    </row>
    <row r="68" spans="2:11" ht="82.95" customHeight="1">
      <c r="B68" s="111" t="s">
        <v>230</v>
      </c>
      <c r="C68" s="111" t="s">
        <v>231</v>
      </c>
      <c r="D68" s="111" t="s">
        <v>20</v>
      </c>
      <c r="E68" s="111" t="s">
        <v>190</v>
      </c>
      <c r="F68" s="104" t="s">
        <v>384</v>
      </c>
      <c r="G68" s="105" t="s">
        <v>535</v>
      </c>
      <c r="H68" s="109">
        <f>I68+J68</f>
        <v>1200000</v>
      </c>
      <c r="I68" s="105">
        <v>0</v>
      </c>
      <c r="J68" s="109">
        <v>1200000</v>
      </c>
      <c r="K68" s="114">
        <v>1200000</v>
      </c>
    </row>
    <row r="69" spans="2:11" ht="110.55" customHeight="1">
      <c r="B69" s="111">
        <v>3719800</v>
      </c>
      <c r="C69" s="111">
        <v>9800</v>
      </c>
      <c r="D69" s="111" t="s">
        <v>20</v>
      </c>
      <c r="E69" s="111" t="s">
        <v>507</v>
      </c>
      <c r="F69" s="104" t="s">
        <v>508</v>
      </c>
      <c r="G69" s="105" t="s">
        <v>528</v>
      </c>
      <c r="H69" s="109">
        <f>I69+J69</f>
        <v>32000</v>
      </c>
      <c r="I69" s="105">
        <v>32000</v>
      </c>
      <c r="J69" s="109">
        <v>0</v>
      </c>
      <c r="K69" s="114">
        <v>0</v>
      </c>
    </row>
    <row r="70" spans="2:11" ht="312.45" customHeight="1">
      <c r="B70" s="111">
        <v>3719800</v>
      </c>
      <c r="C70" s="111">
        <v>9800</v>
      </c>
      <c r="D70" s="111">
        <v>180</v>
      </c>
      <c r="E70" s="111" t="s">
        <v>507</v>
      </c>
      <c r="F70" s="104" t="s">
        <v>542</v>
      </c>
      <c r="G70" s="105" t="s">
        <v>538</v>
      </c>
      <c r="H70" s="109">
        <f>I70+J70</f>
        <v>200000</v>
      </c>
      <c r="I70" s="222">
        <v>200000</v>
      </c>
      <c r="J70" s="223">
        <v>0</v>
      </c>
      <c r="K70" s="114">
        <v>0</v>
      </c>
    </row>
    <row r="71" spans="2:11" ht="42.75" customHeight="1">
      <c r="B71" s="112"/>
      <c r="C71" s="112"/>
      <c r="D71" s="112"/>
      <c r="E71" s="130" t="s">
        <v>177</v>
      </c>
      <c r="F71" s="131"/>
      <c r="G71" s="125"/>
      <c r="H71" s="220">
        <f t="shared" si="1"/>
        <v>57460279</v>
      </c>
      <c r="I71" s="132">
        <f>I60+I43+I12+I65+I57</f>
        <v>36923629</v>
      </c>
      <c r="J71" s="132">
        <f>J60+J43+J12+J65+J57</f>
        <v>20536650</v>
      </c>
      <c r="K71" s="221">
        <f>K60+K43+K12+K65+K57</f>
        <v>16859550</v>
      </c>
    </row>
    <row r="72" spans="2:11" ht="42.75" customHeight="1">
      <c r="B72" s="119"/>
      <c r="C72" s="119"/>
      <c r="D72" s="119"/>
      <c r="E72" s="215"/>
      <c r="F72" s="216"/>
      <c r="G72" s="217"/>
      <c r="H72" s="218"/>
      <c r="I72" s="219"/>
      <c r="J72" s="219"/>
      <c r="K72" s="219"/>
    </row>
    <row r="73" spans="2:11" ht="45" customHeight="1">
      <c r="B73" s="119"/>
      <c r="C73" s="119"/>
      <c r="D73" s="119"/>
      <c r="E73" s="119" t="s">
        <v>348</v>
      </c>
      <c r="F73" s="134"/>
      <c r="G73" s="135"/>
      <c r="H73" s="136"/>
      <c r="I73" s="363" t="s">
        <v>349</v>
      </c>
      <c r="J73" s="364"/>
      <c r="K73" s="74"/>
    </row>
    <row r="74" spans="2:11" ht="52.5" customHeight="1">
      <c r="B74" s="365"/>
      <c r="C74" s="366"/>
      <c r="D74" s="366"/>
      <c r="E74" s="70"/>
      <c r="F74" s="57"/>
      <c r="G74" s="71"/>
      <c r="H74" s="71"/>
      <c r="I74" s="72"/>
      <c r="J74" s="73"/>
    </row>
    <row r="75" spans="2:11" ht="123.75" customHeight="1">
      <c r="B75" s="2"/>
      <c r="C75" s="28"/>
      <c r="D75" s="3"/>
      <c r="E75" s="87"/>
      <c r="F75" s="4"/>
      <c r="G75" s="4"/>
      <c r="H75" s="20"/>
      <c r="I75" s="4"/>
    </row>
    <row r="76" spans="2:11" ht="98.25" customHeight="1">
      <c r="C76" s="2"/>
    </row>
    <row r="77" spans="2:11" ht="98.25" customHeight="1">
      <c r="B77" s="21"/>
      <c r="D77" s="21"/>
      <c r="E77" s="21"/>
      <c r="F77" s="21"/>
      <c r="G77" s="21"/>
      <c r="H77" s="21"/>
      <c r="I77" s="21"/>
    </row>
    <row r="78" spans="2:11" ht="33.75" customHeight="1">
      <c r="B78" s="22"/>
      <c r="C78" s="21"/>
      <c r="D78" s="22"/>
      <c r="E78" s="22"/>
      <c r="F78" s="22"/>
      <c r="G78" s="22"/>
      <c r="H78" s="22"/>
      <c r="I78" s="22"/>
    </row>
    <row r="79" spans="2:11" ht="39.75" customHeight="1">
      <c r="B79" s="23"/>
      <c r="C79" s="22"/>
      <c r="D79" s="23"/>
      <c r="E79" s="23"/>
      <c r="F79" s="23"/>
      <c r="G79" s="23"/>
      <c r="H79" s="23"/>
      <c r="I79" s="23"/>
    </row>
    <row r="80" spans="2:11" ht="33.75" customHeight="1">
      <c r="B80" s="22"/>
      <c r="C80" s="23"/>
      <c r="D80" s="22"/>
      <c r="E80" s="22"/>
      <c r="F80" s="22"/>
      <c r="G80" s="22"/>
      <c r="H80" s="22"/>
      <c r="I80" s="22"/>
    </row>
    <row r="81" spans="2:17">
      <c r="B81" s="23"/>
      <c r="C81" s="22"/>
      <c r="D81" s="23"/>
      <c r="E81" s="23"/>
      <c r="F81" s="23"/>
      <c r="G81" s="23"/>
      <c r="H81" s="23"/>
      <c r="I81" s="23"/>
    </row>
    <row r="82" spans="2:17" ht="23.25" customHeight="1">
      <c r="C82" s="23"/>
    </row>
    <row r="83" spans="2:17" ht="20.25" customHeight="1">
      <c r="J83" s="24"/>
      <c r="K83" s="24"/>
      <c r="L83" s="24"/>
      <c r="M83" s="24"/>
      <c r="N83" s="24"/>
      <c r="O83" s="24"/>
      <c r="P83" s="24"/>
      <c r="Q83" s="24"/>
    </row>
    <row r="84" spans="2:17" ht="20.25" customHeight="1">
      <c r="J84" s="23"/>
      <c r="K84" s="23"/>
      <c r="L84" s="23"/>
      <c r="M84" s="23"/>
      <c r="N84" s="23"/>
      <c r="O84" s="23"/>
      <c r="P84" s="23"/>
      <c r="Q84" s="23"/>
    </row>
    <row r="85" spans="2:17" ht="30.75" customHeight="1">
      <c r="J85" s="24"/>
      <c r="K85" s="24"/>
      <c r="L85" s="24"/>
      <c r="M85" s="24"/>
      <c r="N85" s="24"/>
      <c r="O85" s="24"/>
      <c r="P85" s="24"/>
      <c r="Q85" s="24"/>
    </row>
    <row r="86" spans="2:17" ht="21" customHeight="1">
      <c r="J86" s="23"/>
      <c r="K86" s="23"/>
      <c r="L86" s="23"/>
      <c r="M86" s="23"/>
      <c r="N86" s="23"/>
      <c r="O86" s="23"/>
      <c r="P86" s="23"/>
      <c r="Q86" s="23"/>
    </row>
  </sheetData>
  <mergeCells count="16">
    <mergeCell ref="I73:J73"/>
    <mergeCell ref="B74:D74"/>
    <mergeCell ref="D9:D10"/>
    <mergeCell ref="E9:E10"/>
    <mergeCell ref="B6:D6"/>
    <mergeCell ref="B7:D7"/>
    <mergeCell ref="C9:C10"/>
    <mergeCell ref="I2:K2"/>
    <mergeCell ref="I3:K3"/>
    <mergeCell ref="I9:I10"/>
    <mergeCell ref="B5:I5"/>
    <mergeCell ref="B9:B10"/>
    <mergeCell ref="J9:K9"/>
    <mergeCell ref="F9:F10"/>
    <mergeCell ref="G9:G10"/>
    <mergeCell ref="H9:H10"/>
  </mergeCells>
  <phoneticPr fontId="33" type="noConversion"/>
  <pageMargins left="0.94488188976377963" right="0.35433070866141736" top="1.1811023622047245" bottom="0.78740157480314965" header="0.51181102362204722" footer="0.51181102362204722"/>
  <pageSetup paperSize="9" scale="45" fitToHeight="7" orientation="landscape" horizontalDpi="360" verticalDpi="360" r:id="rId1"/>
  <headerFooter alignWithMargins="0"/>
  <rowBreaks count="4" manualBreakCount="4">
    <brk id="21" min="1" max="10" man="1"/>
    <brk id="26" min="1" max="10" man="1"/>
    <brk id="37" min="1" max="10" man="1"/>
    <brk id="45" min="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16" workbookViewId="0">
      <selection activeCell="G17" sqref="G17"/>
    </sheetView>
  </sheetViews>
  <sheetFormatPr defaultRowHeight="13.2"/>
  <cols>
    <col min="1" max="1" width="10" customWidth="1"/>
    <col min="2" max="2" width="7.5546875" customWidth="1"/>
    <col min="3" max="3" width="7.88671875" customWidth="1"/>
    <col min="4" max="4" width="23.33203125" customWidth="1"/>
    <col min="5" max="5" width="36.21875" customWidth="1"/>
    <col min="6" max="6" width="14.6640625" customWidth="1"/>
    <col min="7" max="7" width="13.44140625" customWidth="1"/>
    <col min="8" max="8" width="13.77734375" customWidth="1"/>
    <col min="9" max="9" width="13.33203125" customWidth="1"/>
    <col min="10" max="10" width="10.21875" customWidth="1"/>
    <col min="11" max="11" width="11.6640625" bestFit="1" customWidth="1"/>
  </cols>
  <sheetData>
    <row r="1" spans="1:11" ht="28.05" customHeight="1">
      <c r="G1" s="176" t="s">
        <v>482</v>
      </c>
      <c r="H1" s="59"/>
      <c r="I1" s="59"/>
      <c r="J1" s="177"/>
    </row>
    <row r="2" spans="1:11" ht="46.05" customHeight="1">
      <c r="E2" s="55"/>
      <c r="G2" s="331" t="s">
        <v>595</v>
      </c>
      <c r="H2" s="331"/>
      <c r="I2" s="331"/>
      <c r="J2" s="298"/>
    </row>
    <row r="3" spans="1:11" ht="36" customHeight="1">
      <c r="D3" s="55"/>
      <c r="G3" s="331" t="s">
        <v>491</v>
      </c>
      <c r="H3" s="331"/>
      <c r="I3" s="331"/>
      <c r="J3" s="298"/>
    </row>
    <row r="4" spans="1:11" ht="26.1" customHeight="1">
      <c r="A4" s="372" t="s">
        <v>501</v>
      </c>
      <c r="B4" s="372"/>
      <c r="C4" s="372"/>
      <c r="D4" s="372"/>
      <c r="E4" s="372"/>
      <c r="F4" s="372"/>
      <c r="G4" s="372"/>
      <c r="H4" s="372"/>
      <c r="I4" s="372"/>
      <c r="J4" s="372"/>
    </row>
    <row r="5" spans="1:11" ht="20.100000000000001" customHeight="1" thickBot="1">
      <c r="A5" s="373" t="s">
        <v>355</v>
      </c>
      <c r="B5" s="374"/>
      <c r="C5" s="374"/>
      <c r="D5" s="13"/>
      <c r="E5" s="13"/>
      <c r="F5" s="178"/>
      <c r="G5" s="13"/>
      <c r="H5" s="13"/>
      <c r="I5" s="13"/>
      <c r="J5" s="13"/>
    </row>
    <row r="6" spans="1:11" ht="22.05" customHeight="1">
      <c r="A6" s="179" t="s">
        <v>140</v>
      </c>
      <c r="B6" s="179"/>
      <c r="C6" s="179"/>
      <c r="D6" s="180"/>
      <c r="E6" s="180"/>
      <c r="F6" s="180"/>
      <c r="G6" s="180"/>
      <c r="H6" s="180"/>
      <c r="I6" s="180"/>
      <c r="J6" s="181" t="s">
        <v>23</v>
      </c>
    </row>
    <row r="7" spans="1:11" ht="12.75" customHeight="1">
      <c r="A7" s="375" t="s">
        <v>137</v>
      </c>
      <c r="B7" s="375" t="s">
        <v>138</v>
      </c>
      <c r="C7" s="375" t="s">
        <v>150</v>
      </c>
      <c r="D7" s="370" t="s">
        <v>483</v>
      </c>
      <c r="E7" s="370" t="s">
        <v>484</v>
      </c>
      <c r="F7" s="370" t="s">
        <v>485</v>
      </c>
      <c r="G7" s="370" t="s">
        <v>486</v>
      </c>
      <c r="H7" s="370" t="s">
        <v>487</v>
      </c>
      <c r="I7" s="370" t="s">
        <v>504</v>
      </c>
      <c r="J7" s="370" t="s">
        <v>505</v>
      </c>
    </row>
    <row r="8" spans="1:11" ht="130.5" customHeight="1">
      <c r="A8" s="376"/>
      <c r="B8" s="376"/>
      <c r="C8" s="376"/>
      <c r="D8" s="371"/>
      <c r="E8" s="371"/>
      <c r="F8" s="371"/>
      <c r="G8" s="371"/>
      <c r="H8" s="371"/>
      <c r="I8" s="371"/>
      <c r="J8" s="371"/>
    </row>
    <row r="9" spans="1:11" ht="16.5" customHeight="1">
      <c r="A9" s="182" t="s">
        <v>153</v>
      </c>
      <c r="B9" s="182" t="s">
        <v>154</v>
      </c>
      <c r="C9" s="182" t="s">
        <v>155</v>
      </c>
      <c r="D9" s="183">
        <v>4</v>
      </c>
      <c r="E9" s="184">
        <v>5</v>
      </c>
      <c r="F9" s="184">
        <v>6</v>
      </c>
      <c r="G9" s="184">
        <v>7</v>
      </c>
      <c r="H9" s="184">
        <v>8</v>
      </c>
      <c r="I9" s="184">
        <v>9</v>
      </c>
      <c r="J9" s="184">
        <v>10</v>
      </c>
    </row>
    <row r="10" spans="1:11" ht="43.5" customHeight="1">
      <c r="A10" s="199" t="s">
        <v>87</v>
      </c>
      <c r="B10" s="199" t="s">
        <v>327</v>
      </c>
      <c r="C10" s="199" t="s">
        <v>327</v>
      </c>
      <c r="D10" s="199" t="s">
        <v>59</v>
      </c>
      <c r="E10" s="185"/>
      <c r="F10" s="186"/>
      <c r="G10" s="187">
        <f>G11</f>
        <v>7113543</v>
      </c>
      <c r="H10" s="187">
        <f>H11</f>
        <v>7069328</v>
      </c>
      <c r="I10" s="187">
        <f>I11</f>
        <v>6860000</v>
      </c>
      <c r="J10" s="187"/>
    </row>
    <row r="11" spans="1:11" ht="42.6" customHeight="1">
      <c r="A11" s="199" t="s">
        <v>88</v>
      </c>
      <c r="B11" s="199" t="s">
        <v>327</v>
      </c>
      <c r="C11" s="199" t="s">
        <v>327</v>
      </c>
      <c r="D11" s="199" t="s">
        <v>59</v>
      </c>
      <c r="E11" s="185"/>
      <c r="F11" s="186"/>
      <c r="G11" s="187">
        <f>G12+G13</f>
        <v>7113543</v>
      </c>
      <c r="H11" s="187">
        <f>H12+H13</f>
        <v>7069328</v>
      </c>
      <c r="I11" s="187">
        <f>I12+I13</f>
        <v>6860000</v>
      </c>
      <c r="J11" s="187"/>
    </row>
    <row r="12" spans="1:11" ht="97.05" customHeight="1">
      <c r="A12" s="196" t="s">
        <v>492</v>
      </c>
      <c r="B12" s="196" t="s">
        <v>502</v>
      </c>
      <c r="C12" s="196" t="s">
        <v>58</v>
      </c>
      <c r="D12" s="196" t="s">
        <v>493</v>
      </c>
      <c r="E12" s="197" t="s">
        <v>590</v>
      </c>
      <c r="F12" s="186" t="s">
        <v>503</v>
      </c>
      <c r="G12" s="198">
        <v>230000</v>
      </c>
      <c r="H12" s="198">
        <v>230000</v>
      </c>
      <c r="I12" s="198">
        <v>230000</v>
      </c>
      <c r="J12" s="198">
        <v>100</v>
      </c>
    </row>
    <row r="13" spans="1:11" ht="97.95" customHeight="1">
      <c r="A13" s="196" t="s">
        <v>494</v>
      </c>
      <c r="B13" s="196" t="s">
        <v>495</v>
      </c>
      <c r="C13" s="196" t="s">
        <v>17</v>
      </c>
      <c r="D13" s="196" t="s">
        <v>488</v>
      </c>
      <c r="E13" s="197" t="s">
        <v>489</v>
      </c>
      <c r="F13" s="186" t="s">
        <v>506</v>
      </c>
      <c r="G13" s="198">
        <v>6883543</v>
      </c>
      <c r="H13" s="198">
        <v>6839328</v>
      </c>
      <c r="I13" s="198">
        <v>6630000</v>
      </c>
      <c r="J13" s="198">
        <v>99</v>
      </c>
      <c r="K13" s="200"/>
    </row>
    <row r="14" spans="1:11" ht="26.1" customHeight="1">
      <c r="A14" s="188" t="s">
        <v>490</v>
      </c>
      <c r="B14" s="188" t="s">
        <v>490</v>
      </c>
      <c r="C14" s="188" t="s">
        <v>490</v>
      </c>
      <c r="D14" s="188" t="s">
        <v>177</v>
      </c>
      <c r="E14" s="188" t="s">
        <v>490</v>
      </c>
      <c r="F14" s="188" t="s">
        <v>490</v>
      </c>
      <c r="G14" s="187">
        <f>G10</f>
        <v>7113543</v>
      </c>
      <c r="H14" s="187">
        <f>H11</f>
        <v>7069328</v>
      </c>
      <c r="I14" s="187">
        <f>I11</f>
        <v>6860000</v>
      </c>
      <c r="J14" s="187" t="s">
        <v>490</v>
      </c>
    </row>
    <row r="15" spans="1:11">
      <c r="D15" s="51"/>
      <c r="E15" s="51"/>
      <c r="F15" s="51"/>
      <c r="G15" s="51"/>
      <c r="H15" s="51"/>
      <c r="I15" s="51"/>
      <c r="J15" s="51"/>
    </row>
    <row r="16" spans="1:11">
      <c r="D16" s="51"/>
      <c r="E16" s="51"/>
      <c r="F16" s="51"/>
      <c r="G16" s="51"/>
      <c r="H16" s="51"/>
      <c r="I16" s="51"/>
      <c r="J16" s="51"/>
    </row>
    <row r="17" spans="4:10" ht="18">
      <c r="D17" s="52" t="s">
        <v>348</v>
      </c>
      <c r="E17" s="52"/>
      <c r="F17" s="52"/>
      <c r="G17" s="52"/>
      <c r="H17" s="52"/>
      <c r="I17" s="52" t="s">
        <v>349</v>
      </c>
      <c r="J17" s="51"/>
    </row>
    <row r="18" spans="4:10" ht="18">
      <c r="D18" s="5"/>
      <c r="E18" s="5"/>
      <c r="F18" s="5"/>
      <c r="G18" s="5"/>
      <c r="H18" s="5"/>
      <c r="I18" s="5"/>
    </row>
    <row r="19" spans="4:10" ht="18">
      <c r="E19" s="51"/>
      <c r="F19" s="51"/>
      <c r="G19" s="224"/>
      <c r="H19" s="225"/>
      <c r="I19" s="5"/>
    </row>
    <row r="20" spans="4:10" ht="18">
      <c r="E20" s="225"/>
      <c r="F20" s="51"/>
      <c r="G20" s="51"/>
      <c r="H20" s="224"/>
      <c r="I20" s="5"/>
    </row>
    <row r="21" spans="4:10" ht="18">
      <c r="G21" s="5"/>
      <c r="H21" s="5"/>
      <c r="I21" s="5"/>
    </row>
  </sheetData>
  <mergeCells count="14">
    <mergeCell ref="C7:C8"/>
    <mergeCell ref="D7:D8"/>
    <mergeCell ref="E7:E8"/>
    <mergeCell ref="F7:F8"/>
    <mergeCell ref="G7:G8"/>
    <mergeCell ref="H7:H8"/>
    <mergeCell ref="I7:I8"/>
    <mergeCell ref="J7:J8"/>
    <mergeCell ref="G2:J2"/>
    <mergeCell ref="G3:J3"/>
    <mergeCell ref="A4:J4"/>
    <mergeCell ref="A5:C5"/>
    <mergeCell ref="A7:A8"/>
    <mergeCell ref="B7:B8"/>
  </mergeCells>
  <pageMargins left="0.70866141732283472" right="0.31496062992125984" top="1.1417322834645669" bottom="0.74803149606299213" header="0.31496062992125984" footer="0.31496062992125984"/>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4</vt:i4>
      </vt:variant>
    </vt:vector>
  </HeadingPairs>
  <TitlesOfParts>
    <vt:vector size="10" baseType="lpstr">
      <vt:lpstr>Дод1</vt:lpstr>
      <vt:lpstr>дод2 </vt:lpstr>
      <vt:lpstr>дод.3</vt:lpstr>
      <vt:lpstr>дод 4</vt:lpstr>
      <vt:lpstr>дод 5</vt:lpstr>
      <vt:lpstr>дод.6</vt:lpstr>
      <vt:lpstr>дод.3!Заголовки_для_друку</vt:lpstr>
      <vt:lpstr>'дод 5'!Область_друку</vt:lpstr>
      <vt:lpstr>Дод1!Область_друку</vt:lpstr>
      <vt:lpstr>'дод2 '!Область_друку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Качаєнко Олена Андріївна</dc:creator>
  <cp:lastModifiedBy>PK-07</cp:lastModifiedBy>
  <cp:lastPrinted>2025-12-15T09:35:08Z</cp:lastPrinted>
  <dcterms:created xsi:type="dcterms:W3CDTF">2014-01-17T10:52:16Z</dcterms:created>
  <dcterms:modified xsi:type="dcterms:W3CDTF">2025-12-26T09:17:31Z</dcterms:modified>
</cp:coreProperties>
</file>