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K-07\Downloads\на сайт\"/>
    </mc:Choice>
  </mc:AlternateContent>
  <xr:revisionPtr revIDLastSave="0" documentId="8_{DC74C71C-E55E-4D9B-A40B-119E23180FD7}" xr6:coauthVersionLast="47" xr6:coauthVersionMax="47" xr10:uidLastSave="{00000000-0000-0000-0000-000000000000}"/>
  <bookViews>
    <workbookView xWindow="504" yWindow="2688" windowWidth="22536" windowHeight="8964" tabRatio="878"/>
  </bookViews>
  <sheets>
    <sheet name="Дод1" sheetId="18" r:id="rId1"/>
    <sheet name="Дод 1.1" sheetId="29" r:id="rId2"/>
    <sheet name="дод2 " sheetId="24" r:id="rId3"/>
    <sheet name="дод.3" sheetId="1" r:id="rId4"/>
    <sheet name="дод 5" sheetId="30" r:id="rId5"/>
    <sheet name="дод 5.1" sheetId="31" r:id="rId6"/>
    <sheet name="дод 6" sheetId="32" r:id="rId7"/>
    <sheet name="дод 7" sheetId="26" r:id="rId8"/>
  </sheets>
  <definedNames>
    <definedName name="_xlnm.Print_Titles" localSheetId="3">дод.3!$8:$11</definedName>
    <definedName name="_xlnm.Print_Area" localSheetId="7">'дод 7'!$B$1:$K$51</definedName>
    <definedName name="_xlnm.Print_Area" localSheetId="0">Дод1!$A$1:$F$103</definedName>
    <definedName name="_xlnm.Print_Area" localSheetId="2">'дод2 '!$A$1:$F$26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30" l="1"/>
  <c r="J10" i="32"/>
  <c r="I10" i="32"/>
  <c r="H34" i="26"/>
  <c r="H45" i="26"/>
  <c r="J17" i="32"/>
  <c r="K17" i="32"/>
  <c r="L17" i="32"/>
  <c r="M17" i="32"/>
  <c r="N17" i="32"/>
  <c r="I17" i="32"/>
  <c r="H31" i="26"/>
  <c r="H17" i="26"/>
  <c r="P50" i="1"/>
  <c r="F14" i="1"/>
  <c r="F13" i="1"/>
  <c r="G14" i="1"/>
  <c r="G13" i="1"/>
  <c r="H14" i="1"/>
  <c r="H13" i="1" s="1"/>
  <c r="I14" i="1"/>
  <c r="I13" i="1" s="1"/>
  <c r="J14" i="1"/>
  <c r="J13" i="1"/>
  <c r="K14" i="1"/>
  <c r="K13" i="1"/>
  <c r="L14" i="1"/>
  <c r="L13" i="1" s="1"/>
  <c r="M14" i="1"/>
  <c r="M13" i="1" s="1"/>
  <c r="N14" i="1"/>
  <c r="N13" i="1"/>
  <c r="O14" i="1"/>
  <c r="O13" i="1"/>
  <c r="O70" i="1" s="1"/>
  <c r="E14" i="1"/>
  <c r="E13" i="1" s="1"/>
  <c r="E70" i="1" s="1"/>
  <c r="P40" i="1"/>
  <c r="F66" i="1"/>
  <c r="F65" i="1"/>
  <c r="G66" i="1"/>
  <c r="G65" i="1"/>
  <c r="G70" i="1" s="1"/>
  <c r="H66" i="1"/>
  <c r="H65" i="1"/>
  <c r="H70" i="1" s="1"/>
  <c r="I66" i="1"/>
  <c r="I65" i="1"/>
  <c r="J66" i="1"/>
  <c r="J65" i="1" s="1"/>
  <c r="K66" i="1"/>
  <c r="K65" i="1"/>
  <c r="L66" i="1"/>
  <c r="L65" i="1"/>
  <c r="L70" i="1" s="1"/>
  <c r="M66" i="1"/>
  <c r="M65" i="1"/>
  <c r="M70" i="1" s="1"/>
  <c r="N66" i="1"/>
  <c r="N65" i="1" s="1"/>
  <c r="N70" i="1" s="1"/>
  <c r="O66" i="1"/>
  <c r="O65" i="1"/>
  <c r="E66" i="1"/>
  <c r="F57" i="1"/>
  <c r="F56" i="1" s="1"/>
  <c r="F70" i="1" s="1"/>
  <c r="G57" i="1"/>
  <c r="G56" i="1"/>
  <c r="H57" i="1"/>
  <c r="H56" i="1"/>
  <c r="I57" i="1"/>
  <c r="I56" i="1"/>
  <c r="I70" i="1" s="1"/>
  <c r="J57" i="1"/>
  <c r="J56" i="1" s="1"/>
  <c r="K57" i="1"/>
  <c r="K56" i="1" s="1"/>
  <c r="L57" i="1"/>
  <c r="L56" i="1"/>
  <c r="M57" i="1"/>
  <c r="M56" i="1"/>
  <c r="N57" i="1"/>
  <c r="N56" i="1"/>
  <c r="O57" i="1"/>
  <c r="O56" i="1"/>
  <c r="E57" i="1"/>
  <c r="E56" i="1"/>
  <c r="F42" i="1"/>
  <c r="F41" i="1" s="1"/>
  <c r="G42" i="1"/>
  <c r="G41" i="1" s="1"/>
  <c r="H42" i="1"/>
  <c r="H41" i="1"/>
  <c r="I42" i="1"/>
  <c r="I41" i="1"/>
  <c r="J42" i="1"/>
  <c r="J41" i="1" s="1"/>
  <c r="K42" i="1"/>
  <c r="K41" i="1" s="1"/>
  <c r="L42" i="1"/>
  <c r="L41" i="1"/>
  <c r="M42" i="1"/>
  <c r="M41" i="1"/>
  <c r="N42" i="1"/>
  <c r="N41" i="1" s="1"/>
  <c r="O42" i="1"/>
  <c r="O41" i="1" s="1"/>
  <c r="E42" i="1"/>
  <c r="E41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3" i="1"/>
  <c r="P42" i="1" s="1"/>
  <c r="P41" i="1" s="1"/>
  <c r="P44" i="1"/>
  <c r="P45" i="1"/>
  <c r="P46" i="1"/>
  <c r="P47" i="1"/>
  <c r="P48" i="1"/>
  <c r="P49" i="1"/>
  <c r="P51" i="1"/>
  <c r="P52" i="1"/>
  <c r="P53" i="1"/>
  <c r="P54" i="1"/>
  <c r="P55" i="1"/>
  <c r="P58" i="1"/>
  <c r="P57" i="1" s="1"/>
  <c r="P56" i="1" s="1"/>
  <c r="P59" i="1"/>
  <c r="P60" i="1"/>
  <c r="P61" i="1"/>
  <c r="P62" i="1"/>
  <c r="P63" i="1"/>
  <c r="P64" i="1"/>
  <c r="P67" i="1"/>
  <c r="P68" i="1"/>
  <c r="P69" i="1"/>
  <c r="P15" i="1"/>
  <c r="P14" i="1" s="1"/>
  <c r="P13" i="1" s="1"/>
  <c r="E17" i="30"/>
  <c r="D16" i="29"/>
  <c r="D17" i="29"/>
  <c r="C15" i="29"/>
  <c r="C13" i="29"/>
  <c r="C9" i="29"/>
  <c r="K13" i="26"/>
  <c r="K12" i="26" s="1"/>
  <c r="H44" i="26"/>
  <c r="H42" i="26"/>
  <c r="H43" i="26"/>
  <c r="H41" i="26"/>
  <c r="J40" i="26"/>
  <c r="J39" i="26" s="1"/>
  <c r="K40" i="26"/>
  <c r="K39" i="26" s="1"/>
  <c r="J13" i="26"/>
  <c r="J12" i="26"/>
  <c r="H15" i="26"/>
  <c r="H14" i="26"/>
  <c r="H36" i="26"/>
  <c r="D24" i="24"/>
  <c r="D19" i="24"/>
  <c r="E24" i="24"/>
  <c r="E19" i="24"/>
  <c r="F24" i="24"/>
  <c r="F19" i="24"/>
  <c r="D17" i="24"/>
  <c r="D12" i="24" s="1"/>
  <c r="E17" i="24"/>
  <c r="E12" i="24"/>
  <c r="F17" i="24"/>
  <c r="F12" i="24"/>
  <c r="C23" i="24"/>
  <c r="C24" i="24"/>
  <c r="C16" i="24"/>
  <c r="C17" i="24" s="1"/>
  <c r="C12" i="24" s="1"/>
  <c r="H46" i="26"/>
  <c r="H35" i="26"/>
  <c r="H33" i="26"/>
  <c r="H32" i="26"/>
  <c r="H30" i="26"/>
  <c r="H25" i="26"/>
  <c r="H24" i="26"/>
  <c r="H23" i="26"/>
  <c r="H22" i="26"/>
  <c r="H18" i="26"/>
  <c r="I13" i="26"/>
  <c r="I12" i="26" s="1"/>
  <c r="H12" i="26" s="1"/>
  <c r="H13" i="26"/>
  <c r="C19" i="24"/>
  <c r="E23" i="30"/>
  <c r="E30" i="30" s="1"/>
  <c r="E29" i="30" s="1"/>
  <c r="H29" i="26"/>
  <c r="E21" i="30"/>
  <c r="H38" i="26"/>
  <c r="J48" i="26"/>
  <c r="J47" i="26"/>
  <c r="J50" i="26" s="1"/>
  <c r="K47" i="26"/>
  <c r="I48" i="26"/>
  <c r="I47" i="26" s="1"/>
  <c r="C10" i="29"/>
  <c r="E16" i="29"/>
  <c r="E17" i="29"/>
  <c r="C11" i="29"/>
  <c r="C16" i="29" s="1"/>
  <c r="C17" i="29" s="1"/>
  <c r="C12" i="29"/>
  <c r="C14" i="29"/>
  <c r="H37" i="26"/>
  <c r="H19" i="26"/>
  <c r="H20" i="26"/>
  <c r="H21" i="26"/>
  <c r="H26" i="26"/>
  <c r="H27" i="26"/>
  <c r="H28" i="26"/>
  <c r="H49" i="26"/>
  <c r="C10" i="31"/>
  <c r="E9" i="31"/>
  <c r="E11" i="31"/>
  <c r="D9" i="31"/>
  <c r="C9" i="31" s="1"/>
  <c r="C11" i="31" s="1"/>
  <c r="D11" i="31"/>
  <c r="E26" i="30"/>
  <c r="E31" i="30"/>
  <c r="E40" i="30"/>
  <c r="E43" i="30" s="1"/>
  <c r="E42" i="30" s="1"/>
  <c r="C14" i="24"/>
  <c r="C15" i="24"/>
  <c r="C21" i="24"/>
  <c r="C22" i="24"/>
  <c r="H16" i="26"/>
  <c r="I40" i="26"/>
  <c r="H40" i="26" s="1"/>
  <c r="E65" i="1"/>
  <c r="K70" i="1" l="1"/>
  <c r="H47" i="26"/>
  <c r="K50" i="26"/>
  <c r="J70" i="1"/>
  <c r="P65" i="1"/>
  <c r="P70" i="1" s="1"/>
  <c r="P79" i="1" s="1"/>
  <c r="P66" i="1"/>
  <c r="H48" i="26"/>
  <c r="I39" i="26"/>
  <c r="H39" i="26" s="1"/>
  <c r="I50" i="26" l="1"/>
  <c r="H50" i="26" s="1"/>
</calcChain>
</file>

<file path=xl/comments1.xml><?xml version="1.0" encoding="utf-8"?>
<comments xmlns="http://schemas.openxmlformats.org/spreadsheetml/2006/main">
  <authors>
    <author>Катерина</author>
  </authors>
  <commentList>
    <comment ref="A48" authorId="0" shapeId="0">
      <text>
        <r>
          <rPr>
            <b/>
            <sz val="9"/>
            <color indexed="81"/>
            <rFont val="Tahoma"/>
            <family val="2"/>
            <charset val="204"/>
          </rPr>
          <t>Катерина:</t>
        </r>
        <r>
          <rPr>
            <sz val="9"/>
            <color indexed="81"/>
            <rFont val="Tahoma"/>
            <family val="2"/>
            <charset val="204"/>
          </rPr>
          <t xml:space="preserve">
+1000000 на 3 ставки, гончарство і туризм</t>
        </r>
      </text>
    </comment>
    <comment ref="A49" authorId="0" shapeId="0">
      <text>
        <r>
          <rPr>
            <b/>
            <sz val="9"/>
            <color indexed="81"/>
            <rFont val="Tahoma"/>
            <family val="2"/>
            <charset val="204"/>
          </rPr>
          <t>Катерина: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<sst xmlns="http://schemas.openxmlformats.org/spreadsheetml/2006/main" count="890" uniqueCount="494">
  <si>
    <t>комунальні послуги та енергоносії</t>
  </si>
  <si>
    <t>0110000</t>
  </si>
  <si>
    <t>0111</t>
  </si>
  <si>
    <t>0100000</t>
  </si>
  <si>
    <t>Внутрішнє фінансування</t>
  </si>
  <si>
    <t>0111010</t>
  </si>
  <si>
    <t>0910</t>
  </si>
  <si>
    <t>0960</t>
  </si>
  <si>
    <t>1090</t>
  </si>
  <si>
    <t>3104</t>
  </si>
  <si>
    <t>1020</t>
  </si>
  <si>
    <t>0113104</t>
  </si>
  <si>
    <t>1010</t>
  </si>
  <si>
    <t>0824</t>
  </si>
  <si>
    <t>0828</t>
  </si>
  <si>
    <t>0829</t>
  </si>
  <si>
    <t>Проведення навчально-тренувальних зборів і змагань з олімпійських видів спорту</t>
  </si>
  <si>
    <t>0810</t>
  </si>
  <si>
    <t>0620</t>
  </si>
  <si>
    <t>0133</t>
  </si>
  <si>
    <t>0180</t>
  </si>
  <si>
    <t>грн.</t>
  </si>
  <si>
    <t>спеціальний фонд</t>
  </si>
  <si>
    <t>(грн.)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</si>
  <si>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</si>
  <si>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</si>
  <si>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</si>
  <si>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</si>
  <si>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</si>
  <si>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</si>
  <si>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</si>
  <si>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</si>
  <si>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</si>
  <si>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</si>
  <si>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</si>
  <si>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  </t>
  </si>
  <si>
    <t>Податок на майно</t>
  </si>
  <si>
    <t>Єдиний податок  </t>
  </si>
  <si>
    <t>Єдиний податок з юридичних осіб </t>
  </si>
  <si>
    <t>Єдиний податок з фізичних осіб 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</si>
  <si>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</si>
  <si>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</si>
  <si>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</si>
  <si>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</si>
  <si>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</si>
  <si>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</si>
  <si>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</si>
  <si>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Інші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</si>
  <si>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</si>
  <si>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</si>
  <si>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</si>
  <si>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Офіційні трансферти  </t>
  </si>
  <si>
    <t>Від органів державного управління  </t>
  </si>
  <si>
    <t>Базова дотація</t>
  </si>
  <si>
    <t>3105</t>
  </si>
  <si>
    <t>0113105</t>
  </si>
  <si>
    <t>Олевська міська рада</t>
  </si>
  <si>
    <t>0990</t>
  </si>
  <si>
    <t>Відділ освіти, молоді та спорту Олевської міської ради</t>
  </si>
  <si>
    <t>0921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</si>
  <si>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</si>
  <si>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</si>
  <si>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</si>
  <si>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</si>
  <si>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</si>
  <si>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Адміністративний збір за державну реєстрацію речових прав на нерухоме майно та їх обтяжень</t>
  </si>
  <si>
    <t>Доходи від операцій з капіталом  </t>
  </si>
  <si>
    <t>0112010</t>
  </si>
  <si>
    <t>2010</t>
  </si>
  <si>
    <t>0731</t>
  </si>
  <si>
    <t>Багатопрофільна стаціонарна медична допомога населенню</t>
  </si>
  <si>
    <t>0763</t>
  </si>
  <si>
    <t>Надання дошкільної освіти</t>
  </si>
  <si>
    <t>Інші заходи в галузі культури і мистецтва</t>
  </si>
  <si>
    <t>Забезпечення діяльності інших закладів у сфері освіти</t>
  </si>
  <si>
    <t>Інші заходи у сфері соціального захисту і соціального забезпечення</t>
  </si>
  <si>
    <t>Забезпечення діяльності бібліотек</t>
  </si>
  <si>
    <t>4040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</si>
  <si>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</si>
  <si>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</si>
  <si>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0114082</t>
  </si>
  <si>
    <t>Первинна медична допомога населенню, що надається центрами первинної медичної (медико-санітарної) допомоги</t>
  </si>
  <si>
    <t>0112111</t>
  </si>
  <si>
    <t>1014060</t>
  </si>
  <si>
    <t>1014081</t>
  </si>
  <si>
    <t>1014082</t>
  </si>
  <si>
    <t>0600000</t>
  </si>
  <si>
    <t>0610000</t>
  </si>
  <si>
    <t>0615011</t>
  </si>
  <si>
    <t>0615031</t>
  </si>
  <si>
    <t>Організація благоустрою населених пунктів</t>
  </si>
  <si>
    <t>0116030</t>
  </si>
  <si>
    <t>0456</t>
  </si>
  <si>
    <t>0112152</t>
  </si>
  <si>
    <t>0113242</t>
  </si>
  <si>
    <t>Утримання та розвиток автомобільних доріг та дорожньої інфраструктури за рахунок коштів місцевого бюджету</t>
  </si>
  <si>
    <t>0117461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</si>
  <si>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</si>
  <si>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</si>
  <si>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</si>
  <si>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реабілітаційних послуг особам з інвалідністю та дітям з інвалідністю</t>
  </si>
  <si>
    <t>0110180</t>
  </si>
  <si>
    <t>Інша діяльність у сфері державного управління</t>
  </si>
  <si>
    <t>Інші програми та заходи у сфері освіти</t>
  </si>
  <si>
    <t>0726</t>
  </si>
  <si>
    <t>0160</t>
  </si>
  <si>
    <t>2111</t>
  </si>
  <si>
    <t>2152</t>
  </si>
  <si>
    <t>Інші програми та заходи у сфері охорони здоров`я</t>
  </si>
  <si>
    <t>0113121</t>
  </si>
  <si>
    <t>3121</t>
  </si>
  <si>
    <t>1040</t>
  </si>
  <si>
    <t>3242</t>
  </si>
  <si>
    <t>4082</t>
  </si>
  <si>
    <t>6030</t>
  </si>
  <si>
    <t>0490</t>
  </si>
  <si>
    <t>7461</t>
  </si>
  <si>
    <t>Місцевий бюджет з якого надається субвенція</t>
  </si>
  <si>
    <t>Призначення субвенції</t>
  </si>
  <si>
    <t>загальний фонд</t>
  </si>
  <si>
    <t>Відділу культури на утримання філіалу музичної школи</t>
  </si>
  <si>
    <t>На утримання КУ «Трудовий архів»</t>
  </si>
  <si>
    <t>Всього:</t>
  </si>
  <si>
    <t>Обласний бюджет Житомирської області</t>
  </si>
  <si>
    <t>Разом:</t>
  </si>
  <si>
    <t>Ліквідація іншого забруднення навколишнього природного середовища</t>
  </si>
  <si>
    <t>0610160</t>
  </si>
  <si>
    <t>5031</t>
  </si>
  <si>
    <t>1000000</t>
  </si>
  <si>
    <t>1010000</t>
  </si>
  <si>
    <t>1010160</t>
  </si>
  <si>
    <t>1014030</t>
  </si>
  <si>
    <t>4030</t>
  </si>
  <si>
    <t>1014040</t>
  </si>
  <si>
    <t>4060</t>
  </si>
  <si>
    <t>4081</t>
  </si>
  <si>
    <t>Забезпечення діяльності інших закладів в галузі культури і мистецтва</t>
  </si>
  <si>
    <t>Дотації з державного бюджету місцевим бюджетам</t>
  </si>
  <si>
    <t>0117680</t>
  </si>
  <si>
    <t>7680</t>
  </si>
  <si>
    <t>Членські внески до асоціацій органів місцевого самоврядування</t>
  </si>
  <si>
    <t xml:space="preserve">               код бюджету</t>
  </si>
  <si>
    <t>Код Програмної класифікації видатків та кредитування 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</si>
  <si>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</si>
  <si>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 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</si>
  <si>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</si>
  <si>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</si>
  <si>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</si>
  <si>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</si>
  <si>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</si>
  <si>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Додаток № 3</t>
  </si>
  <si>
    <t>Дата і номер документа, яким затверджено місцеву регіональну програму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</si>
  <si>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</si>
  <si>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</si>
  <si>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</si>
  <si>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</si>
  <si>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</si>
  <si>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 тому числі бюджет розвитку</t>
  </si>
  <si>
    <t>1</t>
  </si>
  <si>
    <t>2</t>
  </si>
  <si>
    <t>3</t>
  </si>
  <si>
    <t>0320</t>
  </si>
  <si>
    <t>Разом доходів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</si>
  <si>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</si>
  <si>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Екологічний податок </t>
  </si>
  <si>
    <t>Інші податки та збори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</si>
  <si>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</si>
  <si>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</si>
  <si>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код бюджету</t>
  </si>
  <si>
    <t>(грн)</t>
  </si>
  <si>
    <t>Найменування згідно з Класифікацією фінансування бюджету</t>
  </si>
  <si>
    <t>Усього</t>
  </si>
  <si>
    <t>усього</t>
  </si>
  <si>
    <t>в тому числі бюджет розвитку</t>
  </si>
  <si>
    <t>Фінансування за типом кредитора</t>
  </si>
  <si>
    <t>Х</t>
  </si>
  <si>
    <t>Загальне фінансування</t>
  </si>
  <si>
    <t xml:space="preserve">  Фінансування за типом боргового зобов"язання</t>
  </si>
  <si>
    <t>Код</t>
  </si>
  <si>
    <t>Фінансування за активними операціями</t>
  </si>
  <si>
    <t>Загальний фонд</t>
  </si>
  <si>
    <t>Спеціальний фонд</t>
  </si>
  <si>
    <t>Разом</t>
  </si>
  <si>
    <t>Всього</t>
  </si>
  <si>
    <t>видатки споживання</t>
  </si>
  <si>
    <t>з них</t>
  </si>
  <si>
    <t>видатки розвитку</t>
  </si>
  <si>
    <t>оплата праці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</si>
  <si>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</si>
  <si>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</si>
  <si>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</si>
  <si>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</si>
  <si>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8710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</si>
  <si>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</si>
  <si>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</si>
  <si>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</si>
  <si>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</si>
  <si>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Код бюджету</t>
  </si>
  <si>
    <t>0118313</t>
  </si>
  <si>
    <t>0513</t>
  </si>
  <si>
    <t>Бюджет Білокоровицької сільської  територіальної громади</t>
  </si>
  <si>
    <t>Акцизний податок з вироблених в Україні підакцизних товарів (продукції)</t>
  </si>
  <si>
    <t>Пальне</t>
  </si>
  <si>
    <t>Код Класифікації доходу бюджету /</t>
  </si>
  <si>
    <t>Найменування трансферту /</t>
  </si>
  <si>
    <t>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</si>
  <si>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</si>
  <si>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</si>
  <si>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>X</t>
  </si>
  <si>
    <t>УСЬОГО за розділами І, ІІ, у тому числі: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</si>
  <si>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</si>
  <si>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</t>
  </si>
  <si>
    <t>Найменування бюджету – отримувача міжбюджетного трансферту</t>
  </si>
  <si>
    <t>І. Трансферти із загального фонду бюджету</t>
  </si>
  <si>
    <t xml:space="preserve">                                                                                                                                                     </t>
  </si>
  <si>
    <t xml:space="preserve">  (грн)</t>
  </si>
  <si>
    <t>Бюджет Білокоровицької сільської територіальної громади</t>
  </si>
  <si>
    <t>1.  Показники міжбюджетних трансфертів з інших бюджетів</t>
  </si>
  <si>
    <t>Резервний фонд місцевого бюджету</t>
  </si>
  <si>
    <t>0611021</t>
  </si>
  <si>
    <t>0611070</t>
  </si>
  <si>
    <t>Надання позашкільної освіти закладами позашкільної освіти, заходи із позашкільної роботи з дітьми</t>
  </si>
  <si>
    <t>0611151</t>
  </si>
  <si>
    <t>Забезпечення діяльності інклюзивно-ресурсних центрів за рахунок коштів місцевого бюджету</t>
  </si>
  <si>
    <t>1011080</t>
  </si>
  <si>
    <t>1080</t>
  </si>
  <si>
    <t>0611141</t>
  </si>
  <si>
    <t>0611142</t>
  </si>
  <si>
    <t>Фінансове управління Олевської міської ради</t>
  </si>
  <si>
    <t>3710000</t>
  </si>
  <si>
    <t>Кишинському стаціонарному відділенню для постійного проживання на утримання жителів Білокоровицької громади</t>
  </si>
  <si>
    <t>Рентна плата за користування надрами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</si>
  <si>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</si>
  <si>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3719770</t>
  </si>
  <si>
    <t>На підвищення кваліфікації педагогічних працівників відповідно до регіонального замовлення</t>
  </si>
  <si>
    <t>9770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</si>
  <si>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</si>
  <si>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</si>
  <si>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</si>
  <si>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Служба у справах дітей Олевської міської ради</t>
  </si>
  <si>
    <t>0910000</t>
  </si>
  <si>
    <t>0910160</t>
  </si>
  <si>
    <t>Відділ культури та туризму Олевської міської ради</t>
  </si>
  <si>
    <t>5011</t>
  </si>
  <si>
    <t>Найменування згідно
 з Класифікацією доходів бюджету</t>
  </si>
  <si>
    <t>Загальний
фонд</t>
  </si>
  <si>
    <t>у тому числі
бюджет
розвитку</t>
  </si>
  <si>
    <t>4</t>
  </si>
  <si>
    <t>5</t>
  </si>
  <si>
    <t>6</t>
  </si>
  <si>
    <t>10000000</t>
  </si>
  <si>
    <t>11000000</t>
  </si>
  <si>
    <t>11010000</t>
  </si>
  <si>
    <t>11010100</t>
  </si>
  <si>
    <t>11010400</t>
  </si>
  <si>
    <t>11010500</t>
  </si>
  <si>
    <t>11020000</t>
  </si>
  <si>
    <t>11020200</t>
  </si>
  <si>
    <t>13000000</t>
  </si>
  <si>
    <t>13010000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</si>
  <si>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</si>
  <si>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</si>
  <si>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</si>
  <si>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13030000</t>
  </si>
  <si>
    <t>13030100</t>
  </si>
  <si>
    <t>14000000</t>
  </si>
  <si>
    <t>14020000</t>
  </si>
  <si>
    <t>14021900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</si>
  <si>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</si>
  <si>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</si>
  <si>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</si>
  <si>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</si>
  <si>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суб’єктами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</si>
  <si>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</si>
  <si>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</si>
  <si>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</si>
  <si>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</si>
  <si>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</si>
  <si>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18010000</t>
  </si>
  <si>
    <t>18010100</t>
  </si>
  <si>
    <t>18010200</t>
  </si>
  <si>
    <t>18010300</t>
  </si>
  <si>
    <t>18010400</t>
  </si>
  <si>
    <t>Податок на нерухоме майно, відмінне від земельної ділянки, сплачений 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</si>
  <si>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</si>
  <si>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</si>
  <si>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</si>
  <si>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</si>
  <si>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</si>
  <si>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</si>
  <si>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</si>
  <si>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</si>
  <si>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</si>
  <si>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18030100</t>
  </si>
  <si>
    <t>18030200</t>
  </si>
  <si>
    <t>18050000</t>
  </si>
  <si>
    <t>18050300</t>
  </si>
  <si>
    <t>18050400</t>
  </si>
  <si>
    <t>18050500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</si>
  <si>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</si>
  <si>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19000000</t>
  </si>
  <si>
    <t>19010000</t>
  </si>
  <si>
    <t>19010100</t>
  </si>
  <si>
    <t>19010200</t>
  </si>
  <si>
    <t>19010300</t>
  </si>
  <si>
    <t>20000000</t>
  </si>
  <si>
    <t>22000000</t>
  </si>
  <si>
    <t>22010000</t>
  </si>
  <si>
    <t>22010300</t>
  </si>
  <si>
    <t>22012500</t>
  </si>
  <si>
    <t>22012600</t>
  </si>
  <si>
    <t>22080000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</si>
  <si>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</si>
  <si>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</si>
  <si>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</si>
  <si>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22090100</t>
  </si>
  <si>
    <t>24000000</t>
  </si>
  <si>
    <t>24060000</t>
  </si>
  <si>
    <t>24060300</t>
  </si>
  <si>
    <t>25000000</t>
  </si>
  <si>
    <t>25010000</t>
  </si>
  <si>
    <t>25010100</t>
  </si>
  <si>
    <t>25010300</t>
  </si>
  <si>
    <t>30000000</t>
  </si>
  <si>
    <t>33000000</t>
  </si>
  <si>
    <t>33010000</t>
  </si>
  <si>
    <t>33010100</t>
  </si>
  <si>
    <t/>
  </si>
  <si>
    <t>40000000</t>
  </si>
  <si>
    <t>41000000</t>
  </si>
  <si>
    <t>41020000</t>
  </si>
  <si>
    <t>41020100</t>
  </si>
  <si>
    <t>КНП "Олевська ЦЛ ОМР" на утримання лаборанта</t>
  </si>
  <si>
    <t xml:space="preserve">На утримання КУ "Інклюзивно- ресурсний центр" </t>
  </si>
  <si>
    <t>0611026</t>
  </si>
  <si>
    <t>1026</t>
  </si>
  <si>
    <t>0113090</t>
  </si>
  <si>
    <t>3090</t>
  </si>
  <si>
    <t>1030</t>
  </si>
  <si>
    <t>Видатки на поховання учасників бойових дій та осіб з інвалідністю внаслідок війни</t>
  </si>
  <si>
    <t>0118220</t>
  </si>
  <si>
    <t>8220</t>
  </si>
  <si>
    <t>0380</t>
  </si>
  <si>
    <t>Заходи та роботи з мобілізаційної підготовки місцевого значення</t>
  </si>
  <si>
    <t>0118240</t>
  </si>
  <si>
    <t>8240</t>
  </si>
  <si>
    <t>Заходи та роботи з територіальної оборони</t>
  </si>
  <si>
    <t>0113124</t>
  </si>
  <si>
    <t>3124</t>
  </si>
  <si>
    <t>Програма розвитку  фізичної культури і спорту та національно-патріотичного виховання дітей та молоді Олевської міської ради на 2022-2026 роки</t>
  </si>
  <si>
    <t>Рішення міської ради від 07.12.2021 № 693</t>
  </si>
  <si>
    <t>Секретар ради</t>
  </si>
  <si>
    <t>Сергій МЕЛЬНИК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</si>
  <si>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</si>
  <si>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</si>
  <si>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 xml:space="preserve">Розміщення бюджетних коштів на депозитах </t>
  </si>
  <si>
    <t>0651300000</t>
  </si>
  <si>
    <t>0610000000</t>
  </si>
  <si>
    <t>0652400000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</si>
  <si>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</si>
  <si>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</si>
  <si>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0900000</t>
  </si>
  <si>
    <t>Місцевий бюджет якому надається субвенція</t>
  </si>
  <si>
    <t>Державний бюджет України</t>
  </si>
  <si>
    <t>Керівництво і управління у відповідній сфері у містах (місті Києві), селищах, селах, територіальних громадах</t>
  </si>
  <si>
    <t>1021</t>
  </si>
  <si>
    <t>1141</t>
  </si>
  <si>
    <t>1142</t>
  </si>
  <si>
    <t>1151</t>
  </si>
  <si>
    <t>Надання спеціалізованої освіти мистецькими школами</t>
  </si>
  <si>
    <t>3700000</t>
  </si>
  <si>
    <t>3710160</t>
  </si>
  <si>
    <t>3718710</t>
  </si>
  <si>
    <t>УСЬОГО</t>
  </si>
  <si>
    <t>21000000</t>
  </si>
  <si>
    <t>Доходи від власності та підприємницької діяльності  </t>
  </si>
  <si>
    <t>21080000</t>
  </si>
  <si>
    <t>21081100</t>
  </si>
  <si>
    <t>Адміністративні штрафи та інші санкції </t>
  </si>
  <si>
    <t>21081500</t>
  </si>
  <si>
    <t>Плата за оренду майна бюджетних установ, що здійснюється відповідно до Закону України «Про оренду державного та комунального майна»</t>
  </si>
  <si>
    <t xml:space="preserve">Додаток  № 2 </t>
  </si>
  <si>
    <t>Додаток № 1.1</t>
  </si>
  <si>
    <t>0118130</t>
  </si>
  <si>
    <t>8130</t>
  </si>
  <si>
    <t>Забезпечення діяльності місцевої та добровільної пожежної охорони</t>
  </si>
  <si>
    <t>Субвенція з місцевого бюджету на здійснення переданих видатків у сфері освіти за рахунок коштів освітньої субвенції</t>
  </si>
  <si>
    <t>0116013</t>
  </si>
  <si>
    <t>6013</t>
  </si>
  <si>
    <t>Забезпечення діяльності водопровідно-каналізаційного господарства</t>
  </si>
  <si>
    <t>КНП "Олевська ЦЛ ОМР" на оплату комунальних послуг та енергоносіїв</t>
  </si>
  <si>
    <t>Додаток №5</t>
  </si>
  <si>
    <t>0118110</t>
  </si>
  <si>
    <t>8110</t>
  </si>
  <si>
    <t>Заходи із запобігання та ліквідації надзвичайних ситуацій та наслідків стихійного лиха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</si>
  <si>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</si>
  <si>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</si>
  <si>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Кошти, що передаються із загального фонду бюджету до бюджету розвитку (спеціального фонду)</t>
  </si>
  <si>
    <t>На утримання КУ "Олевський міський центр комплексної реабілітації дітей з інвалідністю"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</si>
  <si>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</si>
  <si>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</si>
  <si>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Розвиток здібностей у дітей та молоді з фізичної культури та спорту комунальними дитячо-юнацькими спортивними школами</t>
  </si>
  <si>
    <t>Штрафні санкції, що застосовуються відповідно до Закону України «Про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пального»</t>
  </si>
  <si>
    <t>Адміністративний збір, що справляється відповідно до Закону України «Про державну реєстрацію юридичних осіб, фізичних осіб - підприємців та громадських формувань»</t>
  </si>
  <si>
    <t>Проект</t>
  </si>
  <si>
    <t>"Про  бюджет Олевської міської територіальної громади на 2026 рік"</t>
  </si>
  <si>
    <t xml:space="preserve">  Інші субвенції з місцевих бюджетів до  бюджету міської територіальної громади на 2026 рік</t>
  </si>
  <si>
    <t>"Про бюджет Олевської міської  територіальної громади на 2026 рік"</t>
  </si>
  <si>
    <t>Фінансування  бюджету міської територіальної громади на 2026 рік</t>
  </si>
  <si>
    <t>,</t>
  </si>
  <si>
    <t>"Про  бюджет Олевської міської  територіальної громади на 2026 рік"</t>
  </si>
  <si>
    <t>РОЗПОДІЛ
видатків  бюджету  міської територіальної громади на 2026 рік</t>
  </si>
  <si>
    <t>Міжбюджетні трансферти на 2026 рік</t>
  </si>
  <si>
    <t xml:space="preserve">            Інші субвенції з  бюджету міської територіальної громади  на 2026 рік</t>
  </si>
  <si>
    <t>Розподіл витрат  бюджету  міської територіальної громади на реалізацію місцевих/регіональних програм у 2026 році</t>
  </si>
  <si>
    <t>Інші програми та заходи у сфері охорони здоров’я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</si>
  <si>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</si>
  <si>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0113241</t>
  </si>
  <si>
    <t>3241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</si>
  <si>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</si>
  <si>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Відділ культури та туризму  Олевської міської ради</t>
  </si>
  <si>
    <t>Рентна плата за користування надрами для видобування іншихк орисних копалин загальнодержавного значення (крім видобування корисних копалин, визначених як Активи природних ресурсів)</t>
  </si>
  <si>
    <t>Надходження від орендної плати за користування єдиним майновим комплексом та іншим державним майном</t>
  </si>
  <si>
    <t>Усього доходів
(без урахування міжбюджетних трансфертів)</t>
  </si>
  <si>
    <t xml:space="preserve">Додаток  № 1 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</si>
  <si>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</si>
  <si>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</si>
  <si>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Період реалізації публічного інвестиційного проєкту/ програми публічних інвестицій (рік початку і завершення)</t>
  </si>
  <si>
    <t>Загальна вартість публічного інвестиційного проєкту/ програми публічних інвестицій</t>
  </si>
  <si>
    <t>у тому числі за рахунок:</t>
  </si>
  <si>
    <t>коштів місцевого бюджету</t>
  </si>
  <si>
    <t>міжбюджетних трансфертів з державного бюджету</t>
  </si>
  <si>
    <t xml:space="preserve">міжбюджетних трансфертів з інших місцевих бюджетів </t>
  </si>
  <si>
    <t>місцевих запозичень</t>
  </si>
  <si>
    <t>інших джерел</t>
  </si>
  <si>
    <t>Найменування галузі (сектору) для публічного інвестування/публічного інвестиційного проєкту/програми публічних інвестицій</t>
  </si>
  <si>
    <t>№ з/п</t>
  </si>
  <si>
    <t>Код Програмної класифікації видатків та кредитування місцевого бюджету</t>
  </si>
  <si>
    <t>Найменування бюджетної програми згідно з Типовою програмною класифікацією видатків та кредитування місцевого бюджету</t>
  </si>
  <si>
    <t>Найменування відповідального головного розпорядника коштів місцевого бюджету за галузь (сектор) / головного розпорядника коштів місцевого бюджету /відповідального виконавця</t>
  </si>
  <si>
    <t>1.1</t>
  </si>
  <si>
    <t>1.2</t>
  </si>
  <si>
    <t xml:space="preserve">Обсяги публічних інвестицій у розрізі публічних інвестиційних проєктів 
та програм публічних інвестицій у 2026 році
</t>
  </si>
  <si>
    <t>Унікальний ідентифікатор проєкту /програми</t>
  </si>
  <si>
    <t>8313</t>
  </si>
  <si>
    <t xml:space="preserve"> 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</si>
  <si>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</si>
  <si>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Обсяг бюджетних коштів, спрямованих на реалізацію публічного інвестиційного проєкту/ програми публічних інвестицій у 2026 році</t>
  </si>
  <si>
    <t>Освіта і наука</t>
  </si>
  <si>
    <t>0611300</t>
  </si>
  <si>
    <t>Забезпечення безперебійного доступу осіб до освітніх послуг шляхом забезпечення закладів загальної середньої освіти Олевської територіальної громади відповідним сучасним обладнанням та засобами навчання</t>
  </si>
  <si>
    <t>1.3</t>
  </si>
  <si>
    <t>13031000</t>
  </si>
  <si>
    <t>Рентна плата за користування надрами для видобування бурштину</t>
  </si>
  <si>
    <t>Доходи  бюджету міської територіальної громади на 2026 рік</t>
  </si>
  <si>
    <t>Програма розвитку старостинських округів Олевської міської територіальної громади на 2026 рік</t>
  </si>
  <si>
    <t>Програма фінансового забезпечення виконання депутатських повноважень на території Олевської міської територіальної громади на 2026 рік</t>
  </si>
  <si>
    <t xml:space="preserve">Програма підтримки
пологового відділення КНП "Олевська центральна лікарня" 
Олевської міської ради на 2026 рік
</t>
  </si>
  <si>
    <t>П Р О Е К Т</t>
  </si>
  <si>
    <t>Додаток №6</t>
  </si>
  <si>
    <t>Додаток №7</t>
  </si>
  <si>
    <t xml:space="preserve">до рішення LXVII сесії Олевської міської ради VІІІ скликання  від  23.12.2025 року № </t>
  </si>
  <si>
    <t>Програма фінансової підтримки комунального некомерційного підприємства «Олевська центральна лікарня» Олевської міської ради на 2026-2030 роки</t>
  </si>
  <si>
    <t>Програма фінансової підтримки комунального некомерційного підприємства «Олевський центр первинної медичної допомоги» Олевської міської ради на 2026-2030 роки</t>
  </si>
  <si>
    <t xml:space="preserve">Програма забезпечення громадян Олевської міської  територіальної громади життєво необхідними медичними препаратами та виробами медичного призначення на 2026-2030 роки
</t>
  </si>
  <si>
    <t xml:space="preserve">
Програма підтримки медичних пунктів тимчасового базування Олевської міської ТГ  на 2026-2030 роки
</t>
  </si>
  <si>
    <t>Програма компенсаційних виплат та надання пільг окремим категоріям громадян Олевської міської  територіальної громади на 2026-2030 роки</t>
  </si>
  <si>
    <t xml:space="preserve">Програма організації безоплатного поховання померлих (загиблих) військовослужбовців, учасників бойових дій внаслідок російської агресії та війни в Україні  Олевської міської територіальної громади на 2026 рік
</t>
  </si>
  <si>
    <t>Програма соціального захисту населення Олевської міської ради на 2026-2030 роки</t>
  </si>
  <si>
    <t>Програма соціальної підтримки  військовослужбовців, працівників Збройних Сил України, Національної гвардії України, Служби безпеки України, інших силових структур громади на 2026-2030 роки</t>
  </si>
  <si>
    <t>Програма розвитку культури Олевської міської ради  на 2026-2030 роки</t>
  </si>
  <si>
    <t>Комплексна програма підтримки  ветеранів війни, інвалідів війни, учасників бойових дій та членів їх сімей, а також членів сім’ї загиблих воїнів ЗСУ Олевської громади на 2026-2030 роки</t>
  </si>
  <si>
    <t>Програма безбар'єрності на 2026-2030 роки</t>
  </si>
  <si>
    <t>Комплексна програма забезпечення пожежної та техногенної безпеки,захист населення і територій Олевської міської територіальної громади від надзвичайних ситуацій на _2026-2030 роки</t>
  </si>
  <si>
    <t>Програми забезпечення діяльності  місцевої пожежної
охорони на 2026-2030 роки</t>
  </si>
  <si>
    <t>Програма забезпечення мобілізаційної підготовки та оборонної роботи в Олевській громаді на 2026 рік</t>
  </si>
  <si>
    <t>Програма територіальної оборони Олевської  міської територіальної громади на 2026-2030 роки</t>
  </si>
  <si>
    <t>Програма національного спротиву та територіальної оборони Олевської міської територіальної громади на 2026-2030 роки</t>
  </si>
  <si>
    <t xml:space="preserve">Програма охорони навколишнього природного середовища та раціональне використання  природних ресурсів на 2026-2030 роки
</t>
  </si>
  <si>
    <t>Програма надання одноразової допомоги дітям-сиротам і дітям, позбавлених батьківського піклування, яким виповнюється 18 років на 2026-2030 роки</t>
  </si>
  <si>
    <t>Програма розвитку освіти Олевської міської територіальної громадина на 2026-2030 роки</t>
  </si>
  <si>
    <t>Програма соціально-економічного розвитку Олевської міської територіальної громади на 2026 рік</t>
  </si>
  <si>
    <t>Програма розвитку культури Олевської міської ради на 2026-2030 роки</t>
  </si>
  <si>
    <t>Рішення міської ради від 23.12.2025 № _____</t>
  </si>
  <si>
    <t xml:space="preserve"> Програма надання соціальних гарантій фізичним особам, які надають соціальні послуги з догляду на непрофесійній основі на 2026 рік</t>
  </si>
  <si>
    <t>Програма про сплату членських внесків до асоціацій  України на 2026 рік</t>
  </si>
  <si>
    <t>Програма транспортування хворих з хронічною нирковою недостатністю, які проживають на території Олевської міської територіальної громади та отримують програмний гемодіаліз на 2026 рік</t>
  </si>
  <si>
    <t xml:space="preserve">Програма «Організації харчування учнів та вихованців закладів освіти Олевської міської територіальної громади на 2026 рік
</t>
  </si>
  <si>
    <t>Реконструкція стадіону Опорного навчального закладу біотехнологічного ліцею "Радовель" Олевської міської ради по вул.Київська в с. Радовель Коростенського району Житомирської області.</t>
  </si>
  <si>
    <t>DREM-UA-091225-6A741FD1</t>
  </si>
  <si>
    <t>DREAM-UA-041125-3722F3CC</t>
  </si>
  <si>
    <t>DREAM-UA-091225-E50A25AB</t>
  </si>
  <si>
    <t>Додаток №5.1</t>
  </si>
  <si>
    <t>Проект закупівлі шкільного автобуса для забезпечення безперешкодногоий доступу до якісної освіти на території Олевської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</si>
</sst>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1" formatCode="_-* #,##0.00_р_._-;\-* #,##0.00_р_._-;_-* &quot;-&quot;??_р_._-;_-@_-"/>
    <numFmt numFmtId="202" formatCode="#,##0.0"/>
    <numFmt numFmtId="215" formatCode="#,##0.00_ ;\-#,##0.00\ "/>
  </numFmts>
  <fonts count="65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 Cyr"/>
      <charset val="204"/>
    </font>
    <font>
      <i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sz val="11"/>
      <name val="Arial Cyr"/>
      <family val="2"/>
      <charset val="204"/>
    </font>
    <font>
      <sz val="18"/>
      <color indexed="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indexed="8"/>
      <name val="SansSerif"/>
      <charset val="204"/>
    </font>
    <font>
      <b/>
      <sz val="12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color rgb="FFFF0000"/>
      <name val="Arial Cyr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5" fillId="0" borderId="0"/>
    <xf numFmtId="0" fontId="16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6" fillId="22" borderId="2" applyNumberFormat="0" applyAlignment="0" applyProtection="0"/>
    <xf numFmtId="0" fontId="11" fillId="22" borderId="1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>
      <alignment vertical="top"/>
    </xf>
    <xf numFmtId="0" fontId="8" fillId="0" borderId="3" applyNumberFormat="0" applyFill="0" applyAlignment="0" applyProtection="0"/>
    <xf numFmtId="0" fontId="12" fillId="13" borderId="0" applyNumberFormat="0" applyBorder="0" applyAlignment="0" applyProtection="0"/>
    <xf numFmtId="0" fontId="51" fillId="0" borderId="0"/>
    <xf numFmtId="0" fontId="50" fillId="0" borderId="0"/>
    <xf numFmtId="0" fontId="40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5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10" fillId="10" borderId="4" applyNumberFormat="0" applyFont="0" applyAlignment="0" applyProtection="0"/>
    <xf numFmtId="0" fontId="14" fillId="0" borderId="0"/>
    <xf numFmtId="181" fontId="15" fillId="0" borderId="0" applyFont="0" applyFill="0" applyBorder="0" applyAlignment="0" applyProtection="0"/>
    <xf numFmtId="0" fontId="4" fillId="4" borderId="0" applyNumberFormat="0" applyBorder="0" applyAlignment="0" applyProtection="0"/>
    <xf numFmtId="0" fontId="63" fillId="28" borderId="0" applyNumberFormat="0" applyBorder="0" applyAlignment="0" applyProtection="0"/>
    <xf numFmtId="0" fontId="64" fillId="29" borderId="0" applyNumberFormat="0" applyBorder="0" applyAlignment="0" applyProtection="0"/>
  </cellStyleXfs>
  <cellXfs count="383">
    <xf numFmtId="0" fontId="0" fillId="0" borderId="0" xfId="0"/>
    <xf numFmtId="0" fontId="1" fillId="0" borderId="0" xfId="0" applyNumberFormat="1" applyFont="1" applyFill="1" applyAlignment="1" applyProtection="1"/>
    <xf numFmtId="0" fontId="20" fillId="0" borderId="0" xfId="0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202" fontId="21" fillId="0" borderId="0" xfId="0" applyNumberFormat="1" applyFont="1" applyBorder="1" applyAlignment="1">
      <alignment vertical="justify"/>
    </xf>
    <xf numFmtId="0" fontId="22" fillId="0" borderId="0" xfId="0" applyFont="1"/>
    <xf numFmtId="0" fontId="26" fillId="0" borderId="5" xfId="0" quotePrefix="1" applyFont="1" applyFill="1" applyBorder="1" applyAlignment="1">
      <alignment horizontal="center" vertical="center" wrapText="1"/>
    </xf>
    <xf numFmtId="2" fontId="26" fillId="0" borderId="5" xfId="0" quotePrefix="1" applyNumberFormat="1" applyFont="1" applyFill="1" applyBorder="1" applyAlignment="1">
      <alignment horizontal="center" vertical="center" wrapText="1"/>
    </xf>
    <xf numFmtId="0" fontId="30" fillId="0" borderId="5" xfId="52" applyFont="1" applyFill="1" applyBorder="1" applyAlignment="1">
      <alignment horizontal="center" vertical="center" wrapText="1"/>
    </xf>
    <xf numFmtId="2" fontId="30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Border="1"/>
    <xf numFmtId="0" fontId="18" fillId="0" borderId="5" xfId="0" applyFont="1" applyBorder="1" applyAlignment="1">
      <alignment wrapText="1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8" fillId="0" borderId="0" xfId="0" applyNumberFormat="1" applyFont="1" applyFill="1" applyAlignment="1" applyProtection="1"/>
    <xf numFmtId="0" fontId="18" fillId="0" borderId="0" xfId="0" applyFont="1" applyFill="1"/>
    <xf numFmtId="0" fontId="1" fillId="0" borderId="0" xfId="0" applyFont="1" applyFill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202" fontId="35" fillId="0" borderId="0" xfId="0" applyNumberFormat="1" applyFont="1" applyBorder="1" applyAlignment="1">
      <alignment vertical="justify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23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49" fontId="19" fillId="0" borderId="0" xfId="56" applyNumberFormat="1" applyFont="1" applyBorder="1" applyAlignment="1"/>
    <xf numFmtId="49" fontId="36" fillId="0" borderId="0" xfId="56" applyNumberFormat="1" applyFont="1" applyBorder="1" applyAlignment="1"/>
    <xf numFmtId="0" fontId="22" fillId="0" borderId="0" xfId="57" applyFont="1"/>
    <xf numFmtId="0" fontId="22" fillId="0" borderId="0" xfId="0" applyFont="1" applyBorder="1" applyAlignment="1">
      <alignment horizontal="left" vertical="center" wrapText="1"/>
    </xf>
    <xf numFmtId="0" fontId="26" fillId="0" borderId="0" xfId="0" applyNumberFormat="1" applyFont="1" applyFill="1" applyAlignment="1" applyProtection="1"/>
    <xf numFmtId="0" fontId="26" fillId="0" borderId="0" xfId="0" applyNumberFormat="1" applyFont="1" applyFill="1" applyAlignment="1" applyProtection="1">
      <alignment vertical="top"/>
    </xf>
    <xf numFmtId="0" fontId="26" fillId="0" borderId="0" xfId="0" applyFont="1" applyFill="1"/>
    <xf numFmtId="0" fontId="26" fillId="0" borderId="0" xfId="0" applyNumberFormat="1" applyFont="1" applyFill="1" applyAlignment="1" applyProtection="1">
      <alignment horizontal="left" vertical="top"/>
    </xf>
    <xf numFmtId="0" fontId="26" fillId="0" borderId="0" xfId="0" applyNumberFormat="1" applyFont="1" applyFill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6" xfId="0" applyNumberFormat="1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/>
    </xf>
    <xf numFmtId="0" fontId="19" fillId="0" borderId="6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Alignment="1" applyProtection="1">
      <alignment horizontal="center"/>
    </xf>
    <xf numFmtId="0" fontId="26" fillId="0" borderId="0" xfId="0" applyFont="1" applyFill="1" applyAlignment="1">
      <alignment horizontal="center"/>
    </xf>
    <xf numFmtId="0" fontId="26" fillId="0" borderId="6" xfId="0" applyNumberFormat="1" applyFont="1" applyFill="1" applyBorder="1" applyAlignment="1" applyProtection="1">
      <alignment horizontal="right" vertical="center"/>
    </xf>
    <xf numFmtId="0" fontId="26" fillId="0" borderId="7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vertical="center"/>
    </xf>
    <xf numFmtId="49" fontId="26" fillId="0" borderId="5" xfId="0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/>
    <xf numFmtId="49" fontId="26" fillId="0" borderId="5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Fill="1" applyBorder="1" applyAlignment="1">
      <alignment horizontal="center" vertical="center" wrapText="1"/>
    </xf>
    <xf numFmtId="0" fontId="18" fillId="0" borderId="0" xfId="0" applyFont="1"/>
    <xf numFmtId="49" fontId="25" fillId="0" borderId="6" xfId="0" applyNumberFormat="1" applyFont="1" applyBorder="1" applyAlignment="1"/>
    <xf numFmtId="0" fontId="22" fillId="0" borderId="8" xfId="0" applyFont="1" applyBorder="1" applyAlignment="1"/>
    <xf numFmtId="0" fontId="18" fillId="0" borderId="0" xfId="0" applyNumberFormat="1" applyFont="1" applyFill="1" applyAlignment="1" applyProtection="1">
      <alignment vertical="top"/>
    </xf>
    <xf numFmtId="0" fontId="18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6" xfId="0" applyNumberFormat="1" applyFont="1" applyFill="1" applyBorder="1" applyAlignment="1" applyProtection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right" vertical="center"/>
    </xf>
    <xf numFmtId="0" fontId="18" fillId="0" borderId="5" xfId="0" applyFont="1" applyFill="1" applyBorder="1" applyAlignment="1">
      <alignment horizontal="center" vertical="top" wrapText="1"/>
    </xf>
    <xf numFmtId="49" fontId="31" fillId="0" borderId="5" xfId="0" applyNumberFormat="1" applyFont="1" applyFill="1" applyBorder="1" applyAlignment="1">
      <alignment horizontal="center" vertical="top"/>
    </xf>
    <xf numFmtId="0" fontId="31" fillId="0" borderId="5" xfId="0" applyFont="1" applyFill="1" applyBorder="1" applyAlignment="1">
      <alignment horizontal="center" vertical="top"/>
    </xf>
    <xf numFmtId="0" fontId="30" fillId="0" borderId="5" xfId="52" quotePrefix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202" fontId="21" fillId="0" borderId="0" xfId="0" applyNumberFormat="1" applyFont="1" applyFill="1" applyBorder="1" applyAlignment="1">
      <alignment vertical="justify"/>
    </xf>
    <xf numFmtId="202" fontId="25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52" fillId="0" borderId="0" xfId="57" applyFont="1"/>
    <xf numFmtId="0" fontId="53" fillId="0" borderId="0" xfId="57" applyFont="1"/>
    <xf numFmtId="0" fontId="54" fillId="0" borderId="0" xfId="57" applyFont="1"/>
    <xf numFmtId="3" fontId="52" fillId="0" borderId="0" xfId="57" applyNumberFormat="1" applyFont="1" applyFill="1"/>
    <xf numFmtId="0" fontId="55" fillId="0" borderId="0" xfId="57" applyFont="1" applyFill="1"/>
    <xf numFmtId="0" fontId="55" fillId="0" borderId="0" xfId="57" applyFont="1"/>
    <xf numFmtId="1" fontId="52" fillId="0" borderId="0" xfId="57" applyNumberFormat="1" applyFont="1"/>
    <xf numFmtId="0" fontId="52" fillId="0" borderId="0" xfId="57" applyFont="1" applyFill="1"/>
    <xf numFmtId="0" fontId="52" fillId="0" borderId="0" xfId="57" applyFont="1" applyBorder="1" applyAlignment="1">
      <alignment horizontal="center"/>
    </xf>
    <xf numFmtId="3" fontId="55" fillId="0" borderId="0" xfId="57" applyNumberFormat="1" applyFont="1"/>
    <xf numFmtId="0" fontId="56" fillId="0" borderId="0" xfId="0" applyFont="1"/>
    <xf numFmtId="0" fontId="57" fillId="0" borderId="0" xfId="0" applyFont="1" applyAlignment="1">
      <alignment horizontal="justify"/>
    </xf>
    <xf numFmtId="0" fontId="18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9" fillId="0" borderId="0" xfId="57" applyFont="1" applyFill="1" applyAlignment="1">
      <alignment horizontal="center" wrapText="1"/>
    </xf>
    <xf numFmtId="49" fontId="3" fillId="0" borderId="6" xfId="56" applyNumberFormat="1" applyFont="1" applyBorder="1" applyAlignment="1">
      <alignment horizontal="right"/>
    </xf>
    <xf numFmtId="49" fontId="3" fillId="0" borderId="6" xfId="56" applyNumberFormat="1" applyFont="1" applyBorder="1" applyAlignment="1"/>
    <xf numFmtId="0" fontId="22" fillId="0" borderId="9" xfId="56" applyFont="1" applyBorder="1" applyAlignment="1">
      <alignment horizontal="right" vertical="justify"/>
    </xf>
    <xf numFmtId="0" fontId="22" fillId="0" borderId="9" xfId="56" applyFont="1" applyBorder="1" applyAlignment="1">
      <alignment vertical="justify"/>
    </xf>
    <xf numFmtId="0" fontId="23" fillId="0" borderId="0" xfId="57" applyFont="1" applyBorder="1" applyAlignment="1">
      <alignment horizontal="center"/>
    </xf>
    <xf numFmtId="0" fontId="22" fillId="0" borderId="0" xfId="57" applyFont="1" applyAlignment="1">
      <alignment horizontal="right"/>
    </xf>
    <xf numFmtId="0" fontId="18" fillId="0" borderId="5" xfId="57" applyFont="1" applyBorder="1" applyAlignment="1">
      <alignment horizontal="center" vertical="center" wrapText="1"/>
    </xf>
    <xf numFmtId="0" fontId="18" fillId="0" borderId="5" xfId="57" applyFont="1" applyBorder="1" applyAlignment="1">
      <alignment horizontal="center" vertical="top" wrapText="1"/>
    </xf>
    <xf numFmtId="1" fontId="22" fillId="0" borderId="0" xfId="57" applyNumberFormat="1" applyFont="1"/>
    <xf numFmtId="0" fontId="18" fillId="0" borderId="0" xfId="0" applyFont="1" applyAlignment="1">
      <alignment horizontal="left" indent="15"/>
    </xf>
    <xf numFmtId="0" fontId="18" fillId="0" borderId="0" xfId="0" applyFont="1" applyFill="1" applyAlignment="1">
      <alignment wrapText="1"/>
    </xf>
    <xf numFmtId="0" fontId="18" fillId="0" borderId="0" xfId="56" applyFont="1" applyFill="1" applyAlignment="1">
      <alignment wrapText="1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 indent="5"/>
    </xf>
    <xf numFmtId="0" fontId="18" fillId="0" borderId="0" xfId="0" applyFont="1" applyAlignment="1">
      <alignment horizontal="right"/>
    </xf>
    <xf numFmtId="4" fontId="13" fillId="0" borderId="5" xfId="0" applyNumberFormat="1" applyFont="1" applyFill="1" applyBorder="1" applyAlignment="1">
      <alignment horizontal="center" vertical="center" wrapText="1"/>
    </xf>
    <xf numFmtId="0" fontId="58" fillId="0" borderId="0" xfId="0" applyFont="1" applyBorder="1" applyAlignment="1">
      <alignment horizontal="justify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3" fillId="0" borderId="10" xfId="57" applyFont="1" applyFill="1" applyBorder="1" applyAlignment="1"/>
    <xf numFmtId="0" fontId="18" fillId="0" borderId="0" xfId="56" applyFont="1" applyFill="1" applyAlignment="1">
      <alignment horizontal="left" wrapText="1"/>
    </xf>
    <xf numFmtId="0" fontId="0" fillId="0" borderId="0" xfId="0" applyAlignment="1"/>
    <xf numFmtId="0" fontId="18" fillId="0" borderId="5" xfId="0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0" fontId="18" fillId="0" borderId="5" xfId="20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top" wrapText="1"/>
    </xf>
    <xf numFmtId="49" fontId="18" fillId="0" borderId="5" xfId="0" applyNumberFormat="1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56" fillId="0" borderId="0" xfId="0" applyFont="1" applyFill="1" applyAlignment="1">
      <alignment horizontal="justify"/>
    </xf>
    <xf numFmtId="0" fontId="56" fillId="0" borderId="0" xfId="0" applyFont="1" applyFill="1"/>
    <xf numFmtId="0" fontId="13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11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215" fontId="13" fillId="0" borderId="13" xfId="0" applyNumberFormat="1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right" indent="4"/>
    </xf>
    <xf numFmtId="0" fontId="13" fillId="24" borderId="5" xfId="20" applyFont="1" applyFill="1" applyBorder="1" applyAlignment="1">
      <alignment horizontal="center" vertical="center" wrapText="1"/>
    </xf>
    <xf numFmtId="4" fontId="13" fillId="24" borderId="5" xfId="0" applyNumberFormat="1" applyFont="1" applyFill="1" applyBorder="1" applyAlignment="1">
      <alignment horizontal="center" vertical="top" wrapText="1"/>
    </xf>
    <xf numFmtId="49" fontId="13" fillId="24" borderId="5" xfId="0" applyNumberFormat="1" applyFont="1" applyFill="1" applyBorder="1" applyAlignment="1">
      <alignment horizontal="center" vertical="top" wrapText="1"/>
    </xf>
    <xf numFmtId="4" fontId="13" fillId="24" borderId="5" xfId="0" applyNumberFormat="1" applyFont="1" applyFill="1" applyBorder="1" applyAlignment="1">
      <alignment horizontal="center" vertical="center" wrapText="1"/>
    </xf>
    <xf numFmtId="49" fontId="13" fillId="24" borderId="14" xfId="0" applyNumberFormat="1" applyFont="1" applyFill="1" applyBorder="1" applyAlignment="1">
      <alignment horizontal="center" vertical="top" wrapText="1"/>
    </xf>
    <xf numFmtId="0" fontId="13" fillId="24" borderId="15" xfId="0" applyFont="1" applyFill="1" applyBorder="1" applyAlignment="1">
      <alignment horizontal="center" vertical="top" wrapText="1"/>
    </xf>
    <xf numFmtId="215" fontId="13" fillId="24" borderId="16" xfId="0" applyNumberFormat="1" applyFont="1" applyFill="1" applyBorder="1" applyAlignment="1">
      <alignment horizontal="center" vertical="top" wrapText="1"/>
    </xf>
    <xf numFmtId="202" fontId="29" fillId="0" borderId="5" xfId="48" applyNumberFormat="1" applyFont="1" applyFill="1" applyBorder="1" applyAlignment="1">
      <alignment horizontal="center" vertical="center" wrapText="1"/>
    </xf>
    <xf numFmtId="4" fontId="29" fillId="0" borderId="5" xfId="48" applyNumberFormat="1" applyFont="1" applyFill="1" applyBorder="1" applyAlignment="1">
      <alignment horizontal="center" vertical="center" wrapText="1"/>
    </xf>
    <xf numFmtId="49" fontId="29" fillId="0" borderId="5" xfId="0" quotePrefix="1" applyNumberFormat="1" applyFont="1" applyFill="1" applyBorder="1" applyAlignment="1">
      <alignment horizontal="center" vertical="center" wrapText="1"/>
    </xf>
    <xf numFmtId="0" fontId="29" fillId="0" borderId="5" xfId="0" quotePrefix="1" applyFont="1" applyFill="1" applyBorder="1" applyAlignment="1">
      <alignment horizontal="center" vertical="center" wrapText="1"/>
    </xf>
    <xf numFmtId="2" fontId="29" fillId="0" borderId="5" xfId="0" quotePrefix="1" applyNumberFormat="1" applyFont="1" applyFill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 applyProtection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49" fontId="29" fillId="0" borderId="5" xfId="0" applyNumberFormat="1" applyFont="1" applyFill="1" applyBorder="1" applyAlignment="1" applyProtection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 wrapText="1"/>
    </xf>
    <xf numFmtId="0" fontId="18" fillId="0" borderId="0" xfId="56" applyFont="1" applyAlignment="1"/>
    <xf numFmtId="0" fontId="18" fillId="0" borderId="5" xfId="0" applyFont="1" applyBorder="1" applyAlignment="1">
      <alignment horizontal="center" vertical="center" wrapText="1"/>
    </xf>
    <xf numFmtId="0" fontId="13" fillId="0" borderId="0" xfId="57" applyFont="1" applyFill="1" applyBorder="1" applyAlignment="1"/>
    <xf numFmtId="4" fontId="13" fillId="0" borderId="0" xfId="57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top" wrapText="1"/>
    </xf>
    <xf numFmtId="215" fontId="18" fillId="0" borderId="5" xfId="0" applyNumberFormat="1" applyFont="1" applyFill="1" applyBorder="1" applyAlignment="1">
      <alignment horizontal="center" vertical="top" wrapText="1"/>
    </xf>
    <xf numFmtId="0" fontId="30" fillId="0" borderId="17" xfId="0" applyFont="1" applyBorder="1" applyAlignment="1" applyProtection="1">
      <alignment horizontal="center" vertical="center" wrapText="1"/>
    </xf>
    <xf numFmtId="4" fontId="30" fillId="0" borderId="17" xfId="0" applyNumberFormat="1" applyFont="1" applyBorder="1" applyAlignment="1" applyProtection="1">
      <alignment horizontal="center" vertical="center" wrapText="1"/>
    </xf>
    <xf numFmtId="0" fontId="29" fillId="0" borderId="17" xfId="0" applyFont="1" applyBorder="1" applyAlignment="1" applyProtection="1">
      <alignment horizontal="center" vertical="center" wrapText="1"/>
    </xf>
    <xf numFmtId="4" fontId="29" fillId="0" borderId="17" xfId="0" applyNumberFormat="1" applyFont="1" applyBorder="1" applyAlignment="1" applyProtection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2" fillId="0" borderId="0" xfId="0" applyNumberFormat="1" applyFont="1" applyFill="1" applyAlignment="1" applyProtection="1">
      <alignment vertical="top"/>
    </xf>
    <xf numFmtId="4" fontId="26" fillId="0" borderId="0" xfId="0" applyNumberFormat="1" applyFont="1" applyFill="1" applyAlignment="1" applyProtection="1"/>
    <xf numFmtId="0" fontId="30" fillId="0" borderId="5" xfId="0" quotePrefix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2" fontId="30" fillId="0" borderId="5" xfId="0" applyNumberFormat="1" applyFont="1" applyFill="1" applyBorder="1" applyAlignment="1">
      <alignment horizontal="center" vertical="center" wrapText="1"/>
    </xf>
    <xf numFmtId="2" fontId="30" fillId="0" borderId="5" xfId="0" quotePrefix="1" applyNumberFormat="1" applyFont="1" applyFill="1" applyBorder="1" applyAlignment="1">
      <alignment horizontal="center" vertical="center" wrapText="1"/>
    </xf>
    <xf numFmtId="4" fontId="30" fillId="0" borderId="5" xfId="48" applyNumberFormat="1" applyFont="1" applyFill="1" applyBorder="1" applyAlignment="1">
      <alignment horizontal="center" vertical="center" wrapText="1"/>
    </xf>
    <xf numFmtId="0" fontId="26" fillId="0" borderId="5" xfId="58" quotePrefix="1" applyFont="1" applyFill="1" applyBorder="1" applyAlignment="1">
      <alignment horizontal="center" vertical="center" wrapText="1"/>
    </xf>
    <xf numFmtId="2" fontId="26" fillId="0" borderId="5" xfId="58" quotePrefix="1" applyNumberFormat="1" applyFont="1" applyFill="1" applyBorder="1" applyAlignment="1">
      <alignment horizontal="center" vertical="center" wrapText="1"/>
    </xf>
    <xf numFmtId="2" fontId="26" fillId="0" borderId="5" xfId="58" applyNumberFormat="1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4" fontId="19" fillId="0" borderId="5" xfId="48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Alignment="1" applyProtection="1"/>
    <xf numFmtId="0" fontId="29" fillId="0" borderId="17" xfId="0" applyFont="1" applyFill="1" applyBorder="1" applyAlignment="1" applyProtection="1">
      <alignment horizontal="center" vertical="center" wrapText="1"/>
    </xf>
    <xf numFmtId="4" fontId="29" fillId="0" borderId="17" xfId="0" applyNumberFormat="1" applyFont="1" applyFill="1" applyBorder="1" applyAlignment="1" applyProtection="1">
      <alignment horizontal="center" vertical="center" wrapText="1"/>
    </xf>
    <xf numFmtId="4" fontId="26" fillId="0" borderId="0" xfId="48" applyNumberFormat="1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0" fontId="29" fillId="0" borderId="5" xfId="52" quotePrefix="1" applyFont="1" applyFill="1" applyBorder="1" applyAlignment="1">
      <alignment horizontal="center" vertical="center" wrapText="1"/>
    </xf>
    <xf numFmtId="2" fontId="29" fillId="0" borderId="5" xfId="52" quotePrefix="1" applyNumberFormat="1" applyFont="1" applyFill="1" applyBorder="1" applyAlignment="1">
      <alignment horizontal="center" vertical="center" wrapText="1"/>
    </xf>
    <xf numFmtId="0" fontId="56" fillId="0" borderId="0" xfId="0" applyFont="1" applyBorder="1" applyAlignment="1" applyProtection="1">
      <alignment horizontal="left" vertical="top" wrapText="1"/>
    </xf>
    <xf numFmtId="0" fontId="56" fillId="0" borderId="0" xfId="0" applyFont="1" applyBorder="1" applyAlignment="1" applyProtection="1">
      <alignment horizontal="left" vertical="top" wrapText="1"/>
    </xf>
    <xf numFmtId="0" fontId="56" fillId="25" borderId="0" xfId="0" applyFont="1" applyFill="1"/>
    <xf numFmtId="4" fontId="56" fillId="0" borderId="0" xfId="0" applyNumberFormat="1" applyFont="1"/>
    <xf numFmtId="4" fontId="18" fillId="0" borderId="5" xfId="57" applyNumberFormat="1" applyFont="1" applyFill="1" applyBorder="1" applyAlignment="1">
      <alignment horizontal="center" vertical="center" wrapText="1"/>
    </xf>
    <xf numFmtId="4" fontId="18" fillId="0" borderId="5" xfId="59" applyNumberFormat="1" applyFont="1" applyFill="1" applyBorder="1" applyAlignment="1">
      <alignment horizontal="center" vertical="center" wrapText="1"/>
    </xf>
    <xf numFmtId="0" fontId="18" fillId="0" borderId="5" xfId="57" applyFont="1" applyFill="1" applyBorder="1" applyAlignment="1">
      <alignment horizontal="left" vertical="center" wrapText="1"/>
    </xf>
    <xf numFmtId="4" fontId="13" fillId="0" borderId="5" xfId="57" applyNumberFormat="1" applyFont="1" applyFill="1" applyBorder="1" applyAlignment="1">
      <alignment horizontal="center" vertical="center" wrapText="1"/>
    </xf>
    <xf numFmtId="0" fontId="57" fillId="24" borderId="5" xfId="0" applyFont="1" applyFill="1" applyBorder="1" applyAlignment="1" applyProtection="1">
      <alignment horizontal="center" vertical="top" wrapText="1"/>
    </xf>
    <xf numFmtId="4" fontId="57" fillId="24" borderId="5" xfId="0" applyNumberFormat="1" applyFont="1" applyFill="1" applyBorder="1" applyAlignment="1" applyProtection="1">
      <alignment horizontal="center" vertical="center" wrapText="1"/>
      <protection locked="0"/>
    </xf>
    <xf numFmtId="49" fontId="57" fillId="24" borderId="5" xfId="0" applyNumberFormat="1" applyFont="1" applyFill="1" applyBorder="1" applyAlignment="1">
      <alignment horizontal="center" vertical="center" wrapText="1"/>
    </xf>
    <xf numFmtId="49" fontId="56" fillId="0" borderId="5" xfId="0" applyNumberFormat="1" applyFont="1" applyFill="1" applyBorder="1" applyAlignment="1">
      <alignment horizontal="center" vertical="center" wrapText="1"/>
    </xf>
    <xf numFmtId="49" fontId="56" fillId="0" borderId="5" xfId="0" applyNumberFormat="1" applyFont="1" applyFill="1" applyBorder="1" applyAlignment="1">
      <alignment horizontal="center" vertical="top" wrapText="1"/>
    </xf>
    <xf numFmtId="0" fontId="56" fillId="0" borderId="0" xfId="0" applyFont="1" applyBorder="1" applyAlignment="1" applyProtection="1">
      <alignment vertical="top" wrapText="1"/>
    </xf>
    <xf numFmtId="0" fontId="18" fillId="0" borderId="0" xfId="0" applyFont="1" applyBorder="1" applyAlignment="1" applyProtection="1">
      <alignment vertical="top" wrapText="1"/>
    </xf>
    <xf numFmtId="0" fontId="18" fillId="0" borderId="5" xfId="0" applyFont="1" applyFill="1" applyBorder="1" applyAlignment="1">
      <alignment wrapText="1"/>
    </xf>
    <xf numFmtId="0" fontId="18" fillId="0" borderId="5" xfId="0" applyFont="1" applyFill="1" applyBorder="1"/>
    <xf numFmtId="4" fontId="18" fillId="0" borderId="5" xfId="0" applyNumberFormat="1" applyFont="1" applyFill="1" applyBorder="1"/>
    <xf numFmtId="0" fontId="30" fillId="0" borderId="17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/>
    <xf numFmtId="4" fontId="13" fillId="0" borderId="5" xfId="0" applyNumberFormat="1" applyFont="1" applyFill="1" applyBorder="1"/>
    <xf numFmtId="0" fontId="37" fillId="0" borderId="5" xfId="0" applyFont="1" applyFill="1" applyBorder="1" applyAlignment="1">
      <alignment horizontal="right" vertical="top" wrapText="1"/>
    </xf>
    <xf numFmtId="0" fontId="37" fillId="0" borderId="5" xfId="0" applyFont="1" applyFill="1" applyBorder="1" applyAlignment="1">
      <alignment vertical="top" wrapText="1"/>
    </xf>
    <xf numFmtId="0" fontId="38" fillId="0" borderId="5" xfId="0" applyFont="1" applyFill="1" applyBorder="1" applyAlignment="1">
      <alignment horizontal="right" vertical="top" wrapText="1"/>
    </xf>
    <xf numFmtId="0" fontId="38" fillId="0" borderId="5" xfId="0" applyFont="1" applyFill="1" applyBorder="1" applyAlignment="1">
      <alignment vertical="top" wrapText="1"/>
    </xf>
    <xf numFmtId="0" fontId="39" fillId="0" borderId="5" xfId="0" applyFont="1" applyFill="1" applyBorder="1" applyAlignment="1">
      <alignment horizontal="right" vertical="top" wrapText="1"/>
    </xf>
    <xf numFmtId="0" fontId="39" fillId="0" borderId="5" xfId="0" applyFont="1" applyFill="1" applyBorder="1" applyAlignment="1">
      <alignment vertical="top" wrapText="1"/>
    </xf>
    <xf numFmtId="0" fontId="13" fillId="0" borderId="5" xfId="0" applyFont="1" applyFill="1" applyBorder="1" applyAlignment="1"/>
    <xf numFmtId="4" fontId="13" fillId="0" borderId="5" xfId="0" applyNumberFormat="1" applyFont="1" applyFill="1" applyBorder="1" applyAlignment="1"/>
    <xf numFmtId="0" fontId="56" fillId="26" borderId="0" xfId="0" applyFont="1" applyFill="1"/>
    <xf numFmtId="2" fontId="29" fillId="0" borderId="5" xfId="52" applyNumberFormat="1" applyFont="1" applyFill="1" applyBorder="1" applyAlignment="1">
      <alignment horizontal="center" vertical="center" wrapText="1"/>
    </xf>
    <xf numFmtId="0" fontId="29" fillId="0" borderId="18" xfId="0" quotePrefix="1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2" fontId="29" fillId="0" borderId="18" xfId="0" applyNumberFormat="1" applyFont="1" applyFill="1" applyBorder="1" applyAlignment="1">
      <alignment horizontal="center" vertical="center" wrapText="1"/>
    </xf>
    <xf numFmtId="49" fontId="18" fillId="0" borderId="18" xfId="0" applyNumberFormat="1" applyFont="1" applyFill="1" applyBorder="1" applyAlignment="1">
      <alignment horizontal="center" vertical="center" wrapText="1"/>
    </xf>
    <xf numFmtId="0" fontId="59" fillId="0" borderId="0" xfId="0" applyFont="1"/>
    <xf numFmtId="202" fontId="21" fillId="27" borderId="0" xfId="0" applyNumberFormat="1" applyFont="1" applyFill="1" applyBorder="1" applyAlignment="1">
      <alignment vertical="justify"/>
    </xf>
    <xf numFmtId="0" fontId="1" fillId="27" borderId="0" xfId="0" applyNumberFormat="1" applyFont="1" applyFill="1" applyAlignment="1" applyProtection="1"/>
    <xf numFmtId="0" fontId="1" fillId="27" borderId="0" xfId="0" applyFont="1" applyFill="1" applyAlignment="1">
      <alignment horizontal="left" vertical="center" wrapText="1"/>
    </xf>
    <xf numFmtId="0" fontId="1" fillId="27" borderId="0" xfId="0" applyNumberFormat="1" applyFont="1" applyFill="1" applyBorder="1" applyAlignment="1" applyProtection="1">
      <alignment horizontal="left" vertical="center" wrapText="1"/>
    </xf>
    <xf numFmtId="0" fontId="22" fillId="27" borderId="0" xfId="0" applyFont="1" applyFill="1" applyAlignment="1">
      <alignment horizontal="center" vertical="center" wrapText="1"/>
    </xf>
    <xf numFmtId="0" fontId="4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41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top" wrapText="1"/>
    </xf>
    <xf numFmtId="4" fontId="41" fillId="0" borderId="17" xfId="0" applyNumberFormat="1" applyFont="1" applyBorder="1" applyAlignment="1">
      <alignment horizontal="right" vertical="top" wrapText="1"/>
    </xf>
    <xf numFmtId="0" fontId="25" fillId="0" borderId="17" xfId="0" applyFont="1" applyBorder="1" applyAlignment="1">
      <alignment horizontal="center" vertical="top" wrapText="1"/>
    </xf>
    <xf numFmtId="4" fontId="25" fillId="0" borderId="17" xfId="0" applyNumberFormat="1" applyFont="1" applyBorder="1" applyAlignment="1">
      <alignment horizontal="right" vertical="top" wrapText="1"/>
    </xf>
    <xf numFmtId="4" fontId="41" fillId="0" borderId="17" xfId="0" applyNumberFormat="1" applyFont="1" applyBorder="1" applyAlignment="1">
      <alignment horizontal="right" vertical="center" wrapText="1"/>
    </xf>
    <xf numFmtId="0" fontId="41" fillId="0" borderId="17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41" fillId="0" borderId="17" xfId="0" applyFont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56" fillId="0" borderId="0" xfId="0" applyFont="1" applyAlignment="1">
      <alignment wrapText="1"/>
    </xf>
    <xf numFmtId="0" fontId="45" fillId="0" borderId="17" xfId="0" applyFont="1" applyBorder="1" applyAlignment="1">
      <alignment horizontal="center" vertical="top" wrapText="1"/>
    </xf>
    <xf numFmtId="0" fontId="46" fillId="0" borderId="0" xfId="0" applyFont="1" applyAlignment="1">
      <alignment vertical="center"/>
    </xf>
    <xf numFmtId="0" fontId="0" fillId="0" borderId="0" xfId="0" applyAlignment="1">
      <alignment wrapText="1"/>
    </xf>
    <xf numFmtId="0" fontId="60" fillId="0" borderId="5" xfId="0" applyFont="1" applyBorder="1" applyAlignment="1">
      <alignment horizontal="center" vertical="center" wrapText="1"/>
    </xf>
    <xf numFmtId="0" fontId="60" fillId="0" borderId="5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49" fontId="60" fillId="0" borderId="5" xfId="0" applyNumberFormat="1" applyFont="1" applyBorder="1" applyAlignment="1">
      <alignment horizontal="center" vertical="center" wrapText="1"/>
    </xf>
    <xf numFmtId="0" fontId="60" fillId="0" borderId="34" xfId="0" applyNumberFormat="1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26" fillId="0" borderId="35" xfId="0" applyFont="1" applyBorder="1" applyAlignment="1">
      <alignment vertical="center" wrapText="1"/>
    </xf>
    <xf numFmtId="0" fontId="61" fillId="0" borderId="5" xfId="0" applyFont="1" applyBorder="1" applyAlignment="1">
      <alignment horizontal="left" vertical="center" textRotation="90" wrapText="1"/>
    </xf>
    <xf numFmtId="0" fontId="62" fillId="0" borderId="0" xfId="0" applyNumberFormat="1" applyFont="1" applyFill="1" applyAlignment="1" applyProtection="1"/>
    <xf numFmtId="4" fontId="62" fillId="0" borderId="0" xfId="0" applyNumberFormat="1" applyFont="1" applyFill="1" applyAlignment="1" applyProtection="1"/>
    <xf numFmtId="2" fontId="26" fillId="0" borderId="0" xfId="0" quotePrefix="1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  <xf numFmtId="49" fontId="26" fillId="0" borderId="5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top" wrapText="1"/>
    </xf>
    <xf numFmtId="0" fontId="19" fillId="0" borderId="0" xfId="56" applyFont="1" applyAlignment="1"/>
    <xf numFmtId="0" fontId="23" fillId="0" borderId="0" xfId="0" applyFont="1"/>
    <xf numFmtId="0" fontId="47" fillId="0" borderId="0" xfId="0" applyNumberFormat="1" applyFont="1" applyFill="1" applyAlignment="1" applyProtection="1">
      <alignment vertical="top"/>
    </xf>
    <xf numFmtId="4" fontId="29" fillId="0" borderId="0" xfId="48" applyNumberFormat="1" applyFont="1" applyFill="1" applyBorder="1" applyAlignment="1">
      <alignment horizontal="center" vertical="center" wrapText="1"/>
    </xf>
    <xf numFmtId="0" fontId="29" fillId="0" borderId="17" xfId="0" quotePrefix="1" applyFont="1" applyFill="1" applyBorder="1" applyAlignment="1" applyProtection="1">
      <alignment horizontal="center" vertical="center" wrapText="1"/>
    </xf>
    <xf numFmtId="4" fontId="30" fillId="0" borderId="17" xfId="0" applyNumberFormat="1" applyFont="1" applyFill="1" applyBorder="1" applyAlignment="1" applyProtection="1">
      <alignment horizontal="center" vertical="center" wrapText="1"/>
    </xf>
    <xf numFmtId="202" fontId="26" fillId="0" borderId="5" xfId="48" applyNumberFormat="1" applyFont="1" applyFill="1" applyBorder="1" applyAlignment="1">
      <alignment horizontal="center" vertical="center" wrapText="1"/>
    </xf>
    <xf numFmtId="202" fontId="29" fillId="0" borderId="18" xfId="48" applyNumberFormat="1" applyFont="1" applyFill="1" applyBorder="1" applyAlignment="1">
      <alignment horizontal="center" vertical="center" wrapText="1"/>
    </xf>
    <xf numFmtId="0" fontId="29" fillId="0" borderId="19" xfId="0" applyFont="1" applyFill="1" applyBorder="1" applyAlignment="1" applyProtection="1">
      <alignment horizontal="center" vertical="center" wrapText="1"/>
    </xf>
    <xf numFmtId="2" fontId="26" fillId="0" borderId="18" xfId="0" applyNumberFormat="1" applyFont="1" applyFill="1" applyBorder="1" applyAlignment="1">
      <alignment horizontal="center" vertical="center" wrapText="1" shrinkToFit="1"/>
    </xf>
    <xf numFmtId="2" fontId="26" fillId="0" borderId="5" xfId="0" applyNumberFormat="1" applyFont="1" applyFill="1" applyBorder="1" applyAlignment="1">
      <alignment horizontal="center" vertical="center" wrapText="1" shrinkToFit="1"/>
    </xf>
    <xf numFmtId="0" fontId="29" fillId="0" borderId="20" xfId="0" applyFont="1" applyFill="1" applyBorder="1" applyAlignment="1" applyProtection="1">
      <alignment vertical="top" wrapText="1"/>
    </xf>
    <xf numFmtId="0" fontId="29" fillId="0" borderId="19" xfId="0" applyFont="1" applyFill="1" applyBorder="1" applyAlignment="1" applyProtection="1">
      <alignment horizontal="center" vertical="top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 applyProtection="1">
      <alignment vertical="top" wrapText="1"/>
    </xf>
    <xf numFmtId="0" fontId="29" fillId="0" borderId="5" xfId="0" applyFont="1" applyFill="1" applyBorder="1" applyAlignment="1" applyProtection="1">
      <alignment horizontal="center" vertical="top" wrapText="1"/>
    </xf>
    <xf numFmtId="202" fontId="30" fillId="0" borderId="5" xfId="48" applyNumberFormat="1" applyFont="1" applyFill="1" applyBorder="1" applyAlignment="1">
      <alignment horizontal="center" vertical="center" wrapText="1"/>
    </xf>
    <xf numFmtId="202" fontId="29" fillId="0" borderId="0" xfId="48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61" fillId="0" borderId="5" xfId="0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vertical="center" wrapText="1"/>
    </xf>
    <xf numFmtId="4" fontId="22" fillId="0" borderId="5" xfId="0" applyNumberFormat="1" applyFont="1" applyBorder="1" applyAlignment="1">
      <alignment vertical="center" wrapText="1"/>
    </xf>
    <xf numFmtId="4" fontId="26" fillId="0" borderId="35" xfId="0" applyNumberFormat="1" applyFont="1" applyBorder="1" applyAlignment="1">
      <alignment vertical="center" wrapText="1"/>
    </xf>
    <xf numFmtId="0" fontId="26" fillId="0" borderId="0" xfId="0" applyFont="1"/>
    <xf numFmtId="0" fontId="48" fillId="0" borderId="0" xfId="0" applyFont="1"/>
    <xf numFmtId="0" fontId="49" fillId="0" borderId="0" xfId="0" applyFont="1"/>
    <xf numFmtId="0" fontId="19" fillId="0" borderId="0" xfId="0" applyNumberFormat="1" applyFont="1" applyFill="1" applyAlignment="1" applyProtection="1">
      <alignment horizontal="left" vertical="top"/>
    </xf>
    <xf numFmtId="0" fontId="48" fillId="0" borderId="0" xfId="0" applyFont="1" applyFill="1"/>
    <xf numFmtId="0" fontId="61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 wrapText="1"/>
    </xf>
    <xf numFmtId="0" fontId="60" fillId="0" borderId="5" xfId="0" applyFont="1" applyFill="1" applyBorder="1" applyAlignment="1">
      <alignment horizontal="center" vertical="center" wrapText="1"/>
    </xf>
    <xf numFmtId="0" fontId="22" fillId="0" borderId="0" xfId="56" applyFont="1" applyFill="1" applyAlignment="1">
      <alignment horizontal="left" wrapText="1"/>
    </xf>
    <xf numFmtId="0" fontId="22" fillId="0" borderId="0" xfId="56" applyFont="1" applyAlignment="1">
      <alignment horizontal="left" wrapText="1"/>
    </xf>
    <xf numFmtId="0" fontId="41" fillId="0" borderId="0" xfId="0" applyFont="1" applyAlignment="1">
      <alignment horizontal="center" vertical="top" wrapText="1"/>
    </xf>
    <xf numFmtId="0" fontId="41" fillId="0" borderId="17" xfId="0" applyFont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left" vertical="top" wrapText="1"/>
    </xf>
    <xf numFmtId="0" fontId="25" fillId="0" borderId="0" xfId="0" applyFont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left" vertical="center" wrapText="1"/>
    </xf>
    <xf numFmtId="0" fontId="19" fillId="0" borderId="0" xfId="57" applyFont="1" applyFill="1" applyAlignment="1">
      <alignment horizontal="center" wrapText="1"/>
    </xf>
    <xf numFmtId="0" fontId="22" fillId="0" borderId="0" xfId="0" applyFont="1" applyBorder="1" applyAlignment="1" applyProtection="1">
      <alignment horizontal="center" vertical="top" wrapText="1"/>
    </xf>
    <xf numFmtId="0" fontId="18" fillId="0" borderId="5" xfId="57" applyFont="1" applyFill="1" applyBorder="1" applyAlignment="1">
      <alignment horizontal="center" vertical="center" wrapText="1"/>
    </xf>
    <xf numFmtId="0" fontId="18" fillId="0" borderId="10" xfId="57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3" fillId="0" borderId="6" xfId="56" applyFont="1" applyBorder="1" applyAlignment="1">
      <alignment vertical="justify"/>
    </xf>
    <xf numFmtId="0" fontId="13" fillId="0" borderId="10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26" fillId="0" borderId="18" xfId="0" applyNumberFormat="1" applyFont="1" applyFill="1" applyBorder="1" applyAlignment="1" applyProtection="1">
      <alignment horizontal="center" vertical="center" wrapText="1"/>
    </xf>
    <xf numFmtId="0" fontId="26" fillId="0" borderId="23" xfId="0" applyNumberFormat="1" applyFont="1" applyFill="1" applyBorder="1" applyAlignment="1" applyProtection="1">
      <alignment horizontal="center" vertical="center" wrapText="1"/>
    </xf>
    <xf numFmtId="0" fontId="26" fillId="0" borderId="7" xfId="0" applyNumberFormat="1" applyFont="1" applyFill="1" applyBorder="1" applyAlignment="1" applyProtection="1">
      <alignment horizontal="center" vertical="center" wrapText="1"/>
    </xf>
    <xf numFmtId="0" fontId="26" fillId="0" borderId="10" xfId="0" applyNumberFormat="1" applyFont="1" applyFill="1" applyBorder="1" applyAlignment="1" applyProtection="1">
      <alignment horizontal="center" vertical="center" wrapText="1"/>
    </xf>
    <xf numFmtId="0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22" xfId="0" applyNumberFormat="1" applyFont="1" applyFill="1" applyBorder="1" applyAlignment="1" applyProtection="1">
      <alignment horizontal="center" vertical="center" wrapText="1"/>
    </xf>
    <xf numFmtId="0" fontId="28" fillId="0" borderId="18" xfId="0" applyNumberFormat="1" applyFont="1" applyFill="1" applyBorder="1" applyAlignment="1" applyProtection="1">
      <alignment horizontal="center" vertical="center" wrapText="1"/>
    </xf>
    <xf numFmtId="0" fontId="28" fillId="0" borderId="23" xfId="0" applyNumberFormat="1" applyFont="1" applyFill="1" applyBorder="1" applyAlignment="1" applyProtection="1">
      <alignment horizontal="center" vertical="center" wrapText="1"/>
    </xf>
    <xf numFmtId="0" fontId="28" fillId="0" borderId="7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49" fontId="19" fillId="0" borderId="6" xfId="56" applyNumberFormat="1" applyFont="1" applyFill="1" applyBorder="1" applyAlignment="1">
      <alignment horizontal="center"/>
    </xf>
    <xf numFmtId="0" fontId="19" fillId="0" borderId="6" xfId="56" applyFont="1" applyFill="1" applyBorder="1" applyAlignment="1">
      <alignment horizontal="center"/>
    </xf>
    <xf numFmtId="0" fontId="33" fillId="0" borderId="0" xfId="56" applyFont="1" applyFill="1" applyBorder="1" applyAlignment="1">
      <alignment horizontal="left" vertical="justify"/>
    </xf>
    <xf numFmtId="0" fontId="3" fillId="0" borderId="0" xfId="0" applyFont="1" applyAlignment="1">
      <alignment horizontal="center"/>
    </xf>
    <xf numFmtId="0" fontId="18" fillId="0" borderId="11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center" vertical="top" wrapText="1"/>
    </xf>
    <xf numFmtId="0" fontId="13" fillId="24" borderId="10" xfId="20" applyFont="1" applyFill="1" applyBorder="1" applyAlignment="1">
      <alignment horizontal="left" vertical="center" wrapText="1"/>
    </xf>
    <xf numFmtId="0" fontId="13" fillId="24" borderId="9" xfId="20" applyFont="1" applyFill="1" applyBorder="1" applyAlignment="1">
      <alignment horizontal="left" vertical="center" wrapText="1"/>
    </xf>
    <xf numFmtId="0" fontId="13" fillId="24" borderId="22" xfId="2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18" fillId="0" borderId="5" xfId="0" applyFont="1" applyFill="1" applyBorder="1" applyAlignment="1">
      <alignment horizontal="center" vertical="top" wrapText="1"/>
    </xf>
    <xf numFmtId="0" fontId="18" fillId="0" borderId="26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0" xfId="56" applyFont="1" applyFill="1" applyAlignment="1">
      <alignment horizontal="left" wrapText="1"/>
    </xf>
    <xf numFmtId="0" fontId="0" fillId="0" borderId="0" xfId="0" applyAlignment="1"/>
    <xf numFmtId="0" fontId="13" fillId="0" borderId="5" xfId="0" applyFont="1" applyFill="1" applyBorder="1" applyAlignment="1">
      <alignment horizontal="center" wrapText="1"/>
    </xf>
    <xf numFmtId="0" fontId="18" fillId="0" borderId="5" xfId="0" applyFont="1" applyFill="1" applyBorder="1" applyAlignment="1">
      <alignment horizontal="left" vertical="top" wrapText="1"/>
    </xf>
    <xf numFmtId="0" fontId="56" fillId="0" borderId="10" xfId="0" applyFont="1" applyFill="1" applyBorder="1" applyAlignment="1">
      <alignment horizontal="left" vertical="top" wrapText="1"/>
    </xf>
    <xf numFmtId="0" fontId="56" fillId="0" borderId="9" xfId="0" applyFont="1" applyFill="1" applyBorder="1" applyAlignment="1">
      <alignment horizontal="left" vertical="top" wrapText="1"/>
    </xf>
    <xf numFmtId="0" fontId="56" fillId="0" borderId="22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8" fillId="0" borderId="10" xfId="20" applyFont="1" applyFill="1" applyBorder="1" applyAlignment="1">
      <alignment horizontal="left" vertical="center" wrapText="1"/>
    </xf>
    <xf numFmtId="0" fontId="18" fillId="0" borderId="9" xfId="20" applyFont="1" applyFill="1" applyBorder="1" applyAlignment="1">
      <alignment horizontal="left" vertical="center" wrapText="1"/>
    </xf>
    <xf numFmtId="0" fontId="18" fillId="0" borderId="22" xfId="20" applyFont="1" applyFill="1" applyBorder="1" applyAlignment="1">
      <alignment horizontal="left" vertical="center" wrapText="1"/>
    </xf>
    <xf numFmtId="0" fontId="13" fillId="24" borderId="10" xfId="0" applyFont="1" applyFill="1" applyBorder="1" applyAlignment="1">
      <alignment horizontal="left" vertical="top" wrapText="1"/>
    </xf>
    <xf numFmtId="0" fontId="13" fillId="24" borderId="9" xfId="0" applyFont="1" applyFill="1" applyBorder="1" applyAlignment="1">
      <alignment horizontal="left" vertical="top" wrapText="1"/>
    </xf>
    <xf numFmtId="0" fontId="13" fillId="24" borderId="22" xfId="0" applyFont="1" applyFill="1" applyBorder="1" applyAlignment="1">
      <alignment horizontal="left" vertical="top" wrapText="1"/>
    </xf>
    <xf numFmtId="0" fontId="57" fillId="24" borderId="10" xfId="0" applyFont="1" applyFill="1" applyBorder="1" applyAlignment="1" applyProtection="1">
      <alignment horizontal="left" vertical="top" wrapText="1"/>
    </xf>
    <xf numFmtId="0" fontId="57" fillId="24" borderId="9" xfId="0" applyFont="1" applyFill="1" applyBorder="1" applyAlignment="1" applyProtection="1">
      <alignment horizontal="left" vertical="top" wrapText="1"/>
    </xf>
    <xf numFmtId="0" fontId="57" fillId="24" borderId="22" xfId="0" applyFont="1" applyFill="1" applyBorder="1" applyAlignment="1" applyProtection="1">
      <alignment horizontal="left" vertical="top" wrapText="1"/>
    </xf>
    <xf numFmtId="49" fontId="22" fillId="0" borderId="31" xfId="0" applyNumberFormat="1" applyFont="1" applyBorder="1" applyAlignment="1">
      <alignment horizontal="center"/>
    </xf>
    <xf numFmtId="0" fontId="18" fillId="0" borderId="0" xfId="0" applyFont="1" applyFill="1" applyAlignment="1">
      <alignment horizontal="left"/>
    </xf>
    <xf numFmtId="0" fontId="13" fillId="0" borderId="27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horizontal="left" vertical="top" wrapText="1"/>
    </xf>
    <xf numFmtId="0" fontId="18" fillId="0" borderId="29" xfId="0" applyFont="1" applyFill="1" applyBorder="1" applyAlignment="1">
      <alignment horizontal="center" vertical="top" wrapText="1"/>
    </xf>
    <xf numFmtId="0" fontId="18" fillId="0" borderId="30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center" vertical="top" wrapText="1"/>
    </xf>
    <xf numFmtId="0" fontId="18" fillId="0" borderId="27" xfId="0" applyFont="1" applyFill="1" applyBorder="1" applyAlignment="1">
      <alignment horizontal="center" vertical="top" wrapText="1"/>
    </xf>
    <xf numFmtId="0" fontId="18" fillId="0" borderId="28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left" wrapText="1"/>
    </xf>
    <xf numFmtId="0" fontId="13" fillId="24" borderId="24" xfId="0" applyFont="1" applyFill="1" applyBorder="1" applyAlignment="1">
      <alignment horizontal="center" vertical="center" wrapText="1"/>
    </xf>
    <xf numFmtId="0" fontId="13" fillId="24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56" fillId="0" borderId="10" xfId="0" applyFont="1" applyFill="1" applyBorder="1" applyAlignment="1">
      <alignment horizontal="center" vertical="center" wrapText="1"/>
    </xf>
    <xf numFmtId="0" fontId="56" fillId="0" borderId="9" xfId="0" applyFont="1" applyBorder="1" applyAlignment="1">
      <alignment horizontal="center" vertical="center" wrapText="1"/>
    </xf>
    <xf numFmtId="0" fontId="56" fillId="0" borderId="22" xfId="0" applyFont="1" applyBorder="1" applyAlignment="1">
      <alignment horizontal="center" vertical="center" wrapText="1"/>
    </xf>
    <xf numFmtId="0" fontId="57" fillId="24" borderId="10" xfId="0" applyFont="1" applyFill="1" applyBorder="1" applyAlignment="1">
      <alignment horizontal="center" vertical="center" wrapText="1"/>
    </xf>
    <xf numFmtId="0" fontId="59" fillId="24" borderId="9" xfId="0" applyFont="1" applyFill="1" applyBorder="1" applyAlignment="1">
      <alignment horizontal="center" vertical="center" wrapText="1"/>
    </xf>
    <xf numFmtId="0" fontId="59" fillId="24" borderId="22" xfId="0" applyFont="1" applyFill="1" applyBorder="1" applyAlignment="1">
      <alignment horizontal="center" vertical="center" wrapText="1"/>
    </xf>
    <xf numFmtId="0" fontId="18" fillId="2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61" fillId="0" borderId="5" xfId="0" applyFont="1" applyBorder="1" applyAlignment="1">
      <alignment horizontal="center" vertical="center" textRotation="90" wrapText="1"/>
    </xf>
    <xf numFmtId="0" fontId="61" fillId="0" borderId="5" xfId="0" applyFont="1" applyBorder="1" applyAlignment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49" fontId="3" fillId="0" borderId="31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4" fontId="26" fillId="0" borderId="0" xfId="4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1" fillId="0" borderId="5" xfId="0" applyFont="1" applyBorder="1" applyAlignment="1">
      <alignment horizontal="left" vertical="center" textRotation="90" wrapText="1"/>
    </xf>
    <xf numFmtId="0" fontId="18" fillId="0" borderId="10" xfId="0" applyFont="1" applyFill="1" applyBorder="1" applyAlignment="1">
      <alignment horizontal="center" vertical="top" wrapText="1"/>
    </xf>
    <xf numFmtId="49" fontId="18" fillId="0" borderId="18" xfId="0" applyNumberFormat="1" applyFont="1" applyFill="1" applyBorder="1" applyAlignment="1">
      <alignment horizontal="center" vertical="top" wrapText="1"/>
    </xf>
    <xf numFmtId="49" fontId="18" fillId="0" borderId="7" xfId="0" applyNumberFormat="1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33" xfId="0" applyFont="1" applyFill="1" applyBorder="1" applyAlignment="1">
      <alignment horizontal="center" vertical="top" wrapText="1"/>
    </xf>
    <xf numFmtId="4" fontId="26" fillId="0" borderId="8" xfId="48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center" vertical="top" wrapText="1"/>
    </xf>
    <xf numFmtId="0" fontId="34" fillId="0" borderId="32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 wrapText="1"/>
    </xf>
  </cellXfs>
  <cellStyles count="68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Normal_Доходи" xfId="20"/>
    <cellStyle name="Акцент1" xfId="21"/>
    <cellStyle name="Акцент2" xfId="22"/>
    <cellStyle name="Акцент3" xfId="23"/>
    <cellStyle name="Акцент4" xfId="24"/>
    <cellStyle name="Акцент5" xfId="25"/>
    <cellStyle name="Акцент6" xfId="26"/>
    <cellStyle name="Вывод" xfId="27"/>
    <cellStyle name="Вычисление" xfId="28"/>
    <cellStyle name="Гарний" xfId="66" builtinId="26" hidden="1"/>
    <cellStyle name="Звичайний" xfId="0" builtinId="0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Нейтральний" xfId="67" builtinId="28" hidden="1"/>
    <cellStyle name="Нейтральный" xfId="50"/>
    <cellStyle name="Обычный 11" xfId="51"/>
    <cellStyle name="Обычный 12" xfId="52"/>
    <cellStyle name="Обычный 13" xfId="53"/>
    <cellStyle name="Обычный 2" xfId="54"/>
    <cellStyle name="Обычный 3" xfId="55"/>
    <cellStyle name="Обычный_14_dod 1 - 31.12.15" xfId="56"/>
    <cellStyle name="Обычный_dodатки_2016березень" xfId="57"/>
    <cellStyle name="Обычный_дод.3" xfId="58"/>
    <cellStyle name="Обычный_Сеся15.08.08" xfId="59"/>
    <cellStyle name="Плохой" xfId="60"/>
    <cellStyle name="Пояснение" xfId="61"/>
    <cellStyle name="Примечание" xfId="62"/>
    <cellStyle name="Стиль 1" xfId="63"/>
    <cellStyle name="Финансовый 2" xfId="64"/>
    <cellStyle name="Хороший" xfId="6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H96"/>
  <sheetViews>
    <sheetView tabSelected="1" view="pageBreakPreview" zoomScale="80" zoomScaleNormal="100" zoomScaleSheetLayoutView="80" workbookViewId="0">
      <selection activeCell="D22" sqref="D22"/>
    </sheetView>
  </sheetViews>
  <sheetFormatPr defaultColWidth="9.33203125" defaultRowHeight="15.6"/>
  <cols>
    <col min="1" max="1" width="17.33203125" style="78" customWidth="1"/>
    <col min="2" max="2" width="68.33203125" style="224" customWidth="1"/>
    <col min="3" max="3" width="26.6640625" style="78" customWidth="1"/>
    <col min="4" max="4" width="23.21875" style="78" customWidth="1"/>
    <col min="5" max="6" width="22.77734375" style="78" customWidth="1"/>
    <col min="7" max="7" width="19.6640625" style="78" customWidth="1"/>
    <col min="8" max="16384" width="9.33203125" style="78"/>
  </cols>
  <sheetData>
    <row r="1" spans="1:6" ht="25.2">
      <c r="A1" s="170"/>
      <c r="B1" s="268" t="s">
        <v>458</v>
      </c>
      <c r="C1" s="5" t="s">
        <v>424</v>
      </c>
      <c r="D1"/>
      <c r="F1" s="170"/>
    </row>
    <row r="2" spans="1:6" ht="50.55" customHeight="1">
      <c r="A2" s="170"/>
      <c r="B2" s="171"/>
      <c r="C2" s="274" t="s">
        <v>461</v>
      </c>
      <c r="D2" s="274"/>
      <c r="E2" s="274"/>
      <c r="F2" s="170"/>
    </row>
    <row r="3" spans="1:6" ht="45.6" customHeight="1">
      <c r="A3" s="170"/>
      <c r="B3" s="171"/>
      <c r="C3" s="275" t="s">
        <v>407</v>
      </c>
      <c r="D3" s="275"/>
      <c r="E3" s="275"/>
      <c r="F3" s="170"/>
    </row>
    <row r="4" spans="1:6">
      <c r="A4" s="170"/>
      <c r="B4" s="171"/>
      <c r="C4" s="278"/>
      <c r="D4" s="278"/>
      <c r="E4" s="278"/>
      <c r="F4" s="170"/>
    </row>
    <row r="5" spans="1:6">
      <c r="A5" s="170"/>
      <c r="B5" s="171"/>
      <c r="C5" s="170"/>
      <c r="D5" s="170"/>
      <c r="E5" s="170"/>
      <c r="F5" s="170"/>
    </row>
    <row r="6" spans="1:6" ht="17.399999999999999">
      <c r="A6" s="276" t="s">
        <v>454</v>
      </c>
      <c r="B6" s="276"/>
      <c r="C6" s="276"/>
      <c r="D6" s="276"/>
      <c r="E6" s="276"/>
      <c r="F6" s="276"/>
    </row>
    <row r="7" spans="1:6" ht="17.399999999999999">
      <c r="A7" s="242"/>
      <c r="B7" s="242"/>
      <c r="C7" s="242"/>
      <c r="D7" s="242"/>
      <c r="E7" s="242"/>
      <c r="F7" s="242"/>
    </row>
    <row r="8" spans="1:6" ht="18">
      <c r="A8" s="279" t="s">
        <v>356</v>
      </c>
      <c r="B8" s="279"/>
      <c r="C8" s="211"/>
      <c r="D8" s="211"/>
      <c r="E8" s="211"/>
      <c r="F8" s="211"/>
    </row>
    <row r="9" spans="1:6" ht="18">
      <c r="A9" s="280" t="s">
        <v>145</v>
      </c>
      <c r="B9" s="280"/>
      <c r="C9" s="211"/>
      <c r="D9" s="211"/>
      <c r="E9" s="211"/>
      <c r="F9" s="211"/>
    </row>
    <row r="10" spans="1:6" ht="18">
      <c r="A10" s="211"/>
      <c r="B10" s="211"/>
      <c r="C10" s="211"/>
      <c r="D10" s="211"/>
      <c r="E10" s="211"/>
      <c r="F10" s="212" t="s">
        <v>23</v>
      </c>
    </row>
    <row r="11" spans="1:6" ht="17.399999999999999">
      <c r="A11" s="277" t="s">
        <v>178</v>
      </c>
      <c r="B11" s="277" t="s">
        <v>244</v>
      </c>
      <c r="C11" s="277" t="s">
        <v>171</v>
      </c>
      <c r="D11" s="277" t="s">
        <v>245</v>
      </c>
      <c r="E11" s="277" t="s">
        <v>181</v>
      </c>
      <c r="F11" s="277"/>
    </row>
    <row r="12" spans="1:6" ht="52.2">
      <c r="A12" s="277"/>
      <c r="B12" s="277"/>
      <c r="C12" s="277"/>
      <c r="D12" s="277"/>
      <c r="E12" s="213" t="s">
        <v>172</v>
      </c>
      <c r="F12" s="213" t="s">
        <v>246</v>
      </c>
    </row>
    <row r="13" spans="1:6" ht="18">
      <c r="A13" s="214" t="s">
        <v>158</v>
      </c>
      <c r="B13" s="214" t="s">
        <v>159</v>
      </c>
      <c r="C13" s="214" t="s">
        <v>160</v>
      </c>
      <c r="D13" s="214" t="s">
        <v>247</v>
      </c>
      <c r="E13" s="214" t="s">
        <v>248</v>
      </c>
      <c r="F13" s="214" t="s">
        <v>249</v>
      </c>
    </row>
    <row r="14" spans="1:6" ht="17.399999999999999">
      <c r="A14" s="215" t="s">
        <v>250</v>
      </c>
      <c r="B14" s="220" t="s">
        <v>24</v>
      </c>
      <c r="C14" s="216">
        <v>201247900</v>
      </c>
      <c r="D14" s="216">
        <v>201186900</v>
      </c>
      <c r="E14" s="216">
        <v>61000</v>
      </c>
      <c r="F14" s="216">
        <v>0</v>
      </c>
    </row>
    <row r="15" spans="1:6" ht="34.799999999999997">
      <c r="A15" s="215" t="s">
        <v>251</v>
      </c>
      <c r="B15" s="220" t="s">
        <v>25</v>
      </c>
      <c r="C15" s="216">
        <v>103921600</v>
      </c>
      <c r="D15" s="216">
        <v>103921600</v>
      </c>
      <c r="E15" s="216">
        <v>0</v>
      </c>
      <c r="F15" s="216">
        <v>0</v>
      </c>
    </row>
    <row r="16" spans="1:6" ht="17.399999999999999">
      <c r="A16" s="215" t="s">
        <v>252</v>
      </c>
      <c r="B16" s="220" t="s">
        <v>26</v>
      </c>
      <c r="C16" s="216">
        <v>103871600</v>
      </c>
      <c r="D16" s="216">
        <v>103871600</v>
      </c>
      <c r="E16" s="216">
        <v>0</v>
      </c>
      <c r="F16" s="216">
        <v>0</v>
      </c>
    </row>
    <row r="17" spans="1:6" ht="54">
      <c r="A17" s="217" t="s">
        <v>253</v>
      </c>
      <c r="B17" s="221" t="s">
        <v>27</v>
      </c>
      <c r="C17" s="218">
        <v>100571600</v>
      </c>
      <c r="D17" s="218">
        <v>100571600</v>
      </c>
      <c r="E17" s="218">
        <v>0</v>
      </c>
      <c r="F17" s="218">
        <v>0</v>
      </c>
    </row>
    <row r="18" spans="1:6" ht="54">
      <c r="A18" s="217" t="s">
        <v>254</v>
      </c>
      <c r="B18" s="221" t="s">
        <v>28</v>
      </c>
      <c r="C18" s="218">
        <v>2000000</v>
      </c>
      <c r="D18" s="218">
        <v>2000000</v>
      </c>
      <c r="E18" s="218">
        <v>0</v>
      </c>
      <c r="F18" s="218">
        <v>0</v>
      </c>
    </row>
    <row r="19" spans="1:6" ht="36">
      <c r="A19" s="217" t="s">
        <v>255</v>
      </c>
      <c r="B19" s="221" t="s">
        <v>29</v>
      </c>
      <c r="C19" s="218">
        <v>1300000</v>
      </c>
      <c r="D19" s="218">
        <v>1300000</v>
      </c>
      <c r="E19" s="218">
        <v>0</v>
      </c>
      <c r="F19" s="218">
        <v>0</v>
      </c>
    </row>
    <row r="20" spans="1:6" ht="17.399999999999999">
      <c r="A20" s="215" t="s">
        <v>256</v>
      </c>
      <c r="B20" s="220" t="s">
        <v>30</v>
      </c>
      <c r="C20" s="216">
        <v>50000</v>
      </c>
      <c r="D20" s="216">
        <v>50000</v>
      </c>
      <c r="E20" s="216">
        <v>0</v>
      </c>
      <c r="F20" s="216">
        <v>0</v>
      </c>
    </row>
    <row r="21" spans="1:6" ht="36">
      <c r="A21" s="217" t="s">
        <v>257</v>
      </c>
      <c r="B21" s="221" t="s">
        <v>31</v>
      </c>
      <c r="C21" s="218">
        <v>50000</v>
      </c>
      <c r="D21" s="218">
        <v>50000</v>
      </c>
      <c r="E21" s="218">
        <v>0</v>
      </c>
      <c r="F21" s="218">
        <v>0</v>
      </c>
    </row>
    <row r="22" spans="1:6" ht="34.799999999999997">
      <c r="A22" s="215" t="s">
        <v>258</v>
      </c>
      <c r="B22" s="220" t="s">
        <v>32</v>
      </c>
      <c r="C22" s="216">
        <v>11103000</v>
      </c>
      <c r="D22" s="216">
        <v>11103000</v>
      </c>
      <c r="E22" s="216">
        <v>0</v>
      </c>
      <c r="F22" s="216">
        <v>0</v>
      </c>
    </row>
    <row r="23" spans="1:6" ht="34.799999999999997">
      <c r="A23" s="215" t="s">
        <v>259</v>
      </c>
      <c r="B23" s="220" t="s">
        <v>33</v>
      </c>
      <c r="C23" s="216">
        <v>10700000</v>
      </c>
      <c r="D23" s="216">
        <v>10700000</v>
      </c>
      <c r="E23" s="216">
        <v>0</v>
      </c>
      <c r="F23" s="216">
        <v>0</v>
      </c>
    </row>
    <row r="24" spans="1:6" ht="54">
      <c r="A24" s="217" t="s">
        <v>260</v>
      </c>
      <c r="B24" s="221" t="s">
        <v>261</v>
      </c>
      <c r="C24" s="218">
        <v>6700000</v>
      </c>
      <c r="D24" s="218">
        <v>6700000</v>
      </c>
      <c r="E24" s="218">
        <v>0</v>
      </c>
      <c r="F24" s="218">
        <v>0</v>
      </c>
    </row>
    <row r="25" spans="1:6" ht="72">
      <c r="A25" s="217" t="s">
        <v>262</v>
      </c>
      <c r="B25" s="221" t="s">
        <v>34</v>
      </c>
      <c r="C25" s="218">
        <v>4000000</v>
      </c>
      <c r="D25" s="218">
        <v>4000000</v>
      </c>
      <c r="E25" s="218">
        <v>0</v>
      </c>
      <c r="F25" s="218">
        <v>0</v>
      </c>
    </row>
    <row r="26" spans="1:6" ht="34.799999999999997">
      <c r="A26" s="215" t="s">
        <v>263</v>
      </c>
      <c r="B26" s="220" t="s">
        <v>231</v>
      </c>
      <c r="C26" s="216">
        <v>403000</v>
      </c>
      <c r="D26" s="216">
        <v>403000</v>
      </c>
      <c r="E26" s="216">
        <v>0</v>
      </c>
      <c r="F26" s="216">
        <v>0</v>
      </c>
    </row>
    <row r="27" spans="1:6" ht="72">
      <c r="A27" s="217" t="s">
        <v>264</v>
      </c>
      <c r="B27" s="221" t="s">
        <v>421</v>
      </c>
      <c r="C27" s="218">
        <v>3000</v>
      </c>
      <c r="D27" s="218">
        <v>3000</v>
      </c>
      <c r="E27" s="218">
        <v>0</v>
      </c>
      <c r="F27" s="218">
        <v>0</v>
      </c>
    </row>
    <row r="28" spans="1:6" ht="36">
      <c r="A28" s="217" t="s">
        <v>452</v>
      </c>
      <c r="B28" s="221" t="s">
        <v>453</v>
      </c>
      <c r="C28" s="218">
        <v>400000</v>
      </c>
      <c r="D28" s="218">
        <v>400000</v>
      </c>
      <c r="E28" s="218">
        <v>0</v>
      </c>
      <c r="F28" s="218">
        <v>0</v>
      </c>
    </row>
    <row r="29" spans="1:6" ht="17.399999999999999">
      <c r="A29" s="215" t="s">
        <v>265</v>
      </c>
      <c r="B29" s="220" t="s">
        <v>35</v>
      </c>
      <c r="C29" s="216">
        <v>20800000</v>
      </c>
      <c r="D29" s="216">
        <v>20800000</v>
      </c>
      <c r="E29" s="216">
        <v>0</v>
      </c>
      <c r="F29" s="216">
        <v>0</v>
      </c>
    </row>
    <row r="30" spans="1:6" ht="34.799999999999997">
      <c r="A30" s="215" t="s">
        <v>266</v>
      </c>
      <c r="B30" s="220" t="s">
        <v>201</v>
      </c>
      <c r="C30" s="216">
        <v>2200000</v>
      </c>
      <c r="D30" s="216">
        <v>2200000</v>
      </c>
      <c r="E30" s="216">
        <v>0</v>
      </c>
      <c r="F30" s="216">
        <v>0</v>
      </c>
    </row>
    <row r="31" spans="1:6" ht="18">
      <c r="A31" s="217" t="s">
        <v>267</v>
      </c>
      <c r="B31" s="221" t="s">
        <v>202</v>
      </c>
      <c r="C31" s="218">
        <v>2200000</v>
      </c>
      <c r="D31" s="218">
        <v>2200000</v>
      </c>
      <c r="E31" s="218">
        <v>0</v>
      </c>
      <c r="F31" s="218">
        <v>0</v>
      </c>
    </row>
    <row r="32" spans="1:6" ht="34.799999999999997">
      <c r="A32" s="215" t="s">
        <v>268</v>
      </c>
      <c r="B32" s="220" t="s">
        <v>269</v>
      </c>
      <c r="C32" s="216">
        <v>12000000</v>
      </c>
      <c r="D32" s="216">
        <v>12000000</v>
      </c>
      <c r="E32" s="216">
        <v>0</v>
      </c>
      <c r="F32" s="216">
        <v>0</v>
      </c>
    </row>
    <row r="33" spans="1:6" ht="18">
      <c r="A33" s="217" t="s">
        <v>270</v>
      </c>
      <c r="B33" s="221" t="s">
        <v>202</v>
      </c>
      <c r="C33" s="218">
        <v>12000000</v>
      </c>
      <c r="D33" s="218">
        <v>12000000</v>
      </c>
      <c r="E33" s="218">
        <v>0</v>
      </c>
      <c r="F33" s="218">
        <v>0</v>
      </c>
    </row>
    <row r="34" spans="1:6" ht="52.2">
      <c r="A34" s="215" t="s">
        <v>271</v>
      </c>
      <c r="B34" s="220" t="s">
        <v>272</v>
      </c>
      <c r="C34" s="216">
        <v>6600000</v>
      </c>
      <c r="D34" s="216">
        <v>6600000</v>
      </c>
      <c r="E34" s="216">
        <v>0</v>
      </c>
      <c r="F34" s="216">
        <v>0</v>
      </c>
    </row>
    <row r="35" spans="1:6" ht="126">
      <c r="A35" s="217" t="s">
        <v>273</v>
      </c>
      <c r="B35" s="221" t="s">
        <v>274</v>
      </c>
      <c r="C35" s="218">
        <v>3700000</v>
      </c>
      <c r="D35" s="218">
        <v>3700000</v>
      </c>
      <c r="E35" s="218">
        <v>0</v>
      </c>
      <c r="F35" s="218">
        <v>0</v>
      </c>
    </row>
    <row r="36" spans="1:6" ht="72">
      <c r="A36" s="217" t="s">
        <v>275</v>
      </c>
      <c r="B36" s="221" t="s">
        <v>276</v>
      </c>
      <c r="C36" s="218">
        <v>2900000</v>
      </c>
      <c r="D36" s="218">
        <v>2900000</v>
      </c>
      <c r="E36" s="218">
        <v>0</v>
      </c>
      <c r="F36" s="218">
        <v>0</v>
      </c>
    </row>
    <row r="37" spans="1:6" ht="52.2">
      <c r="A37" s="215" t="s">
        <v>277</v>
      </c>
      <c r="B37" s="220" t="s">
        <v>232</v>
      </c>
      <c r="C37" s="216">
        <v>65362300</v>
      </c>
      <c r="D37" s="216">
        <v>65362300</v>
      </c>
      <c r="E37" s="216">
        <v>0</v>
      </c>
      <c r="F37" s="216">
        <v>0</v>
      </c>
    </row>
    <row r="38" spans="1:6" ht="17.399999999999999">
      <c r="A38" s="215" t="s">
        <v>278</v>
      </c>
      <c r="B38" s="220" t="s">
        <v>36</v>
      </c>
      <c r="C38" s="216">
        <v>23745300</v>
      </c>
      <c r="D38" s="216">
        <v>23745300</v>
      </c>
      <c r="E38" s="216">
        <v>0</v>
      </c>
      <c r="F38" s="216">
        <v>0</v>
      </c>
    </row>
    <row r="39" spans="1:6" ht="54">
      <c r="A39" s="217" t="s">
        <v>279</v>
      </c>
      <c r="B39" s="221" t="s">
        <v>60</v>
      </c>
      <c r="C39" s="218">
        <v>43100</v>
      </c>
      <c r="D39" s="218">
        <v>43100</v>
      </c>
      <c r="E39" s="218">
        <v>0</v>
      </c>
      <c r="F39" s="218">
        <v>0</v>
      </c>
    </row>
    <row r="40" spans="1:6" ht="54">
      <c r="A40" s="217" t="s">
        <v>280</v>
      </c>
      <c r="B40" s="221" t="s">
        <v>61</v>
      </c>
      <c r="C40" s="218">
        <v>167000</v>
      </c>
      <c r="D40" s="218">
        <v>167000</v>
      </c>
      <c r="E40" s="218">
        <v>0</v>
      </c>
      <c r="F40" s="218">
        <v>0</v>
      </c>
    </row>
    <row r="41" spans="1:6" ht="54">
      <c r="A41" s="217" t="s">
        <v>281</v>
      </c>
      <c r="B41" s="221" t="s">
        <v>163</v>
      </c>
      <c r="C41" s="218">
        <v>2245000</v>
      </c>
      <c r="D41" s="218">
        <v>2245000</v>
      </c>
      <c r="E41" s="218">
        <v>0</v>
      </c>
      <c r="F41" s="218">
        <v>0</v>
      </c>
    </row>
    <row r="42" spans="1:6" ht="54">
      <c r="A42" s="217" t="s">
        <v>282</v>
      </c>
      <c r="B42" s="221" t="s">
        <v>283</v>
      </c>
      <c r="C42" s="218">
        <v>1500000</v>
      </c>
      <c r="D42" s="218">
        <v>1500000</v>
      </c>
      <c r="E42" s="218">
        <v>0</v>
      </c>
      <c r="F42" s="218">
        <v>0</v>
      </c>
    </row>
    <row r="43" spans="1:6" ht="18">
      <c r="A43" s="217" t="s">
        <v>284</v>
      </c>
      <c r="B43" s="221" t="s">
        <v>285</v>
      </c>
      <c r="C43" s="218">
        <v>12500000</v>
      </c>
      <c r="D43" s="218">
        <v>12500000</v>
      </c>
      <c r="E43" s="218">
        <v>0</v>
      </c>
      <c r="F43" s="218">
        <v>0</v>
      </c>
    </row>
    <row r="44" spans="1:6" ht="18">
      <c r="A44" s="217" t="s">
        <v>286</v>
      </c>
      <c r="B44" s="221" t="s">
        <v>287</v>
      </c>
      <c r="C44" s="218">
        <v>6150000</v>
      </c>
      <c r="D44" s="218">
        <v>6150000</v>
      </c>
      <c r="E44" s="218">
        <v>0</v>
      </c>
      <c r="F44" s="218">
        <v>0</v>
      </c>
    </row>
    <row r="45" spans="1:6" ht="18">
      <c r="A45" s="217" t="s">
        <v>288</v>
      </c>
      <c r="B45" s="221" t="s">
        <v>289</v>
      </c>
      <c r="C45" s="218">
        <v>40200</v>
      </c>
      <c r="D45" s="218">
        <v>40200</v>
      </c>
      <c r="E45" s="218">
        <v>0</v>
      </c>
      <c r="F45" s="218">
        <v>0</v>
      </c>
    </row>
    <row r="46" spans="1:6" ht="18">
      <c r="A46" s="217" t="s">
        <v>290</v>
      </c>
      <c r="B46" s="221" t="s">
        <v>291</v>
      </c>
      <c r="C46" s="218">
        <v>1100000</v>
      </c>
      <c r="D46" s="218">
        <v>1100000</v>
      </c>
      <c r="E46" s="218">
        <v>0</v>
      </c>
      <c r="F46" s="218">
        <v>0</v>
      </c>
    </row>
    <row r="47" spans="1:6" ht="17.399999999999999">
      <c r="A47" s="215" t="s">
        <v>292</v>
      </c>
      <c r="B47" s="220" t="s">
        <v>62</v>
      </c>
      <c r="C47" s="216">
        <v>17000</v>
      </c>
      <c r="D47" s="216">
        <v>17000</v>
      </c>
      <c r="E47" s="216">
        <v>0</v>
      </c>
      <c r="F47" s="216">
        <v>0</v>
      </c>
    </row>
    <row r="48" spans="1:6" ht="18">
      <c r="A48" s="217" t="s">
        <v>293</v>
      </c>
      <c r="B48" s="221" t="s">
        <v>63</v>
      </c>
      <c r="C48" s="218">
        <v>2000</v>
      </c>
      <c r="D48" s="218">
        <v>2000</v>
      </c>
      <c r="E48" s="218">
        <v>0</v>
      </c>
      <c r="F48" s="218">
        <v>0</v>
      </c>
    </row>
    <row r="49" spans="1:6" ht="18">
      <c r="A49" s="217" t="s">
        <v>294</v>
      </c>
      <c r="B49" s="221" t="s">
        <v>64</v>
      </c>
      <c r="C49" s="218">
        <v>15000</v>
      </c>
      <c r="D49" s="218">
        <v>15000</v>
      </c>
      <c r="E49" s="218">
        <v>0</v>
      </c>
      <c r="F49" s="218">
        <v>0</v>
      </c>
    </row>
    <row r="50" spans="1:6" ht="17.399999999999999">
      <c r="A50" s="215" t="s">
        <v>295</v>
      </c>
      <c r="B50" s="220" t="s">
        <v>37</v>
      </c>
      <c r="C50" s="216">
        <v>41600000</v>
      </c>
      <c r="D50" s="216">
        <v>41600000</v>
      </c>
      <c r="E50" s="216">
        <v>0</v>
      </c>
      <c r="F50" s="216">
        <v>0</v>
      </c>
    </row>
    <row r="51" spans="1:6" ht="18">
      <c r="A51" s="217" t="s">
        <v>296</v>
      </c>
      <c r="B51" s="221" t="s">
        <v>38</v>
      </c>
      <c r="C51" s="218">
        <v>2100000</v>
      </c>
      <c r="D51" s="218">
        <v>2100000</v>
      </c>
      <c r="E51" s="218">
        <v>0</v>
      </c>
      <c r="F51" s="218">
        <v>0</v>
      </c>
    </row>
    <row r="52" spans="1:6" ht="18">
      <c r="A52" s="217" t="s">
        <v>297</v>
      </c>
      <c r="B52" s="221" t="s">
        <v>39</v>
      </c>
      <c r="C52" s="218">
        <v>36500000</v>
      </c>
      <c r="D52" s="218">
        <v>36500000</v>
      </c>
      <c r="E52" s="218">
        <v>0</v>
      </c>
      <c r="F52" s="218">
        <v>0</v>
      </c>
    </row>
    <row r="53" spans="1:6" ht="72">
      <c r="A53" s="217" t="s">
        <v>298</v>
      </c>
      <c r="B53" s="221" t="s">
        <v>299</v>
      </c>
      <c r="C53" s="218">
        <v>3000000</v>
      </c>
      <c r="D53" s="218">
        <v>3000000</v>
      </c>
      <c r="E53" s="218">
        <v>0</v>
      </c>
      <c r="F53" s="218">
        <v>0</v>
      </c>
    </row>
    <row r="54" spans="1:6" ht="17.399999999999999">
      <c r="A54" s="215" t="s">
        <v>300</v>
      </c>
      <c r="B54" s="220" t="s">
        <v>165</v>
      </c>
      <c r="C54" s="216">
        <v>61000</v>
      </c>
      <c r="D54" s="216">
        <v>0</v>
      </c>
      <c r="E54" s="216">
        <v>61000</v>
      </c>
      <c r="F54" s="216">
        <v>0</v>
      </c>
    </row>
    <row r="55" spans="1:6" ht="17.399999999999999">
      <c r="A55" s="215" t="s">
        <v>301</v>
      </c>
      <c r="B55" s="220" t="s">
        <v>164</v>
      </c>
      <c r="C55" s="216">
        <v>61000</v>
      </c>
      <c r="D55" s="216">
        <v>0</v>
      </c>
      <c r="E55" s="216">
        <v>61000</v>
      </c>
      <c r="F55" s="216">
        <v>0</v>
      </c>
    </row>
    <row r="56" spans="1:6" ht="72">
      <c r="A56" s="217" t="s">
        <v>302</v>
      </c>
      <c r="B56" s="221" t="s">
        <v>188</v>
      </c>
      <c r="C56" s="218">
        <v>28000</v>
      </c>
      <c r="D56" s="218">
        <v>0</v>
      </c>
      <c r="E56" s="218">
        <v>28000</v>
      </c>
      <c r="F56" s="218">
        <v>0</v>
      </c>
    </row>
    <row r="57" spans="1:6" ht="36">
      <c r="A57" s="217" t="s">
        <v>303</v>
      </c>
      <c r="B57" s="221" t="s">
        <v>166</v>
      </c>
      <c r="C57" s="218">
        <v>8000</v>
      </c>
      <c r="D57" s="218">
        <v>0</v>
      </c>
      <c r="E57" s="218">
        <v>8000</v>
      </c>
      <c r="F57" s="218">
        <v>0</v>
      </c>
    </row>
    <row r="58" spans="1:6" ht="72">
      <c r="A58" s="217" t="s">
        <v>304</v>
      </c>
      <c r="B58" s="221" t="s">
        <v>167</v>
      </c>
      <c r="C58" s="218">
        <v>25000</v>
      </c>
      <c r="D58" s="218">
        <v>0</v>
      </c>
      <c r="E58" s="218">
        <v>25000</v>
      </c>
      <c r="F58" s="218">
        <v>0</v>
      </c>
    </row>
    <row r="59" spans="1:6" ht="17.399999999999999">
      <c r="A59" s="215" t="s">
        <v>305</v>
      </c>
      <c r="B59" s="220" t="s">
        <v>40</v>
      </c>
      <c r="C59" s="216">
        <v>5739300</v>
      </c>
      <c r="D59" s="216">
        <v>2801200</v>
      </c>
      <c r="E59" s="216">
        <v>2938100</v>
      </c>
      <c r="F59" s="216">
        <v>0</v>
      </c>
    </row>
    <row r="60" spans="1:6" ht="17.399999999999999">
      <c r="A60" s="215" t="s">
        <v>374</v>
      </c>
      <c r="B60" s="220" t="s">
        <v>375</v>
      </c>
      <c r="C60" s="216">
        <v>40000</v>
      </c>
      <c r="D60" s="216">
        <v>40000</v>
      </c>
      <c r="E60" s="216">
        <v>0</v>
      </c>
      <c r="F60" s="216">
        <v>0</v>
      </c>
    </row>
    <row r="61" spans="1:6" ht="17.399999999999999">
      <c r="A61" s="215" t="s">
        <v>376</v>
      </c>
      <c r="B61" s="220" t="s">
        <v>47</v>
      </c>
      <c r="C61" s="216">
        <v>40000</v>
      </c>
      <c r="D61" s="216">
        <v>40000</v>
      </c>
      <c r="E61" s="216">
        <v>0</v>
      </c>
      <c r="F61" s="216">
        <v>0</v>
      </c>
    </row>
    <row r="62" spans="1:6" ht="18">
      <c r="A62" s="217" t="s">
        <v>377</v>
      </c>
      <c r="B62" s="221" t="s">
        <v>378</v>
      </c>
      <c r="C62" s="218">
        <v>30000</v>
      </c>
      <c r="D62" s="218">
        <v>30000</v>
      </c>
      <c r="E62" s="218">
        <v>0</v>
      </c>
      <c r="F62" s="218">
        <v>0</v>
      </c>
    </row>
    <row r="63" spans="1:6" ht="108">
      <c r="A63" s="217" t="s">
        <v>379</v>
      </c>
      <c r="B63" s="221" t="s">
        <v>402</v>
      </c>
      <c r="C63" s="218">
        <v>10000</v>
      </c>
      <c r="D63" s="218">
        <v>10000</v>
      </c>
      <c r="E63" s="218">
        <v>0</v>
      </c>
      <c r="F63" s="218">
        <v>0</v>
      </c>
    </row>
    <row r="64" spans="1:6" ht="34.799999999999997">
      <c r="A64" s="215" t="s">
        <v>306</v>
      </c>
      <c r="B64" s="220" t="s">
        <v>41</v>
      </c>
      <c r="C64" s="216">
        <v>2695000</v>
      </c>
      <c r="D64" s="216">
        <v>2695000</v>
      </c>
      <c r="E64" s="216">
        <v>0</v>
      </c>
      <c r="F64" s="216">
        <v>0</v>
      </c>
    </row>
    <row r="65" spans="1:6" ht="17.399999999999999">
      <c r="A65" s="215" t="s">
        <v>307</v>
      </c>
      <c r="B65" s="220" t="s">
        <v>42</v>
      </c>
      <c r="C65" s="216">
        <v>1535000</v>
      </c>
      <c r="D65" s="216">
        <v>1535000</v>
      </c>
      <c r="E65" s="216">
        <v>0</v>
      </c>
      <c r="F65" s="216">
        <v>0</v>
      </c>
    </row>
    <row r="66" spans="1:6" ht="72">
      <c r="A66" s="217" t="s">
        <v>308</v>
      </c>
      <c r="B66" s="221" t="s">
        <v>403</v>
      </c>
      <c r="C66" s="218">
        <v>45000</v>
      </c>
      <c r="D66" s="218">
        <v>45000</v>
      </c>
      <c r="E66" s="218">
        <v>0</v>
      </c>
      <c r="F66" s="218">
        <v>0</v>
      </c>
    </row>
    <row r="67" spans="1:6" ht="18">
      <c r="A67" s="217" t="s">
        <v>309</v>
      </c>
      <c r="B67" s="221" t="s">
        <v>43</v>
      </c>
      <c r="C67" s="218">
        <v>1000000</v>
      </c>
      <c r="D67" s="218">
        <v>1000000</v>
      </c>
      <c r="E67" s="218">
        <v>0</v>
      </c>
      <c r="F67" s="218">
        <v>0</v>
      </c>
    </row>
    <row r="68" spans="1:6" ht="36">
      <c r="A68" s="217" t="s">
        <v>310</v>
      </c>
      <c r="B68" s="221" t="s">
        <v>65</v>
      </c>
      <c r="C68" s="218">
        <v>490000</v>
      </c>
      <c r="D68" s="218">
        <v>490000</v>
      </c>
      <c r="E68" s="218">
        <v>0</v>
      </c>
      <c r="F68" s="218">
        <v>0</v>
      </c>
    </row>
    <row r="69" spans="1:6" ht="52.2">
      <c r="A69" s="215" t="s">
        <v>311</v>
      </c>
      <c r="B69" s="220" t="s">
        <v>422</v>
      </c>
      <c r="C69" s="216">
        <v>1100000</v>
      </c>
      <c r="D69" s="216">
        <v>1100000</v>
      </c>
      <c r="E69" s="216">
        <v>0</v>
      </c>
      <c r="F69" s="216">
        <v>0</v>
      </c>
    </row>
    <row r="70" spans="1:6" ht="54">
      <c r="A70" s="217" t="s">
        <v>312</v>
      </c>
      <c r="B70" s="221" t="s">
        <v>313</v>
      </c>
      <c r="C70" s="218">
        <v>1100000</v>
      </c>
      <c r="D70" s="218">
        <v>1100000</v>
      </c>
      <c r="E70" s="218">
        <v>0</v>
      </c>
      <c r="F70" s="218">
        <v>0</v>
      </c>
    </row>
    <row r="71" spans="1:6" ht="17.399999999999999">
      <c r="A71" s="215" t="s">
        <v>314</v>
      </c>
      <c r="B71" s="220" t="s">
        <v>44</v>
      </c>
      <c r="C71" s="216">
        <v>60000</v>
      </c>
      <c r="D71" s="216">
        <v>60000</v>
      </c>
      <c r="E71" s="216">
        <v>0</v>
      </c>
      <c r="F71" s="216">
        <v>0</v>
      </c>
    </row>
    <row r="72" spans="1:6" ht="54">
      <c r="A72" s="217" t="s">
        <v>315</v>
      </c>
      <c r="B72" s="221" t="s">
        <v>45</v>
      </c>
      <c r="C72" s="218">
        <v>60000</v>
      </c>
      <c r="D72" s="218">
        <v>60000</v>
      </c>
      <c r="E72" s="218">
        <v>0</v>
      </c>
      <c r="F72" s="218">
        <v>0</v>
      </c>
    </row>
    <row r="73" spans="1:6" ht="17.399999999999999">
      <c r="A73" s="215" t="s">
        <v>316</v>
      </c>
      <c r="B73" s="220" t="s">
        <v>46</v>
      </c>
      <c r="C73" s="216">
        <v>116200</v>
      </c>
      <c r="D73" s="216">
        <v>66200</v>
      </c>
      <c r="E73" s="216">
        <v>50000</v>
      </c>
      <c r="F73" s="216">
        <v>0</v>
      </c>
    </row>
    <row r="74" spans="1:6" ht="17.399999999999999">
      <c r="A74" s="215" t="s">
        <v>317</v>
      </c>
      <c r="B74" s="220" t="s">
        <v>47</v>
      </c>
      <c r="C74" s="216">
        <v>116200</v>
      </c>
      <c r="D74" s="216">
        <v>66200</v>
      </c>
      <c r="E74" s="216">
        <v>50000</v>
      </c>
      <c r="F74" s="216">
        <v>0</v>
      </c>
    </row>
    <row r="75" spans="1:6" ht="18">
      <c r="A75" s="217" t="s">
        <v>318</v>
      </c>
      <c r="B75" s="221" t="s">
        <v>47</v>
      </c>
      <c r="C75" s="218">
        <v>66200</v>
      </c>
      <c r="D75" s="218">
        <v>66200</v>
      </c>
      <c r="E75" s="218">
        <v>0</v>
      </c>
      <c r="F75" s="218">
        <v>0</v>
      </c>
    </row>
    <row r="76" spans="1:6" ht="54">
      <c r="A76" s="217" t="s">
        <v>395</v>
      </c>
      <c r="B76" s="221" t="s">
        <v>396</v>
      </c>
      <c r="C76" s="218">
        <v>50000</v>
      </c>
      <c r="D76" s="218">
        <v>0</v>
      </c>
      <c r="E76" s="218">
        <v>50000</v>
      </c>
      <c r="F76" s="218">
        <v>0</v>
      </c>
    </row>
    <row r="77" spans="1:6" ht="17.399999999999999">
      <c r="A77" s="215" t="s">
        <v>319</v>
      </c>
      <c r="B77" s="220" t="s">
        <v>48</v>
      </c>
      <c r="C77" s="216">
        <v>2888100</v>
      </c>
      <c r="D77" s="216">
        <v>0</v>
      </c>
      <c r="E77" s="216">
        <v>2888100</v>
      </c>
      <c r="F77" s="216">
        <v>0</v>
      </c>
    </row>
    <row r="78" spans="1:6" ht="34.799999999999997">
      <c r="A78" s="215" t="s">
        <v>320</v>
      </c>
      <c r="B78" s="220" t="s">
        <v>49</v>
      </c>
      <c r="C78" s="216">
        <v>2888100</v>
      </c>
      <c r="D78" s="216">
        <v>0</v>
      </c>
      <c r="E78" s="216">
        <v>2888100</v>
      </c>
      <c r="F78" s="216">
        <v>0</v>
      </c>
    </row>
    <row r="79" spans="1:6" ht="36">
      <c r="A79" s="217" t="s">
        <v>321</v>
      </c>
      <c r="B79" s="221" t="s">
        <v>50</v>
      </c>
      <c r="C79" s="218">
        <v>2764000</v>
      </c>
      <c r="D79" s="218">
        <v>0</v>
      </c>
      <c r="E79" s="218">
        <v>2764000</v>
      </c>
      <c r="F79" s="218">
        <v>0</v>
      </c>
    </row>
    <row r="80" spans="1:6" ht="54">
      <c r="A80" s="217" t="s">
        <v>322</v>
      </c>
      <c r="B80" s="221" t="s">
        <v>380</v>
      </c>
      <c r="C80" s="218">
        <v>124100</v>
      </c>
      <c r="D80" s="218">
        <v>0</v>
      </c>
      <c r="E80" s="218">
        <v>124100</v>
      </c>
      <c r="F80" s="218">
        <v>0</v>
      </c>
    </row>
    <row r="81" spans="1:8" ht="17.399999999999999">
      <c r="A81" s="215" t="s">
        <v>323</v>
      </c>
      <c r="B81" s="220" t="s">
        <v>66</v>
      </c>
      <c r="C81" s="216">
        <v>2025000</v>
      </c>
      <c r="D81" s="216">
        <v>0</v>
      </c>
      <c r="E81" s="216">
        <v>2025000</v>
      </c>
      <c r="F81" s="216">
        <v>2025000</v>
      </c>
    </row>
    <row r="82" spans="1:8" ht="17.399999999999999">
      <c r="A82" s="215" t="s">
        <v>324</v>
      </c>
      <c r="B82" s="220" t="s">
        <v>152</v>
      </c>
      <c r="C82" s="216">
        <v>2025000</v>
      </c>
      <c r="D82" s="216">
        <v>0</v>
      </c>
      <c r="E82" s="216">
        <v>2025000</v>
      </c>
      <c r="F82" s="216">
        <v>2025000</v>
      </c>
    </row>
    <row r="83" spans="1:8" ht="17.399999999999999">
      <c r="A83" s="215" t="s">
        <v>325</v>
      </c>
      <c r="B83" s="220" t="s">
        <v>153</v>
      </c>
      <c r="C83" s="216">
        <v>2025000</v>
      </c>
      <c r="D83" s="216">
        <v>0</v>
      </c>
      <c r="E83" s="216">
        <v>2025000</v>
      </c>
      <c r="F83" s="216">
        <v>2025000</v>
      </c>
    </row>
    <row r="84" spans="1:8" ht="90">
      <c r="A84" s="217" t="s">
        <v>326</v>
      </c>
      <c r="B84" s="221" t="s">
        <v>154</v>
      </c>
      <c r="C84" s="218">
        <v>2025000</v>
      </c>
      <c r="D84" s="218">
        <v>0</v>
      </c>
      <c r="E84" s="218">
        <v>2025000</v>
      </c>
      <c r="F84" s="218">
        <v>2025000</v>
      </c>
    </row>
    <row r="85" spans="1:8" ht="34.799999999999997">
      <c r="A85" s="213" t="s">
        <v>327</v>
      </c>
      <c r="B85" s="222" t="s">
        <v>423</v>
      </c>
      <c r="C85" s="219">
        <v>209012200</v>
      </c>
      <c r="D85" s="219">
        <v>203988100</v>
      </c>
      <c r="E85" s="219">
        <v>5024100</v>
      </c>
      <c r="F85" s="219">
        <v>2025000</v>
      </c>
    </row>
    <row r="86" spans="1:8" ht="17.399999999999999">
      <c r="A86" s="215" t="s">
        <v>328</v>
      </c>
      <c r="B86" s="220" t="s">
        <v>51</v>
      </c>
      <c r="C86" s="216">
        <v>73873286</v>
      </c>
      <c r="D86" s="216">
        <v>73873286</v>
      </c>
      <c r="E86" s="216">
        <v>0</v>
      </c>
      <c r="F86" s="216">
        <v>0</v>
      </c>
    </row>
    <row r="87" spans="1:8" ht="17.399999999999999">
      <c r="A87" s="215" t="s">
        <v>329</v>
      </c>
      <c r="B87" s="220" t="s">
        <v>52</v>
      </c>
      <c r="C87" s="216">
        <v>73873286</v>
      </c>
      <c r="D87" s="216">
        <v>73873286</v>
      </c>
      <c r="E87" s="216">
        <v>0</v>
      </c>
      <c r="F87" s="216">
        <v>0</v>
      </c>
    </row>
    <row r="88" spans="1:8" s="172" customFormat="1" ht="17.399999999999999">
      <c r="A88" s="215" t="s">
        <v>330</v>
      </c>
      <c r="B88" s="220" t="s">
        <v>137</v>
      </c>
      <c r="C88" s="216">
        <v>72758100</v>
      </c>
      <c r="D88" s="216">
        <v>72758100</v>
      </c>
      <c r="E88" s="216">
        <v>0</v>
      </c>
      <c r="F88" s="216">
        <v>0</v>
      </c>
      <c r="G88" s="199"/>
      <c r="H88" s="199"/>
    </row>
    <row r="89" spans="1:8" s="172" customFormat="1" ht="18">
      <c r="A89" s="217" t="s">
        <v>331</v>
      </c>
      <c r="B89" s="221" t="s">
        <v>53</v>
      </c>
      <c r="C89" s="218">
        <v>60875100</v>
      </c>
      <c r="D89" s="218">
        <v>60875100</v>
      </c>
      <c r="E89" s="218">
        <v>0</v>
      </c>
      <c r="F89" s="218">
        <v>0</v>
      </c>
      <c r="G89" s="199"/>
      <c r="H89" s="199"/>
    </row>
    <row r="90" spans="1:8" ht="108">
      <c r="A90" s="217" t="s">
        <v>425</v>
      </c>
      <c r="B90" s="221" t="s">
        <v>426</v>
      </c>
      <c r="C90" s="218">
        <v>11883000</v>
      </c>
      <c r="D90" s="218">
        <v>11883000</v>
      </c>
      <c r="E90" s="218">
        <v>0</v>
      </c>
      <c r="F90" s="218">
        <v>0</v>
      </c>
      <c r="G90" s="173"/>
    </row>
    <row r="91" spans="1:8" s="5" customFormat="1" ht="34.799999999999997">
      <c r="A91" s="215" t="s">
        <v>193</v>
      </c>
      <c r="B91" s="220" t="s">
        <v>194</v>
      </c>
      <c r="C91" s="216">
        <v>1115186</v>
      </c>
      <c r="D91" s="216">
        <v>1115186</v>
      </c>
      <c r="E91" s="216">
        <v>0</v>
      </c>
      <c r="F91" s="216">
        <v>0</v>
      </c>
    </row>
    <row r="92" spans="1:8" ht="18">
      <c r="A92" s="217" t="s">
        <v>195</v>
      </c>
      <c r="B92" s="221" t="s">
        <v>196</v>
      </c>
      <c r="C92" s="218">
        <v>1115186</v>
      </c>
      <c r="D92" s="218">
        <v>1115186</v>
      </c>
      <c r="E92" s="218">
        <v>0</v>
      </c>
      <c r="F92" s="218">
        <v>0</v>
      </c>
    </row>
    <row r="93" spans="1:8" ht="17.399999999999999">
      <c r="A93" s="213" t="s">
        <v>175</v>
      </c>
      <c r="B93" s="222" t="s">
        <v>162</v>
      </c>
      <c r="C93" s="219">
        <v>282885486</v>
      </c>
      <c r="D93" s="219">
        <v>277861386</v>
      </c>
      <c r="E93" s="219">
        <v>5024100</v>
      </c>
      <c r="F93" s="219">
        <v>2025000</v>
      </c>
    </row>
    <row r="94" spans="1:8">
      <c r="B94" s="223"/>
      <c r="C94" s="50"/>
    </row>
    <row r="96" spans="1:8" ht="31.5" customHeight="1">
      <c r="A96" s="282" t="s">
        <v>351</v>
      </c>
      <c r="B96" s="282"/>
      <c r="C96" s="281" t="s">
        <v>352</v>
      </c>
      <c r="D96" s="281"/>
      <c r="E96" s="281"/>
    </row>
  </sheetData>
  <mergeCells count="13">
    <mergeCell ref="A11:A12"/>
    <mergeCell ref="C96:E96"/>
    <mergeCell ref="A96:B96"/>
    <mergeCell ref="C2:E2"/>
    <mergeCell ref="C3:E3"/>
    <mergeCell ref="A6:F6"/>
    <mergeCell ref="B11:B12"/>
    <mergeCell ref="E11:F11"/>
    <mergeCell ref="D11:D12"/>
    <mergeCell ref="C4:E4"/>
    <mergeCell ref="C11:C12"/>
    <mergeCell ref="A8:B8"/>
    <mergeCell ref="A9:B9"/>
  </mergeCells>
  <phoneticPr fontId="27" type="noConversion"/>
  <conditionalFormatting sqref="C17:C19 B14:B91 D77 C92:E92 C14:D14">
    <cfRule type="cellIs" dxfId="1" priority="2" stopIfTrue="1" operator="equal">
      <formula>0</formula>
    </cfRule>
  </conditionalFormatting>
  <conditionalFormatting sqref="C20:C53 C59:C76 D74:D75 C15:C16 D59">
    <cfRule type="cellIs" dxfId="0" priority="1" stopIfTrue="1" operator="equal">
      <formula>0</formula>
    </cfRule>
  </conditionalFormatting>
  <pageMargins left="1.1811023622047245" right="0.39370078740157483" top="0.78740157480314965" bottom="0.78740157480314965" header="0" footer="0"/>
  <pageSetup paperSize="9" scale="52" fitToHeight="3" orientation="portrait" horizontalDpi="360" verticalDpi="360" r:id="rId1"/>
  <headerFooter alignWithMargins="0"/>
  <rowBreaks count="1" manualBreakCount="1">
    <brk id="58" max="5" man="1"/>
  </rowBreaks>
  <colBreaks count="1" manualBreakCount="1">
    <brk id="4" max="10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  <pageSetUpPr fitToPage="1"/>
  </sheetPr>
  <dimension ref="A1:AO45"/>
  <sheetViews>
    <sheetView zoomScaleNormal="100" workbookViewId="0">
      <selection activeCell="C3" sqref="C3:E3"/>
    </sheetView>
  </sheetViews>
  <sheetFormatPr defaultColWidth="10.6640625" defaultRowHeight="18"/>
  <cols>
    <col min="1" max="1" width="22.21875" style="68" customWidth="1"/>
    <col min="2" max="2" width="35.21875" style="68" customWidth="1"/>
    <col min="3" max="3" width="16.21875" style="68" customWidth="1"/>
    <col min="4" max="4" width="15.21875" style="68" customWidth="1"/>
    <col min="5" max="5" width="19.6640625" style="68" customWidth="1"/>
    <col min="6" max="6" width="19.21875" style="68" customWidth="1"/>
    <col min="7" max="7" width="20" style="68" customWidth="1"/>
    <col min="8" max="9" width="11.44140625" style="68" bestFit="1" customWidth="1"/>
    <col min="10" max="16384" width="10.6640625" style="68"/>
  </cols>
  <sheetData>
    <row r="1" spans="1:41" ht="20.399999999999999">
      <c r="B1" s="243"/>
      <c r="C1" s="139" t="s">
        <v>382</v>
      </c>
      <c r="D1" s="139"/>
    </row>
    <row r="2" spans="1:41" ht="72.75" customHeight="1">
      <c r="B2" s="27" t="s">
        <v>458</v>
      </c>
      <c r="C2" s="274" t="s">
        <v>461</v>
      </c>
      <c r="D2" s="274"/>
      <c r="E2" s="274"/>
      <c r="F2" s="183"/>
    </row>
    <row r="3" spans="1:41" ht="41.25" customHeight="1">
      <c r="C3" s="284" t="s">
        <v>405</v>
      </c>
      <c r="D3" s="284"/>
      <c r="E3" s="284"/>
      <c r="F3" s="184"/>
    </row>
    <row r="4" spans="1:41" s="70" customFormat="1" ht="47.55" customHeight="1">
      <c r="A4" s="283" t="s">
        <v>406</v>
      </c>
      <c r="B4" s="283"/>
      <c r="C4" s="283"/>
      <c r="D4" s="283"/>
      <c r="E4" s="283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</row>
    <row r="5" spans="1:41" s="70" customFormat="1" ht="17.25" customHeight="1">
      <c r="A5" s="83" t="s">
        <v>356</v>
      </c>
      <c r="B5" s="84"/>
      <c r="C5" s="82"/>
      <c r="D5" s="82"/>
      <c r="E5" s="82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</row>
    <row r="6" spans="1:41" ht="23.25" customHeight="1">
      <c r="A6" s="85" t="s">
        <v>168</v>
      </c>
      <c r="B6" s="86"/>
      <c r="C6" s="87"/>
      <c r="D6" s="87"/>
      <c r="E6" s="88" t="s">
        <v>23</v>
      </c>
    </row>
    <row r="7" spans="1:41" ht="59.55" customHeight="1">
      <c r="A7" s="89" t="s">
        <v>117</v>
      </c>
      <c r="B7" s="89" t="s">
        <v>118</v>
      </c>
      <c r="C7" s="89" t="s">
        <v>171</v>
      </c>
      <c r="D7" s="90" t="s">
        <v>119</v>
      </c>
      <c r="E7" s="90" t="s">
        <v>22</v>
      </c>
    </row>
    <row r="8" spans="1:41" ht="13.05" customHeight="1">
      <c r="A8" s="89">
        <v>1</v>
      </c>
      <c r="B8" s="89">
        <v>2</v>
      </c>
      <c r="C8" s="89">
        <v>3</v>
      </c>
      <c r="D8" s="90">
        <v>4</v>
      </c>
      <c r="E8" s="90">
        <v>5</v>
      </c>
    </row>
    <row r="9" spans="1:41" s="73" customFormat="1" ht="81" customHeight="1">
      <c r="A9" s="89"/>
      <c r="B9" s="80" t="s">
        <v>230</v>
      </c>
      <c r="C9" s="174">
        <f>D9+E9</f>
        <v>307000</v>
      </c>
      <c r="D9" s="175">
        <v>307000</v>
      </c>
      <c r="E9" s="174">
        <v>0</v>
      </c>
      <c r="F9" s="71"/>
      <c r="G9" s="71"/>
      <c r="H9" s="72"/>
    </row>
    <row r="10" spans="1:41" ht="66" customHeight="1">
      <c r="A10" s="285" t="s">
        <v>200</v>
      </c>
      <c r="B10" s="176" t="s">
        <v>120</v>
      </c>
      <c r="C10" s="174">
        <f t="shared" ref="C10:C15" si="0">D10+E10</f>
        <v>181397</v>
      </c>
      <c r="D10" s="174">
        <v>181397</v>
      </c>
      <c r="E10" s="174">
        <v>0</v>
      </c>
    </row>
    <row r="11" spans="1:41" s="73" customFormat="1" ht="48.75" customHeight="1">
      <c r="A11" s="285"/>
      <c r="B11" s="80" t="s">
        <v>121</v>
      </c>
      <c r="C11" s="174">
        <f t="shared" si="0"/>
        <v>84000</v>
      </c>
      <c r="D11" s="175">
        <v>84000</v>
      </c>
      <c r="E11" s="174">
        <v>0</v>
      </c>
      <c r="F11" s="71"/>
      <c r="G11" s="71"/>
      <c r="H11" s="72"/>
    </row>
    <row r="12" spans="1:41" s="73" customFormat="1" ht="45.75" customHeight="1">
      <c r="A12" s="286"/>
      <c r="B12" s="80" t="s">
        <v>332</v>
      </c>
      <c r="C12" s="174">
        <f t="shared" si="0"/>
        <v>183700</v>
      </c>
      <c r="D12" s="175">
        <v>183700</v>
      </c>
      <c r="E12" s="174">
        <v>0</v>
      </c>
      <c r="F12" s="71"/>
      <c r="G12" s="71"/>
      <c r="H12" s="72"/>
    </row>
    <row r="13" spans="1:41" s="73" customFormat="1" ht="55.5" customHeight="1">
      <c r="A13" s="286"/>
      <c r="B13" s="80" t="s">
        <v>390</v>
      </c>
      <c r="C13" s="174">
        <f>D13+E13</f>
        <v>300000</v>
      </c>
      <c r="D13" s="175">
        <v>300000</v>
      </c>
      <c r="E13" s="174">
        <v>0</v>
      </c>
      <c r="F13" s="71"/>
      <c r="G13" s="71"/>
      <c r="H13" s="72"/>
    </row>
    <row r="14" spans="1:41" s="73" customFormat="1" ht="50.25" customHeight="1">
      <c r="A14" s="286"/>
      <c r="B14" s="80" t="s">
        <v>333</v>
      </c>
      <c r="C14" s="174">
        <f t="shared" si="0"/>
        <v>34056</v>
      </c>
      <c r="D14" s="175">
        <v>34056</v>
      </c>
      <c r="E14" s="174">
        <v>0</v>
      </c>
      <c r="F14" s="71"/>
      <c r="G14" s="71"/>
      <c r="H14" s="72"/>
    </row>
    <row r="15" spans="1:41" s="73" customFormat="1" ht="74.25" customHeight="1">
      <c r="A15" s="286"/>
      <c r="B15" s="80" t="s">
        <v>398</v>
      </c>
      <c r="C15" s="174">
        <f t="shared" si="0"/>
        <v>25033</v>
      </c>
      <c r="D15" s="175">
        <v>25033</v>
      </c>
      <c r="E15" s="174">
        <v>0</v>
      </c>
      <c r="F15" s="71"/>
      <c r="G15" s="71"/>
      <c r="H15" s="72"/>
    </row>
    <row r="16" spans="1:41" s="73" customFormat="1" ht="17.55" customHeight="1">
      <c r="A16" s="287"/>
      <c r="B16" s="81" t="s">
        <v>122</v>
      </c>
      <c r="C16" s="177">
        <f>SUM(C9:C15)</f>
        <v>1115186</v>
      </c>
      <c r="D16" s="177">
        <f>SUM(D9:D15)</f>
        <v>1115186</v>
      </c>
      <c r="E16" s="177">
        <f>SUM(E10:E15)</f>
        <v>0</v>
      </c>
      <c r="F16" s="71"/>
      <c r="G16" s="71"/>
      <c r="H16" s="72"/>
    </row>
    <row r="17" spans="1:8" s="73" customFormat="1" ht="22.05" customHeight="1">
      <c r="A17" s="103"/>
      <c r="B17" s="103" t="s">
        <v>124</v>
      </c>
      <c r="C17" s="177">
        <f>C16</f>
        <v>1115186</v>
      </c>
      <c r="D17" s="177">
        <f>D16</f>
        <v>1115186</v>
      </c>
      <c r="E17" s="177">
        <f>E16</f>
        <v>0</v>
      </c>
      <c r="F17" s="71"/>
      <c r="G17" s="71"/>
      <c r="H17" s="72"/>
    </row>
    <row r="18" spans="1:8" s="73" customFormat="1" ht="22.05" customHeight="1">
      <c r="A18" s="141"/>
      <c r="B18" s="141"/>
      <c r="C18" s="142"/>
      <c r="D18" s="142"/>
      <c r="E18" s="142"/>
      <c r="F18" s="71"/>
      <c r="G18" s="71"/>
      <c r="H18" s="72"/>
    </row>
    <row r="19" spans="1:8" s="73" customFormat="1" ht="31.05" customHeight="1">
      <c r="A19" s="102" t="s">
        <v>351</v>
      </c>
      <c r="B19" s="102"/>
      <c r="C19" s="281" t="s">
        <v>352</v>
      </c>
      <c r="D19" s="281"/>
      <c r="E19" s="281"/>
      <c r="F19" s="71"/>
      <c r="G19" s="71"/>
      <c r="H19" s="72"/>
    </row>
    <row r="20" spans="1:8">
      <c r="A20" s="27"/>
      <c r="B20" s="27"/>
      <c r="C20" s="27"/>
      <c r="D20" s="27"/>
      <c r="E20" s="91"/>
      <c r="F20" s="71"/>
      <c r="G20" s="71"/>
      <c r="H20" s="75"/>
    </row>
    <row r="21" spans="1:8">
      <c r="A21" s="76"/>
      <c r="C21" s="74"/>
      <c r="D21" s="74"/>
      <c r="E21" s="74"/>
      <c r="F21" s="71"/>
      <c r="G21" s="71"/>
      <c r="H21" s="75"/>
    </row>
    <row r="22" spans="1:8" s="73" customFormat="1">
      <c r="B22" s="68"/>
      <c r="C22" s="74"/>
      <c r="D22" s="74"/>
      <c r="E22" s="74"/>
      <c r="F22" s="71"/>
      <c r="G22" s="71"/>
      <c r="H22" s="72"/>
    </row>
    <row r="23" spans="1:8">
      <c r="C23" s="74"/>
      <c r="D23" s="74"/>
      <c r="E23" s="74"/>
      <c r="F23" s="75"/>
      <c r="G23" s="71"/>
      <c r="H23" s="75"/>
    </row>
    <row r="24" spans="1:8">
      <c r="C24" s="74"/>
      <c r="D24" s="74"/>
      <c r="E24" s="74"/>
      <c r="F24" s="75"/>
      <c r="G24" s="71"/>
      <c r="H24" s="75"/>
    </row>
    <row r="25" spans="1:8">
      <c r="C25" s="74"/>
      <c r="D25" s="74"/>
      <c r="E25" s="74"/>
      <c r="F25" s="75"/>
      <c r="G25" s="71"/>
      <c r="H25" s="75"/>
    </row>
    <row r="26" spans="1:8">
      <c r="C26" s="74"/>
      <c r="D26" s="74"/>
      <c r="E26" s="74"/>
      <c r="F26" s="75"/>
      <c r="G26" s="71"/>
      <c r="H26" s="75"/>
    </row>
    <row r="27" spans="1:8">
      <c r="C27" s="74"/>
      <c r="D27" s="74"/>
      <c r="E27" s="74"/>
      <c r="F27" s="75"/>
      <c r="G27" s="71"/>
      <c r="H27" s="75"/>
    </row>
    <row r="28" spans="1:8">
      <c r="C28" s="74"/>
      <c r="D28" s="74"/>
      <c r="E28" s="74"/>
      <c r="F28" s="75"/>
      <c r="G28" s="71"/>
      <c r="H28" s="75"/>
    </row>
    <row r="29" spans="1:8">
      <c r="C29" s="74"/>
      <c r="D29" s="74"/>
      <c r="E29" s="74"/>
      <c r="F29" s="75"/>
      <c r="G29" s="71"/>
      <c r="H29" s="75"/>
    </row>
    <row r="30" spans="1:8">
      <c r="C30" s="74"/>
      <c r="D30" s="74"/>
      <c r="E30" s="74"/>
      <c r="F30" s="75"/>
      <c r="G30" s="71"/>
      <c r="H30" s="75"/>
    </row>
    <row r="31" spans="1:8">
      <c r="C31" s="74"/>
      <c r="D31" s="74"/>
      <c r="E31" s="74"/>
    </row>
    <row r="32" spans="1:8">
      <c r="C32" s="74"/>
      <c r="D32" s="74"/>
      <c r="E32" s="74"/>
    </row>
    <row r="33" spans="1:5">
      <c r="C33" s="74"/>
      <c r="D33" s="74"/>
      <c r="E33" s="74"/>
    </row>
    <row r="34" spans="1:5">
      <c r="C34" s="74"/>
      <c r="D34" s="74"/>
      <c r="E34" s="74"/>
    </row>
    <row r="35" spans="1:5">
      <c r="C35" s="74"/>
      <c r="D35" s="74"/>
      <c r="E35" s="74"/>
    </row>
    <row r="36" spans="1:5">
      <c r="C36" s="74"/>
      <c r="D36" s="74"/>
      <c r="E36" s="74"/>
    </row>
    <row r="37" spans="1:5">
      <c r="C37" s="74"/>
      <c r="D37" s="74"/>
      <c r="E37" s="74"/>
    </row>
    <row r="38" spans="1:5">
      <c r="B38" s="73"/>
      <c r="C38" s="77"/>
      <c r="D38" s="77"/>
      <c r="E38" s="77"/>
    </row>
    <row r="40" spans="1:5">
      <c r="A40" s="73"/>
    </row>
    <row r="45" spans="1:5" s="73" customFormat="1">
      <c r="A45" s="68"/>
      <c r="B45" s="68"/>
      <c r="C45" s="68"/>
      <c r="D45" s="68"/>
      <c r="E45" s="68"/>
    </row>
  </sheetData>
  <mergeCells count="5">
    <mergeCell ref="C2:E2"/>
    <mergeCell ref="A4:E4"/>
    <mergeCell ref="C3:E3"/>
    <mergeCell ref="A10:A16"/>
    <mergeCell ref="C19:E19"/>
  </mergeCells>
  <phoneticPr fontId="32" type="noConversion"/>
  <pageMargins left="0.74803149606299213" right="0.35433070866141736" top="0.98425196850393704" bottom="0.98425196850393704" header="0.51181102362204722" footer="0.51181102362204722"/>
  <pageSetup paperSize="9" scale="87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F29"/>
  <sheetViews>
    <sheetView view="pageBreakPreview" topLeftCell="B1" zoomScaleNormal="100" zoomScaleSheetLayoutView="100" workbookViewId="0">
      <selection activeCell="D2" sqref="D2:F2"/>
    </sheetView>
  </sheetViews>
  <sheetFormatPr defaultRowHeight="13.2"/>
  <cols>
    <col min="1" max="1" width="14.6640625" customWidth="1"/>
    <col min="2" max="2" width="77.21875" customWidth="1"/>
    <col min="3" max="3" width="22.33203125" customWidth="1"/>
    <col min="4" max="4" width="22.21875" customWidth="1"/>
    <col min="5" max="5" width="24.77734375" customWidth="1"/>
    <col min="6" max="6" width="22.6640625" customWidth="1"/>
    <col min="7" max="7" width="30.33203125" customWidth="1"/>
  </cols>
  <sheetData>
    <row r="1" spans="1:6" ht="18" customHeight="1">
      <c r="B1" s="244"/>
      <c r="D1" s="5" t="s">
        <v>381</v>
      </c>
    </row>
    <row r="2" spans="1:6" ht="55.5" customHeight="1">
      <c r="B2" s="27" t="s">
        <v>458</v>
      </c>
      <c r="D2" s="274" t="s">
        <v>461</v>
      </c>
      <c r="E2" s="274"/>
      <c r="F2" s="274"/>
    </row>
    <row r="3" spans="1:6" ht="54" customHeight="1">
      <c r="D3" s="275" t="s">
        <v>407</v>
      </c>
      <c r="E3" s="275"/>
      <c r="F3" s="275"/>
    </row>
    <row r="4" spans="1:6" ht="22.5" customHeight="1">
      <c r="A4" s="288" t="s">
        <v>408</v>
      </c>
      <c r="B4" s="288"/>
      <c r="C4" s="288"/>
      <c r="D4" s="288"/>
      <c r="E4" s="288"/>
      <c r="F4" s="288"/>
    </row>
    <row r="5" spans="1:6" ht="20.399999999999999">
      <c r="A5" s="25" t="s">
        <v>409</v>
      </c>
      <c r="B5" s="26" t="s">
        <v>356</v>
      </c>
      <c r="C5" s="12"/>
      <c r="D5" s="12"/>
      <c r="E5" s="12"/>
      <c r="F5" s="12"/>
    </row>
    <row r="6" spans="1:6" ht="18">
      <c r="A6" s="289" t="s">
        <v>141</v>
      </c>
      <c r="B6" s="289"/>
      <c r="C6" s="12"/>
      <c r="D6" s="12"/>
      <c r="E6" s="12"/>
      <c r="F6" s="12"/>
    </row>
    <row r="7" spans="1:6" ht="18">
      <c r="A7" s="5"/>
      <c r="B7" s="5"/>
      <c r="C7" s="5"/>
      <c r="D7" s="5"/>
      <c r="E7" s="5"/>
      <c r="F7" s="5" t="s">
        <v>169</v>
      </c>
    </row>
    <row r="8" spans="1:6" ht="22.5" customHeight="1">
      <c r="A8" s="10" t="s">
        <v>178</v>
      </c>
      <c r="B8" s="10" t="s">
        <v>170</v>
      </c>
      <c r="C8" s="10" t="s">
        <v>171</v>
      </c>
      <c r="D8" s="11" t="s">
        <v>180</v>
      </c>
      <c r="E8" s="10" t="s">
        <v>181</v>
      </c>
      <c r="F8" s="10"/>
    </row>
    <row r="9" spans="1:6" ht="31.2">
      <c r="A9" s="10"/>
      <c r="B9" s="10"/>
      <c r="C9" s="10"/>
      <c r="D9" s="10"/>
      <c r="E9" s="10" t="s">
        <v>172</v>
      </c>
      <c r="F9" s="11" t="s">
        <v>173</v>
      </c>
    </row>
    <row r="10" spans="1:6" ht="15.6">
      <c r="A10" s="140">
        <v>1</v>
      </c>
      <c r="B10" s="140">
        <v>2</v>
      </c>
      <c r="C10" s="140">
        <v>3</v>
      </c>
      <c r="D10" s="140">
        <v>4</v>
      </c>
      <c r="E10" s="140">
        <v>5</v>
      </c>
      <c r="F10" s="140">
        <v>6</v>
      </c>
    </row>
    <row r="11" spans="1:6" ht="20.55" customHeight="1">
      <c r="A11" s="290" t="s">
        <v>174</v>
      </c>
      <c r="B11" s="291"/>
      <c r="C11" s="291"/>
      <c r="D11" s="291"/>
      <c r="E11" s="291"/>
      <c r="F11" s="292"/>
    </row>
    <row r="12" spans="1:6" ht="15.6">
      <c r="A12" s="189">
        <v>200000</v>
      </c>
      <c r="B12" s="189" t="s">
        <v>4</v>
      </c>
      <c r="C12" s="190">
        <f>C17</f>
        <v>0</v>
      </c>
      <c r="D12" s="190">
        <f>D17</f>
        <v>-15000000</v>
      </c>
      <c r="E12" s="190">
        <f>E17</f>
        <v>15000000</v>
      </c>
      <c r="F12" s="190">
        <f>F17</f>
        <v>15000000</v>
      </c>
    </row>
    <row r="13" spans="1:6" ht="34.049999999999997" customHeight="1">
      <c r="A13" s="191">
        <v>206000</v>
      </c>
      <c r="B13" s="192" t="s">
        <v>353</v>
      </c>
      <c r="C13" s="187">
        <v>0</v>
      </c>
      <c r="D13" s="187">
        <v>0</v>
      </c>
      <c r="E13" s="187">
        <v>0</v>
      </c>
      <c r="F13" s="187">
        <v>0</v>
      </c>
    </row>
    <row r="14" spans="1:6" ht="23.25" customHeight="1">
      <c r="A14" s="193">
        <v>206110</v>
      </c>
      <c r="B14" s="194" t="s">
        <v>354</v>
      </c>
      <c r="C14" s="187">
        <f>D14+E14</f>
        <v>22000000</v>
      </c>
      <c r="D14" s="187">
        <v>20000000</v>
      </c>
      <c r="E14" s="187">
        <v>2000000</v>
      </c>
      <c r="F14" s="187">
        <v>1500000</v>
      </c>
    </row>
    <row r="15" spans="1:6" ht="19.2" customHeight="1">
      <c r="A15" s="193">
        <v>206210</v>
      </c>
      <c r="B15" s="194" t="s">
        <v>355</v>
      </c>
      <c r="C15" s="187">
        <f>D15+E15</f>
        <v>-22000000</v>
      </c>
      <c r="D15" s="187">
        <v>-20000000</v>
      </c>
      <c r="E15" s="187">
        <v>-2000000</v>
      </c>
      <c r="F15" s="187">
        <v>-1500000</v>
      </c>
    </row>
    <row r="16" spans="1:6" ht="31.2">
      <c r="A16" s="186">
        <v>208400</v>
      </c>
      <c r="B16" s="185" t="s">
        <v>397</v>
      </c>
      <c r="C16" s="187">
        <f>D16+E16</f>
        <v>0</v>
      </c>
      <c r="D16" s="187">
        <v>-15000000</v>
      </c>
      <c r="E16" s="187">
        <v>15000000</v>
      </c>
      <c r="F16" s="187">
        <v>15000000</v>
      </c>
    </row>
    <row r="17" spans="1:6" ht="15.6">
      <c r="A17" s="189" t="s">
        <v>175</v>
      </c>
      <c r="B17" s="189" t="s">
        <v>176</v>
      </c>
      <c r="C17" s="190">
        <f>C13+C16</f>
        <v>0</v>
      </c>
      <c r="D17" s="190">
        <f>D13+D16</f>
        <v>-15000000</v>
      </c>
      <c r="E17" s="190">
        <f>E13+E16</f>
        <v>15000000</v>
      </c>
      <c r="F17" s="190">
        <f>F13+F16</f>
        <v>15000000</v>
      </c>
    </row>
    <row r="18" spans="1:6" ht="21.6" customHeight="1">
      <c r="A18" s="290" t="s">
        <v>177</v>
      </c>
      <c r="B18" s="291"/>
      <c r="C18" s="291"/>
      <c r="D18" s="291"/>
      <c r="E18" s="291"/>
      <c r="F18" s="292"/>
    </row>
    <row r="19" spans="1:6" s="105" customFormat="1" ht="15.6">
      <c r="A19" s="189">
        <v>600000</v>
      </c>
      <c r="B19" s="189" t="s">
        <v>179</v>
      </c>
      <c r="C19" s="190">
        <f>C20</f>
        <v>0</v>
      </c>
      <c r="D19" s="190">
        <f>D24</f>
        <v>-15000000</v>
      </c>
      <c r="E19" s="190">
        <f>E24</f>
        <v>15000000</v>
      </c>
      <c r="F19" s="190">
        <f>F24</f>
        <v>15000000</v>
      </c>
    </row>
    <row r="20" spans="1:6" s="105" customFormat="1" ht="32.4">
      <c r="A20" s="195">
        <v>601000</v>
      </c>
      <c r="B20" s="196" t="s">
        <v>353</v>
      </c>
      <c r="C20" s="190">
        <v>0</v>
      </c>
      <c r="D20" s="190">
        <v>0</v>
      </c>
      <c r="E20" s="190">
        <v>0</v>
      </c>
      <c r="F20" s="190">
        <v>0</v>
      </c>
    </row>
    <row r="21" spans="1:6" s="105" customFormat="1" ht="15.6">
      <c r="A21" s="193">
        <v>601110</v>
      </c>
      <c r="B21" s="194" t="s">
        <v>354</v>
      </c>
      <c r="C21" s="187">
        <f>D21+E21</f>
        <v>22000000</v>
      </c>
      <c r="D21" s="187">
        <v>20000000</v>
      </c>
      <c r="E21" s="187">
        <v>2000000</v>
      </c>
      <c r="F21" s="187">
        <v>1500000</v>
      </c>
    </row>
    <row r="22" spans="1:6" s="105" customFormat="1" ht="15.6">
      <c r="A22" s="193">
        <v>601210</v>
      </c>
      <c r="B22" s="194" t="s">
        <v>355</v>
      </c>
      <c r="C22" s="187">
        <f>D22+E22</f>
        <v>-22000000</v>
      </c>
      <c r="D22" s="187">
        <v>-20000000</v>
      </c>
      <c r="E22" s="187">
        <v>-2000000</v>
      </c>
      <c r="F22" s="187">
        <v>-1500000</v>
      </c>
    </row>
    <row r="23" spans="1:6" s="105" customFormat="1" ht="31.2">
      <c r="A23" s="186">
        <v>602400</v>
      </c>
      <c r="B23" s="185" t="s">
        <v>397</v>
      </c>
      <c r="C23" s="187">
        <f>D23+E23</f>
        <v>0</v>
      </c>
      <c r="D23" s="187">
        <v>-15000000</v>
      </c>
      <c r="E23" s="187">
        <v>15000000</v>
      </c>
      <c r="F23" s="187">
        <v>15000000</v>
      </c>
    </row>
    <row r="24" spans="1:6" ht="15.6">
      <c r="A24" s="197" t="s">
        <v>175</v>
      </c>
      <c r="B24" s="197" t="s">
        <v>176</v>
      </c>
      <c r="C24" s="198">
        <f>C20+C23</f>
        <v>0</v>
      </c>
      <c r="D24" s="198">
        <f>D20+D23</f>
        <v>-15000000</v>
      </c>
      <c r="E24" s="198">
        <f>E20+E23</f>
        <v>15000000</v>
      </c>
      <c r="F24" s="198">
        <f>F20+F23</f>
        <v>15000000</v>
      </c>
    </row>
    <row r="25" spans="1:6">
      <c r="A25" s="105"/>
      <c r="B25" s="105"/>
      <c r="C25" s="105"/>
      <c r="D25" s="105"/>
      <c r="E25" s="105"/>
      <c r="F25" s="105"/>
    </row>
    <row r="26" spans="1:6" ht="15.6">
      <c r="A26" s="105"/>
      <c r="B26" s="95" t="s">
        <v>351</v>
      </c>
      <c r="C26" s="105"/>
      <c r="D26" s="105"/>
      <c r="E26" s="95" t="s">
        <v>352</v>
      </c>
      <c r="F26" s="105"/>
    </row>
    <row r="27" spans="1:6">
      <c r="A27" s="105"/>
      <c r="B27" s="105"/>
      <c r="C27" s="105"/>
      <c r="D27" s="105"/>
      <c r="E27" s="105"/>
      <c r="F27" s="105"/>
    </row>
    <row r="28" spans="1:6">
      <c r="A28" s="105"/>
      <c r="B28" s="105"/>
      <c r="C28" s="105"/>
      <c r="D28" s="105"/>
      <c r="E28" s="105"/>
      <c r="F28" s="105"/>
    </row>
    <row r="29" spans="1:6">
      <c r="A29" s="105"/>
      <c r="B29" s="105"/>
      <c r="C29" s="105"/>
      <c r="D29" s="105"/>
      <c r="E29" s="105"/>
      <c r="F29" s="105"/>
    </row>
  </sheetData>
  <mergeCells count="6">
    <mergeCell ref="A4:F4"/>
    <mergeCell ref="D2:F2"/>
    <mergeCell ref="A6:B6"/>
    <mergeCell ref="D3:F3"/>
    <mergeCell ref="A11:F11"/>
    <mergeCell ref="A18:F18"/>
  </mergeCells>
  <phoneticPr fontId="0" type="noConversion"/>
  <pageMargins left="1.299212598425197" right="0.31496062992125984" top="0.55118110236220474" bottom="0.55118110236220474" header="0.31496062992125984" footer="0.31496062992125984"/>
  <pageSetup paperSize="9" scale="77" fitToHeight="2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  <pageSetUpPr fitToPage="1"/>
  </sheetPr>
  <dimension ref="A1:P83"/>
  <sheetViews>
    <sheetView showGridLines="0" showZeros="0" topLeftCell="A7" zoomScale="60" zoomScaleNormal="60" zoomScaleSheetLayoutView="100" workbookViewId="0">
      <selection activeCell="A4" sqref="A4:P4"/>
    </sheetView>
  </sheetViews>
  <sheetFormatPr defaultColWidth="8.77734375" defaultRowHeight="21"/>
  <cols>
    <col min="1" max="1" width="23.21875" style="29" customWidth="1"/>
    <col min="2" max="2" width="22" style="29" customWidth="1"/>
    <col min="3" max="3" width="19.21875" style="29" customWidth="1"/>
    <col min="4" max="4" width="65.44140625" style="29" customWidth="1"/>
    <col min="5" max="5" width="27" style="29" customWidth="1"/>
    <col min="6" max="6" width="27.33203125" style="29" customWidth="1"/>
    <col min="7" max="7" width="28.33203125" style="29" customWidth="1"/>
    <col min="8" max="8" width="24.21875" style="29" customWidth="1"/>
    <col min="9" max="9" width="27.44140625" style="29" customWidth="1"/>
    <col min="10" max="11" width="24.77734375" style="29" customWidth="1"/>
    <col min="12" max="12" width="23.6640625" style="29" customWidth="1"/>
    <col min="13" max="13" width="20.77734375" style="29" bestFit="1" customWidth="1"/>
    <col min="14" max="14" width="18.77734375" style="29" customWidth="1"/>
    <col min="15" max="15" width="32.21875" style="29" customWidth="1"/>
    <col min="16" max="16" width="29.44140625" style="29" customWidth="1"/>
    <col min="17" max="17" width="22.77734375" style="31" bestFit="1" customWidth="1"/>
    <col min="18" max="16384" width="8.77734375" style="31"/>
  </cols>
  <sheetData>
    <row r="1" spans="1:16" ht="27.6">
      <c r="A1" s="30"/>
      <c r="B1" s="30"/>
      <c r="C1" s="30"/>
      <c r="D1" s="30"/>
      <c r="E1" s="30"/>
      <c r="F1" s="30"/>
      <c r="G1" s="30"/>
      <c r="H1" s="245"/>
      <c r="I1" s="30"/>
      <c r="J1" s="30"/>
      <c r="K1" s="30"/>
      <c r="L1" s="30"/>
      <c r="M1" s="30"/>
      <c r="N1" s="150" t="s">
        <v>150</v>
      </c>
      <c r="O1" s="30"/>
    </row>
    <row r="2" spans="1:16" ht="51.6" customHeight="1">
      <c r="A2" s="32"/>
      <c r="B2" s="269" t="s">
        <v>458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74" t="s">
        <v>461</v>
      </c>
      <c r="O2" s="274"/>
      <c r="P2" s="274"/>
    </row>
    <row r="3" spans="1:16" ht="52.5" customHeight="1">
      <c r="E3" s="33"/>
      <c r="F3" s="33"/>
      <c r="G3" s="33"/>
      <c r="H3" s="33"/>
      <c r="I3" s="33"/>
      <c r="J3" s="33"/>
      <c r="K3" s="33"/>
      <c r="L3" s="33"/>
      <c r="M3" s="33"/>
      <c r="N3" s="274" t="s">
        <v>410</v>
      </c>
      <c r="O3" s="274"/>
      <c r="P3" s="274"/>
    </row>
    <row r="4" spans="1:16" ht="57" customHeight="1">
      <c r="A4" s="302" t="s">
        <v>411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</row>
    <row r="5" spans="1:16">
      <c r="A5" s="303" t="s">
        <v>356</v>
      </c>
      <c r="B5" s="30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>
      <c r="A6" s="305" t="s">
        <v>141</v>
      </c>
      <c r="B6" s="30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>
      <c r="A7" s="35"/>
      <c r="B7" s="36"/>
      <c r="C7" s="36"/>
      <c r="D7" s="36"/>
      <c r="E7" s="36"/>
      <c r="F7" s="36"/>
      <c r="G7" s="37"/>
      <c r="H7" s="36"/>
      <c r="I7" s="36"/>
      <c r="J7" s="38"/>
      <c r="K7" s="38"/>
      <c r="L7" s="39"/>
      <c r="M7" s="39"/>
      <c r="N7" s="39"/>
      <c r="O7" s="39"/>
      <c r="P7" s="40" t="s">
        <v>21</v>
      </c>
    </row>
    <row r="8" spans="1:16">
      <c r="A8" s="293" t="s">
        <v>142</v>
      </c>
      <c r="B8" s="293" t="s">
        <v>143</v>
      </c>
      <c r="C8" s="293" t="s">
        <v>155</v>
      </c>
      <c r="D8" s="293" t="s">
        <v>144</v>
      </c>
      <c r="E8" s="296" t="s">
        <v>180</v>
      </c>
      <c r="F8" s="297"/>
      <c r="G8" s="297"/>
      <c r="H8" s="297"/>
      <c r="I8" s="298"/>
      <c r="J8" s="296" t="s">
        <v>22</v>
      </c>
      <c r="K8" s="297"/>
      <c r="L8" s="297"/>
      <c r="M8" s="297"/>
      <c r="N8" s="297"/>
      <c r="O8" s="298"/>
      <c r="P8" s="293" t="s">
        <v>182</v>
      </c>
    </row>
    <row r="9" spans="1:16">
      <c r="A9" s="294"/>
      <c r="B9" s="294"/>
      <c r="C9" s="294"/>
      <c r="D9" s="294"/>
      <c r="E9" s="293" t="s">
        <v>172</v>
      </c>
      <c r="F9" s="299" t="s">
        <v>184</v>
      </c>
      <c r="G9" s="296" t="s">
        <v>185</v>
      </c>
      <c r="H9" s="298"/>
      <c r="I9" s="299" t="s">
        <v>186</v>
      </c>
      <c r="J9" s="293" t="s">
        <v>172</v>
      </c>
      <c r="K9" s="293" t="s">
        <v>157</v>
      </c>
      <c r="L9" s="299" t="s">
        <v>184</v>
      </c>
      <c r="M9" s="296" t="s">
        <v>185</v>
      </c>
      <c r="N9" s="298"/>
      <c r="O9" s="299" t="s">
        <v>186</v>
      </c>
      <c r="P9" s="294"/>
    </row>
    <row r="10" spans="1:16">
      <c r="A10" s="294"/>
      <c r="B10" s="294"/>
      <c r="C10" s="294"/>
      <c r="D10" s="294"/>
      <c r="E10" s="294"/>
      <c r="F10" s="300"/>
      <c r="G10" s="293" t="s">
        <v>187</v>
      </c>
      <c r="H10" s="293" t="s">
        <v>0</v>
      </c>
      <c r="I10" s="300"/>
      <c r="J10" s="294"/>
      <c r="K10" s="294"/>
      <c r="L10" s="300"/>
      <c r="M10" s="293" t="s">
        <v>187</v>
      </c>
      <c r="N10" s="293" t="s">
        <v>0</v>
      </c>
      <c r="O10" s="300"/>
      <c r="P10" s="294"/>
    </row>
    <row r="11" spans="1:16" ht="150" customHeight="1">
      <c r="A11" s="295"/>
      <c r="B11" s="295"/>
      <c r="C11" s="295"/>
      <c r="D11" s="295"/>
      <c r="E11" s="295"/>
      <c r="F11" s="301"/>
      <c r="G11" s="295"/>
      <c r="H11" s="295"/>
      <c r="I11" s="301"/>
      <c r="J11" s="295"/>
      <c r="K11" s="295"/>
      <c r="L11" s="301"/>
      <c r="M11" s="295"/>
      <c r="N11" s="295"/>
      <c r="O11" s="301"/>
      <c r="P11" s="295"/>
    </row>
    <row r="12" spans="1:16">
      <c r="A12" s="41">
        <v>1</v>
      </c>
      <c r="B12" s="41">
        <v>2</v>
      </c>
      <c r="C12" s="42">
        <v>3</v>
      </c>
      <c r="D12" s="42">
        <v>4</v>
      </c>
      <c r="E12" s="42">
        <v>5</v>
      </c>
      <c r="F12" s="43">
        <v>6</v>
      </c>
      <c r="G12" s="42">
        <v>7</v>
      </c>
      <c r="H12" s="42">
        <v>8</v>
      </c>
      <c r="I12" s="43">
        <v>9</v>
      </c>
      <c r="J12" s="42">
        <v>10</v>
      </c>
      <c r="K12" s="43">
        <v>11</v>
      </c>
      <c r="L12" s="42">
        <v>12</v>
      </c>
      <c r="M12" s="43">
        <v>13</v>
      </c>
      <c r="N12" s="42">
        <v>14</v>
      </c>
      <c r="O12" s="43">
        <v>15</v>
      </c>
      <c r="P12" s="42">
        <v>16</v>
      </c>
    </row>
    <row r="13" spans="1:16" s="44" customFormat="1" ht="38.549999999999997" customHeight="1">
      <c r="A13" s="145" t="s">
        <v>3</v>
      </c>
      <c r="B13" s="145" t="s">
        <v>327</v>
      </c>
      <c r="C13" s="145" t="s">
        <v>327</v>
      </c>
      <c r="D13" s="145" t="s">
        <v>56</v>
      </c>
      <c r="E13" s="146">
        <f>E14</f>
        <v>155562033</v>
      </c>
      <c r="F13" s="146">
        <f t="shared" ref="F13:L13" si="0">F14</f>
        <v>154062033</v>
      </c>
      <c r="G13" s="146">
        <f t="shared" si="0"/>
        <v>85601800</v>
      </c>
      <c r="H13" s="146">
        <f t="shared" si="0"/>
        <v>10413585</v>
      </c>
      <c r="I13" s="146">
        <f t="shared" si="0"/>
        <v>1500000</v>
      </c>
      <c r="J13" s="146">
        <f t="shared" si="0"/>
        <v>2826000</v>
      </c>
      <c r="K13" s="146">
        <f t="shared" si="0"/>
        <v>0</v>
      </c>
      <c r="L13" s="146">
        <f t="shared" si="0"/>
        <v>2826000</v>
      </c>
      <c r="M13" s="146">
        <f>M14</f>
        <v>130000</v>
      </c>
      <c r="N13" s="146">
        <f>N14</f>
        <v>23000</v>
      </c>
      <c r="O13" s="146">
        <f>O14</f>
        <v>0</v>
      </c>
      <c r="P13" s="146">
        <f>P14</f>
        <v>158388033</v>
      </c>
    </row>
    <row r="14" spans="1:16" ht="47.55" customHeight="1">
      <c r="A14" s="145" t="s">
        <v>1</v>
      </c>
      <c r="B14" s="145" t="s">
        <v>327</v>
      </c>
      <c r="C14" s="145" t="s">
        <v>327</v>
      </c>
      <c r="D14" s="145" t="s">
        <v>56</v>
      </c>
      <c r="E14" s="146">
        <f>SUM(E15:E40)</f>
        <v>155562033</v>
      </c>
      <c r="F14" s="146">
        <f t="shared" ref="F14:P14" si="1">SUM(F15:F40)</f>
        <v>154062033</v>
      </c>
      <c r="G14" s="146">
        <f t="shared" si="1"/>
        <v>85601800</v>
      </c>
      <c r="H14" s="146">
        <f t="shared" si="1"/>
        <v>10413585</v>
      </c>
      <c r="I14" s="146">
        <f t="shared" si="1"/>
        <v>1500000</v>
      </c>
      <c r="J14" s="146">
        <f t="shared" si="1"/>
        <v>2826000</v>
      </c>
      <c r="K14" s="146">
        <f t="shared" si="1"/>
        <v>0</v>
      </c>
      <c r="L14" s="146">
        <f t="shared" si="1"/>
        <v>2826000</v>
      </c>
      <c r="M14" s="146">
        <f t="shared" si="1"/>
        <v>130000</v>
      </c>
      <c r="N14" s="146">
        <f t="shared" si="1"/>
        <v>23000</v>
      </c>
      <c r="O14" s="146">
        <f t="shared" si="1"/>
        <v>0</v>
      </c>
      <c r="P14" s="146">
        <f t="shared" si="1"/>
        <v>158388033</v>
      </c>
    </row>
    <row r="15" spans="1:16" ht="124.5" customHeight="1">
      <c r="A15" s="147" t="s">
        <v>97</v>
      </c>
      <c r="B15" s="147" t="s">
        <v>98</v>
      </c>
      <c r="C15" s="147" t="s">
        <v>2</v>
      </c>
      <c r="D15" s="147" t="s">
        <v>99</v>
      </c>
      <c r="E15" s="148">
        <v>33250000</v>
      </c>
      <c r="F15" s="148">
        <v>33250000</v>
      </c>
      <c r="G15" s="148">
        <v>24800000</v>
      </c>
      <c r="H15" s="148">
        <v>919400</v>
      </c>
      <c r="I15" s="148">
        <v>0</v>
      </c>
      <c r="J15" s="148">
        <v>35000</v>
      </c>
      <c r="K15" s="148">
        <v>0</v>
      </c>
      <c r="L15" s="148">
        <v>35000</v>
      </c>
      <c r="M15" s="148">
        <v>0</v>
      </c>
      <c r="N15" s="148">
        <v>0</v>
      </c>
      <c r="O15" s="148">
        <v>0</v>
      </c>
      <c r="P15" s="146">
        <f>J15+E15</f>
        <v>33285000</v>
      </c>
    </row>
    <row r="16" spans="1:16" ht="60.6" customHeight="1">
      <c r="A16" s="147" t="s">
        <v>101</v>
      </c>
      <c r="B16" s="147" t="s">
        <v>20</v>
      </c>
      <c r="C16" s="147" t="s">
        <v>19</v>
      </c>
      <c r="D16" s="147" t="s">
        <v>102</v>
      </c>
      <c r="E16" s="148">
        <v>3720000</v>
      </c>
      <c r="F16" s="148">
        <v>3720000</v>
      </c>
      <c r="G16" s="148">
        <v>372400</v>
      </c>
      <c r="H16" s="148">
        <v>25000</v>
      </c>
      <c r="I16" s="148">
        <v>0</v>
      </c>
      <c r="J16" s="148">
        <v>70000</v>
      </c>
      <c r="K16" s="148">
        <v>0</v>
      </c>
      <c r="L16" s="148">
        <v>70000</v>
      </c>
      <c r="M16" s="148">
        <v>30000</v>
      </c>
      <c r="N16" s="148">
        <v>23000</v>
      </c>
      <c r="O16" s="148">
        <v>0</v>
      </c>
      <c r="P16" s="146">
        <f t="shared" ref="P16:P69" si="2">J16+E16</f>
        <v>3790000</v>
      </c>
    </row>
    <row r="17" spans="1:16" ht="62.55" customHeight="1">
      <c r="A17" s="164" t="s">
        <v>5</v>
      </c>
      <c r="B17" s="164" t="s">
        <v>12</v>
      </c>
      <c r="C17" s="164" t="s">
        <v>6</v>
      </c>
      <c r="D17" s="164" t="s">
        <v>72</v>
      </c>
      <c r="E17" s="165">
        <v>64353300</v>
      </c>
      <c r="F17" s="165">
        <v>64353300</v>
      </c>
      <c r="G17" s="165">
        <v>44600000</v>
      </c>
      <c r="H17" s="165">
        <v>5482100</v>
      </c>
      <c r="I17" s="165">
        <v>0</v>
      </c>
      <c r="J17" s="165">
        <v>1500000</v>
      </c>
      <c r="K17" s="165">
        <v>0</v>
      </c>
      <c r="L17" s="165">
        <v>1500000</v>
      </c>
      <c r="M17" s="165">
        <v>0</v>
      </c>
      <c r="N17" s="165">
        <v>0</v>
      </c>
      <c r="O17" s="165">
        <v>0</v>
      </c>
      <c r="P17" s="146">
        <f t="shared" si="2"/>
        <v>65853300</v>
      </c>
    </row>
    <row r="18" spans="1:16" ht="63" customHeight="1">
      <c r="A18" s="164" t="s">
        <v>67</v>
      </c>
      <c r="B18" s="164" t="s">
        <v>68</v>
      </c>
      <c r="C18" s="164" t="s">
        <v>69</v>
      </c>
      <c r="D18" s="164" t="s">
        <v>70</v>
      </c>
      <c r="E18" s="148">
        <v>7833700</v>
      </c>
      <c r="F18" s="165">
        <v>7833700</v>
      </c>
      <c r="G18" s="165">
        <v>0</v>
      </c>
      <c r="H18" s="148">
        <v>0</v>
      </c>
      <c r="I18" s="148">
        <v>0</v>
      </c>
      <c r="J18" s="148">
        <v>0</v>
      </c>
      <c r="K18" s="148">
        <v>0</v>
      </c>
      <c r="L18" s="148">
        <v>0</v>
      </c>
      <c r="M18" s="148">
        <v>0</v>
      </c>
      <c r="N18" s="148">
        <v>0</v>
      </c>
      <c r="O18" s="148">
        <v>0</v>
      </c>
      <c r="P18" s="146">
        <f t="shared" si="2"/>
        <v>7833700</v>
      </c>
    </row>
    <row r="19" spans="1:16" ht="82.5" customHeight="1">
      <c r="A19" s="147" t="s">
        <v>82</v>
      </c>
      <c r="B19" s="147" t="s">
        <v>106</v>
      </c>
      <c r="C19" s="147" t="s">
        <v>104</v>
      </c>
      <c r="D19" s="147" t="s">
        <v>81</v>
      </c>
      <c r="E19" s="148">
        <v>3400000</v>
      </c>
      <c r="F19" s="148">
        <v>3400000</v>
      </c>
      <c r="G19" s="148">
        <v>0</v>
      </c>
      <c r="H19" s="148">
        <v>0</v>
      </c>
      <c r="I19" s="148">
        <v>0</v>
      </c>
      <c r="J19" s="148">
        <v>0</v>
      </c>
      <c r="K19" s="148">
        <v>0</v>
      </c>
      <c r="L19" s="148">
        <v>0</v>
      </c>
      <c r="M19" s="148">
        <v>0</v>
      </c>
      <c r="N19" s="148">
        <v>0</v>
      </c>
      <c r="O19" s="148">
        <v>0</v>
      </c>
      <c r="P19" s="146">
        <f t="shared" si="2"/>
        <v>3400000</v>
      </c>
    </row>
    <row r="20" spans="1:16" ht="75" customHeight="1">
      <c r="A20" s="147" t="s">
        <v>93</v>
      </c>
      <c r="B20" s="147" t="s">
        <v>107</v>
      </c>
      <c r="C20" s="147" t="s">
        <v>71</v>
      </c>
      <c r="D20" s="147" t="s">
        <v>415</v>
      </c>
      <c r="E20" s="148">
        <v>2300000</v>
      </c>
      <c r="F20" s="148">
        <v>2300000</v>
      </c>
      <c r="G20" s="148">
        <v>0</v>
      </c>
      <c r="H20" s="148">
        <v>280000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  <c r="P20" s="146">
        <f t="shared" si="2"/>
        <v>2300000</v>
      </c>
    </row>
    <row r="21" spans="1:16" ht="101.1" customHeight="1">
      <c r="A21" s="147" t="s">
        <v>189</v>
      </c>
      <c r="B21" s="147" t="s">
        <v>190</v>
      </c>
      <c r="C21" s="147" t="s">
        <v>148</v>
      </c>
      <c r="D21" s="147" t="s">
        <v>191</v>
      </c>
      <c r="E21" s="148">
        <v>1000000</v>
      </c>
      <c r="F21" s="148">
        <v>1000000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6">
        <f t="shared" si="2"/>
        <v>1000000</v>
      </c>
    </row>
    <row r="22" spans="1:16" ht="75" customHeight="1">
      <c r="A22" s="147" t="s">
        <v>146</v>
      </c>
      <c r="B22" s="147" t="s">
        <v>147</v>
      </c>
      <c r="C22" s="147" t="s">
        <v>148</v>
      </c>
      <c r="D22" s="147" t="s">
        <v>149</v>
      </c>
      <c r="E22" s="148">
        <v>200000</v>
      </c>
      <c r="F22" s="148">
        <v>200000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  <c r="P22" s="146">
        <f t="shared" si="2"/>
        <v>200000</v>
      </c>
    </row>
    <row r="23" spans="1:16" ht="81.599999999999994" customHeight="1">
      <c r="A23" s="147" t="s">
        <v>336</v>
      </c>
      <c r="B23" s="147" t="s">
        <v>337</v>
      </c>
      <c r="C23" s="147" t="s">
        <v>338</v>
      </c>
      <c r="D23" s="147" t="s">
        <v>339</v>
      </c>
      <c r="E23" s="148">
        <v>500000</v>
      </c>
      <c r="F23" s="148">
        <v>500000</v>
      </c>
      <c r="G23" s="148">
        <v>0</v>
      </c>
      <c r="H23" s="148">
        <v>0</v>
      </c>
      <c r="I23" s="148">
        <v>0</v>
      </c>
      <c r="J23" s="148">
        <v>0</v>
      </c>
      <c r="K23" s="148">
        <v>0</v>
      </c>
      <c r="L23" s="148">
        <v>0</v>
      </c>
      <c r="M23" s="148">
        <v>0</v>
      </c>
      <c r="N23" s="148">
        <v>0</v>
      </c>
      <c r="O23" s="148">
        <v>0</v>
      </c>
      <c r="P23" s="146">
        <f t="shared" si="2"/>
        <v>500000</v>
      </c>
    </row>
    <row r="24" spans="1:16" ht="116.55" customHeight="1">
      <c r="A24" s="147" t="s">
        <v>11</v>
      </c>
      <c r="B24" s="147" t="s">
        <v>9</v>
      </c>
      <c r="C24" s="147" t="s">
        <v>10</v>
      </c>
      <c r="D24" s="147" t="s">
        <v>416</v>
      </c>
      <c r="E24" s="148">
        <v>8901000</v>
      </c>
      <c r="F24" s="148">
        <v>8901000</v>
      </c>
      <c r="G24" s="148">
        <v>6422000</v>
      </c>
      <c r="H24" s="148">
        <v>937300</v>
      </c>
      <c r="I24" s="148">
        <v>0</v>
      </c>
      <c r="J24" s="148">
        <v>1110000</v>
      </c>
      <c r="K24" s="148">
        <v>0</v>
      </c>
      <c r="L24" s="148">
        <v>1110000</v>
      </c>
      <c r="M24" s="148">
        <v>100000</v>
      </c>
      <c r="N24" s="148">
        <v>0</v>
      </c>
      <c r="O24" s="148">
        <v>0</v>
      </c>
      <c r="P24" s="146">
        <f t="shared" si="2"/>
        <v>10011000</v>
      </c>
    </row>
    <row r="25" spans="1:16" ht="94.05" customHeight="1">
      <c r="A25" s="164" t="s">
        <v>55</v>
      </c>
      <c r="B25" s="164" t="s">
        <v>54</v>
      </c>
      <c r="C25" s="164" t="s">
        <v>12</v>
      </c>
      <c r="D25" s="164" t="s">
        <v>100</v>
      </c>
      <c r="E25" s="148">
        <v>2025033</v>
      </c>
      <c r="F25" s="165">
        <v>2025033</v>
      </c>
      <c r="G25" s="165">
        <v>1593900</v>
      </c>
      <c r="H25" s="165">
        <v>44435</v>
      </c>
      <c r="I25" s="165">
        <v>0</v>
      </c>
      <c r="J25" s="165">
        <v>0</v>
      </c>
      <c r="K25" s="165">
        <v>0</v>
      </c>
      <c r="L25" s="165">
        <v>0</v>
      </c>
      <c r="M25" s="165">
        <v>0</v>
      </c>
      <c r="N25" s="165">
        <v>0</v>
      </c>
      <c r="O25" s="165">
        <v>0</v>
      </c>
      <c r="P25" s="146">
        <f t="shared" si="2"/>
        <v>2025033</v>
      </c>
    </row>
    <row r="26" spans="1:16" ht="150.75" customHeight="1">
      <c r="A26" s="147" t="s">
        <v>109</v>
      </c>
      <c r="B26" s="147" t="s">
        <v>110</v>
      </c>
      <c r="C26" s="147" t="s">
        <v>111</v>
      </c>
      <c r="D26" s="164" t="s">
        <v>399</v>
      </c>
      <c r="E26" s="148">
        <v>1326000</v>
      </c>
      <c r="F26" s="148">
        <v>1326000</v>
      </c>
      <c r="G26" s="148">
        <v>1005500</v>
      </c>
      <c r="H26" s="148">
        <v>71000</v>
      </c>
      <c r="I26" s="148">
        <v>0</v>
      </c>
      <c r="J26" s="148">
        <v>0</v>
      </c>
      <c r="K26" s="148">
        <v>0</v>
      </c>
      <c r="L26" s="148">
        <v>0</v>
      </c>
      <c r="M26" s="148">
        <v>0</v>
      </c>
      <c r="N26" s="148">
        <v>0</v>
      </c>
      <c r="O26" s="148">
        <v>0</v>
      </c>
      <c r="P26" s="146">
        <f t="shared" si="2"/>
        <v>1326000</v>
      </c>
    </row>
    <row r="27" spans="1:16" ht="101.1" customHeight="1">
      <c r="A27" s="147" t="s">
        <v>347</v>
      </c>
      <c r="B27" s="147" t="s">
        <v>348</v>
      </c>
      <c r="C27" s="147" t="s">
        <v>111</v>
      </c>
      <c r="D27" s="164" t="s">
        <v>400</v>
      </c>
      <c r="E27" s="148">
        <v>198000</v>
      </c>
      <c r="F27" s="148">
        <v>198000</v>
      </c>
      <c r="G27" s="148">
        <v>113000</v>
      </c>
      <c r="H27" s="148">
        <v>14100</v>
      </c>
      <c r="I27" s="148">
        <v>0</v>
      </c>
      <c r="J27" s="148">
        <v>0</v>
      </c>
      <c r="K27" s="148">
        <v>0</v>
      </c>
      <c r="L27" s="148">
        <v>0</v>
      </c>
      <c r="M27" s="148">
        <v>0</v>
      </c>
      <c r="N27" s="148">
        <v>0</v>
      </c>
      <c r="O27" s="148">
        <v>0</v>
      </c>
      <c r="P27" s="146">
        <f t="shared" si="2"/>
        <v>198000</v>
      </c>
    </row>
    <row r="28" spans="1:16" ht="147.6" customHeight="1">
      <c r="A28" s="147" t="s">
        <v>236</v>
      </c>
      <c r="B28" s="147" t="s">
        <v>237</v>
      </c>
      <c r="C28" s="147" t="s">
        <v>12</v>
      </c>
      <c r="D28" s="147" t="s">
        <v>238</v>
      </c>
      <c r="E28" s="148">
        <v>3000000</v>
      </c>
      <c r="F28" s="148">
        <v>3000000</v>
      </c>
      <c r="G28" s="148">
        <v>0</v>
      </c>
      <c r="H28" s="148">
        <v>0</v>
      </c>
      <c r="I28" s="148">
        <v>0</v>
      </c>
      <c r="J28" s="148">
        <v>0</v>
      </c>
      <c r="K28" s="148">
        <v>0</v>
      </c>
      <c r="L28" s="148">
        <v>0</v>
      </c>
      <c r="M28" s="148">
        <v>0</v>
      </c>
      <c r="N28" s="148">
        <v>0</v>
      </c>
      <c r="O28" s="148">
        <v>0</v>
      </c>
      <c r="P28" s="146">
        <f t="shared" si="2"/>
        <v>3000000</v>
      </c>
    </row>
    <row r="29" spans="1:16" ht="96.75" customHeight="1">
      <c r="A29" s="147" t="s">
        <v>417</v>
      </c>
      <c r="B29" s="147" t="s">
        <v>418</v>
      </c>
      <c r="C29" s="147" t="s">
        <v>8</v>
      </c>
      <c r="D29" s="147" t="s">
        <v>419</v>
      </c>
      <c r="E29" s="148">
        <v>1800000</v>
      </c>
      <c r="F29" s="148">
        <v>1800000</v>
      </c>
      <c r="G29" s="148">
        <v>1347800</v>
      </c>
      <c r="H29" s="148">
        <v>95800</v>
      </c>
      <c r="I29" s="148">
        <v>0</v>
      </c>
      <c r="J29" s="148">
        <v>0</v>
      </c>
      <c r="K29" s="148">
        <v>0</v>
      </c>
      <c r="L29" s="148">
        <v>0</v>
      </c>
      <c r="M29" s="148">
        <v>0</v>
      </c>
      <c r="N29" s="148">
        <v>0</v>
      </c>
      <c r="O29" s="148">
        <v>0</v>
      </c>
      <c r="P29" s="146">
        <f t="shared" si="2"/>
        <v>1800000</v>
      </c>
    </row>
    <row r="30" spans="1:16" ht="75.599999999999994" customHeight="1">
      <c r="A30" s="147" t="s">
        <v>94</v>
      </c>
      <c r="B30" s="147" t="s">
        <v>112</v>
      </c>
      <c r="C30" s="147" t="s">
        <v>8</v>
      </c>
      <c r="D30" s="147" t="s">
        <v>75</v>
      </c>
      <c r="E30" s="148">
        <v>3000000</v>
      </c>
      <c r="F30" s="148">
        <v>3000000</v>
      </c>
      <c r="G30" s="148">
        <v>0</v>
      </c>
      <c r="H30" s="148">
        <v>0</v>
      </c>
      <c r="I30" s="148">
        <v>0</v>
      </c>
      <c r="J30" s="148">
        <v>0</v>
      </c>
      <c r="K30" s="148">
        <v>0</v>
      </c>
      <c r="L30" s="148">
        <v>0</v>
      </c>
      <c r="M30" s="148">
        <v>0</v>
      </c>
      <c r="N30" s="148">
        <v>0</v>
      </c>
      <c r="O30" s="148">
        <v>0</v>
      </c>
      <c r="P30" s="146">
        <f t="shared" si="2"/>
        <v>3000000</v>
      </c>
    </row>
    <row r="31" spans="1:16" ht="75.599999999999994" customHeight="1">
      <c r="A31" s="164" t="s">
        <v>80</v>
      </c>
      <c r="B31" s="164" t="s">
        <v>113</v>
      </c>
      <c r="C31" s="164" t="s">
        <v>15</v>
      </c>
      <c r="D31" s="164" t="s">
        <v>73</v>
      </c>
      <c r="E31" s="148">
        <v>150000</v>
      </c>
      <c r="F31" s="165">
        <v>150000</v>
      </c>
      <c r="G31" s="165">
        <v>0</v>
      </c>
      <c r="H31" s="165">
        <v>0</v>
      </c>
      <c r="I31" s="165">
        <v>0</v>
      </c>
      <c r="J31" s="165">
        <v>0</v>
      </c>
      <c r="K31" s="165">
        <v>0</v>
      </c>
      <c r="L31" s="165">
        <v>0</v>
      </c>
      <c r="M31" s="165">
        <v>0</v>
      </c>
      <c r="N31" s="165">
        <v>0</v>
      </c>
      <c r="O31" s="165">
        <v>0</v>
      </c>
      <c r="P31" s="146">
        <f t="shared" si="2"/>
        <v>150000</v>
      </c>
    </row>
    <row r="32" spans="1:16" ht="60.6" customHeight="1">
      <c r="A32" s="147" t="s">
        <v>387</v>
      </c>
      <c r="B32" s="147" t="s">
        <v>388</v>
      </c>
      <c r="C32" s="147" t="s">
        <v>18</v>
      </c>
      <c r="D32" s="147" t="s">
        <v>389</v>
      </c>
      <c r="E32" s="148">
        <v>2000000</v>
      </c>
      <c r="F32" s="148">
        <v>2000000</v>
      </c>
      <c r="G32" s="148">
        <v>0</v>
      </c>
      <c r="H32" s="148">
        <v>0</v>
      </c>
      <c r="I32" s="148">
        <v>0</v>
      </c>
      <c r="J32" s="148">
        <v>0</v>
      </c>
      <c r="K32" s="148">
        <v>0</v>
      </c>
      <c r="L32" s="148">
        <v>0</v>
      </c>
      <c r="M32" s="148">
        <v>0</v>
      </c>
      <c r="N32" s="148">
        <v>0</v>
      </c>
      <c r="O32" s="148">
        <v>0</v>
      </c>
      <c r="P32" s="146">
        <f t="shared" si="2"/>
        <v>2000000</v>
      </c>
    </row>
    <row r="33" spans="1:16" ht="59.25" customHeight="1">
      <c r="A33" s="147" t="s">
        <v>91</v>
      </c>
      <c r="B33" s="147" t="s">
        <v>114</v>
      </c>
      <c r="C33" s="147" t="s">
        <v>18</v>
      </c>
      <c r="D33" s="147" t="s">
        <v>90</v>
      </c>
      <c r="E33" s="148">
        <v>11700000</v>
      </c>
      <c r="F33" s="148">
        <v>11700000</v>
      </c>
      <c r="G33" s="148">
        <v>5000000</v>
      </c>
      <c r="H33" s="148">
        <v>2522000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0</v>
      </c>
      <c r="O33" s="148">
        <v>0</v>
      </c>
      <c r="P33" s="146">
        <f t="shared" si="2"/>
        <v>11700000</v>
      </c>
    </row>
    <row r="34" spans="1:16" ht="95.55" customHeight="1">
      <c r="A34" s="147" t="s">
        <v>96</v>
      </c>
      <c r="B34" s="147" t="s">
        <v>116</v>
      </c>
      <c r="C34" s="147" t="s">
        <v>92</v>
      </c>
      <c r="D34" s="147" t="s">
        <v>95</v>
      </c>
      <c r="E34" s="148">
        <v>2000000</v>
      </c>
      <c r="F34" s="148">
        <v>2000000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0</v>
      </c>
      <c r="M34" s="148">
        <v>0</v>
      </c>
      <c r="N34" s="148">
        <v>0</v>
      </c>
      <c r="O34" s="148">
        <v>0</v>
      </c>
      <c r="P34" s="146">
        <f t="shared" si="2"/>
        <v>2000000</v>
      </c>
    </row>
    <row r="35" spans="1:16" ht="57" customHeight="1">
      <c r="A35" s="147" t="s">
        <v>138</v>
      </c>
      <c r="B35" s="147" t="s">
        <v>139</v>
      </c>
      <c r="C35" s="147" t="s">
        <v>115</v>
      </c>
      <c r="D35" s="147" t="s">
        <v>140</v>
      </c>
      <c r="E35" s="148">
        <v>85000</v>
      </c>
      <c r="F35" s="148">
        <v>85000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8">
        <v>0</v>
      </c>
      <c r="P35" s="146">
        <f t="shared" si="2"/>
        <v>85000</v>
      </c>
    </row>
    <row r="36" spans="1:16" ht="85.5" customHeight="1">
      <c r="A36" s="147" t="s">
        <v>392</v>
      </c>
      <c r="B36" s="147" t="s">
        <v>393</v>
      </c>
      <c r="C36" s="147" t="s">
        <v>161</v>
      </c>
      <c r="D36" s="147" t="s">
        <v>394</v>
      </c>
      <c r="E36" s="148">
        <v>150000</v>
      </c>
      <c r="F36" s="148">
        <v>150000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  <c r="M36" s="148">
        <v>0</v>
      </c>
      <c r="N36" s="148">
        <v>0</v>
      </c>
      <c r="O36" s="148">
        <v>0</v>
      </c>
      <c r="P36" s="146">
        <f t="shared" si="2"/>
        <v>150000</v>
      </c>
    </row>
    <row r="37" spans="1:16" ht="62.1" customHeight="1">
      <c r="A37" s="147" t="s">
        <v>383</v>
      </c>
      <c r="B37" s="147" t="s">
        <v>384</v>
      </c>
      <c r="C37" s="147" t="s">
        <v>161</v>
      </c>
      <c r="D37" s="147" t="s">
        <v>385</v>
      </c>
      <c r="E37" s="148">
        <v>470000</v>
      </c>
      <c r="F37" s="148">
        <v>470000</v>
      </c>
      <c r="G37" s="148">
        <v>347200</v>
      </c>
      <c r="H37" s="148">
        <v>22450</v>
      </c>
      <c r="I37" s="148">
        <v>0</v>
      </c>
      <c r="J37" s="148">
        <v>0</v>
      </c>
      <c r="K37" s="148">
        <v>0</v>
      </c>
      <c r="L37" s="148">
        <v>0</v>
      </c>
      <c r="M37" s="148">
        <v>0</v>
      </c>
      <c r="N37" s="148">
        <v>0</v>
      </c>
      <c r="O37" s="148">
        <v>0</v>
      </c>
      <c r="P37" s="146">
        <f t="shared" si="2"/>
        <v>470000</v>
      </c>
    </row>
    <row r="38" spans="1:16" ht="72" customHeight="1">
      <c r="A38" s="147" t="s">
        <v>340</v>
      </c>
      <c r="B38" s="147" t="s">
        <v>341</v>
      </c>
      <c r="C38" s="147" t="s">
        <v>342</v>
      </c>
      <c r="D38" s="147" t="s">
        <v>343</v>
      </c>
      <c r="E38" s="148">
        <v>200000</v>
      </c>
      <c r="F38" s="148">
        <v>200000</v>
      </c>
      <c r="G38" s="148">
        <v>0</v>
      </c>
      <c r="H38" s="148">
        <v>0</v>
      </c>
      <c r="I38" s="148">
        <v>0</v>
      </c>
      <c r="J38" s="148">
        <v>0</v>
      </c>
      <c r="K38" s="148">
        <v>0</v>
      </c>
      <c r="L38" s="148">
        <v>0</v>
      </c>
      <c r="M38" s="148">
        <v>0</v>
      </c>
      <c r="N38" s="148">
        <v>0</v>
      </c>
      <c r="O38" s="148">
        <v>0</v>
      </c>
      <c r="P38" s="146">
        <f t="shared" si="2"/>
        <v>200000</v>
      </c>
    </row>
    <row r="39" spans="1:16" ht="76.05" customHeight="1">
      <c r="A39" s="147" t="s">
        <v>344</v>
      </c>
      <c r="B39" s="147" t="s">
        <v>345</v>
      </c>
      <c r="C39" s="147" t="s">
        <v>342</v>
      </c>
      <c r="D39" s="147" t="s">
        <v>346</v>
      </c>
      <c r="E39" s="148">
        <v>2000000</v>
      </c>
      <c r="F39" s="148">
        <v>500000</v>
      </c>
      <c r="G39" s="148">
        <v>0</v>
      </c>
      <c r="H39" s="148">
        <v>0</v>
      </c>
      <c r="I39" s="148">
        <v>1500000</v>
      </c>
      <c r="J39" s="148">
        <v>0</v>
      </c>
      <c r="K39" s="148">
        <v>0</v>
      </c>
      <c r="L39" s="148">
        <v>0</v>
      </c>
      <c r="M39" s="148">
        <v>0</v>
      </c>
      <c r="N39" s="148">
        <v>0</v>
      </c>
      <c r="O39" s="148">
        <v>0</v>
      </c>
      <c r="P39" s="146">
        <f t="shared" si="2"/>
        <v>2000000</v>
      </c>
    </row>
    <row r="40" spans="1:16" ht="76.05" customHeight="1">
      <c r="A40" s="147" t="s">
        <v>198</v>
      </c>
      <c r="B40" s="147" t="s">
        <v>444</v>
      </c>
      <c r="C40" s="147" t="s">
        <v>199</v>
      </c>
      <c r="D40" s="147" t="s">
        <v>125</v>
      </c>
      <c r="E40" s="148">
        <v>0</v>
      </c>
      <c r="F40" s="148"/>
      <c r="G40" s="148"/>
      <c r="H40" s="148"/>
      <c r="I40" s="148"/>
      <c r="J40" s="148">
        <v>111000</v>
      </c>
      <c r="K40" s="148"/>
      <c r="L40" s="148">
        <v>111000</v>
      </c>
      <c r="M40" s="148"/>
      <c r="N40" s="148"/>
      <c r="O40" s="148"/>
      <c r="P40" s="146">
        <f t="shared" si="2"/>
        <v>111000</v>
      </c>
    </row>
    <row r="41" spans="1:16" ht="84" customHeight="1">
      <c r="A41" s="145" t="s">
        <v>86</v>
      </c>
      <c r="B41" s="145" t="s">
        <v>327</v>
      </c>
      <c r="C41" s="145" t="s">
        <v>327</v>
      </c>
      <c r="D41" s="145" t="s">
        <v>58</v>
      </c>
      <c r="E41" s="146">
        <f>E42</f>
        <v>83465736</v>
      </c>
      <c r="F41" s="146">
        <f t="shared" ref="F41:P41" si="3">F42</f>
        <v>83465736</v>
      </c>
      <c r="G41" s="146">
        <f t="shared" si="3"/>
        <v>42547500</v>
      </c>
      <c r="H41" s="146">
        <f t="shared" si="3"/>
        <v>11701980</v>
      </c>
      <c r="I41" s="146">
        <f t="shared" si="3"/>
        <v>0</v>
      </c>
      <c r="J41" s="146">
        <f t="shared" si="3"/>
        <v>17065100</v>
      </c>
      <c r="K41" s="146">
        <f t="shared" si="3"/>
        <v>17025000</v>
      </c>
      <c r="L41" s="146">
        <f t="shared" si="3"/>
        <v>40100</v>
      </c>
      <c r="M41" s="146">
        <f t="shared" si="3"/>
        <v>0</v>
      </c>
      <c r="N41" s="146">
        <f t="shared" si="3"/>
        <v>0</v>
      </c>
      <c r="O41" s="146">
        <f t="shared" si="3"/>
        <v>17025000</v>
      </c>
      <c r="P41" s="146">
        <f t="shared" si="3"/>
        <v>100530836</v>
      </c>
    </row>
    <row r="42" spans="1:16" ht="58.5" customHeight="1">
      <c r="A42" s="145" t="s">
        <v>87</v>
      </c>
      <c r="B42" s="145" t="s">
        <v>327</v>
      </c>
      <c r="C42" s="145" t="s">
        <v>327</v>
      </c>
      <c r="D42" s="145" t="s">
        <v>58</v>
      </c>
      <c r="E42" s="146">
        <f>SUM(E43:E52)</f>
        <v>83465736</v>
      </c>
      <c r="F42" s="146">
        <f t="shared" ref="F42:P42" si="4">SUM(F43:F52)</f>
        <v>83465736</v>
      </c>
      <c r="G42" s="146">
        <f t="shared" si="4"/>
        <v>42547500</v>
      </c>
      <c r="H42" s="146">
        <f t="shared" si="4"/>
        <v>11701980</v>
      </c>
      <c r="I42" s="146">
        <f t="shared" si="4"/>
        <v>0</v>
      </c>
      <c r="J42" s="146">
        <f t="shared" si="4"/>
        <v>17065100</v>
      </c>
      <c r="K42" s="146">
        <f t="shared" si="4"/>
        <v>17025000</v>
      </c>
      <c r="L42" s="146">
        <f t="shared" si="4"/>
        <v>40100</v>
      </c>
      <c r="M42" s="146">
        <f t="shared" si="4"/>
        <v>0</v>
      </c>
      <c r="N42" s="146">
        <f t="shared" si="4"/>
        <v>0</v>
      </c>
      <c r="O42" s="146">
        <f t="shared" si="4"/>
        <v>17025000</v>
      </c>
      <c r="P42" s="146">
        <f t="shared" si="4"/>
        <v>100530836</v>
      </c>
    </row>
    <row r="43" spans="1:16" ht="91.5" customHeight="1">
      <c r="A43" s="147" t="s">
        <v>126</v>
      </c>
      <c r="B43" s="147" t="s">
        <v>105</v>
      </c>
      <c r="C43" s="147" t="s">
        <v>2</v>
      </c>
      <c r="D43" s="147" t="s">
        <v>364</v>
      </c>
      <c r="E43" s="148">
        <v>3300000</v>
      </c>
      <c r="F43" s="148">
        <v>3300000</v>
      </c>
      <c r="G43" s="148">
        <v>2513500</v>
      </c>
      <c r="H43" s="148">
        <v>92000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48">
        <v>0</v>
      </c>
      <c r="O43" s="148">
        <v>0</v>
      </c>
      <c r="P43" s="148">
        <f t="shared" si="2"/>
        <v>3300000</v>
      </c>
    </row>
    <row r="44" spans="1:16" ht="106.05" customHeight="1">
      <c r="A44" s="147" t="s">
        <v>219</v>
      </c>
      <c r="B44" s="147" t="s">
        <v>365</v>
      </c>
      <c r="C44" s="147" t="s">
        <v>59</v>
      </c>
      <c r="D44" s="147" t="s">
        <v>359</v>
      </c>
      <c r="E44" s="148">
        <v>66706680</v>
      </c>
      <c r="F44" s="148">
        <v>66706680</v>
      </c>
      <c r="G44" s="148">
        <v>30429000</v>
      </c>
      <c r="H44" s="148">
        <v>10486480</v>
      </c>
      <c r="I44" s="148">
        <v>0</v>
      </c>
      <c r="J44" s="148">
        <v>37100</v>
      </c>
      <c r="K44" s="148">
        <v>0</v>
      </c>
      <c r="L44" s="148">
        <v>37100</v>
      </c>
      <c r="M44" s="148">
        <v>0</v>
      </c>
      <c r="N44" s="148">
        <v>0</v>
      </c>
      <c r="O44" s="148">
        <v>0</v>
      </c>
      <c r="P44" s="146">
        <f t="shared" si="2"/>
        <v>66743780</v>
      </c>
    </row>
    <row r="45" spans="1:16" ht="74.55" customHeight="1">
      <c r="A45" s="164" t="s">
        <v>334</v>
      </c>
      <c r="B45" s="164" t="s">
        <v>335</v>
      </c>
      <c r="C45" s="164" t="s">
        <v>59</v>
      </c>
      <c r="D45" s="164" t="s">
        <v>360</v>
      </c>
      <c r="E45" s="165">
        <v>2040000</v>
      </c>
      <c r="F45" s="165">
        <v>2040000</v>
      </c>
      <c r="G45" s="165">
        <v>1241800</v>
      </c>
      <c r="H45" s="165">
        <v>331400</v>
      </c>
      <c r="I45" s="165">
        <v>0</v>
      </c>
      <c r="J45" s="165">
        <v>0</v>
      </c>
      <c r="K45" s="165">
        <v>0</v>
      </c>
      <c r="L45" s="165">
        <v>0</v>
      </c>
      <c r="M45" s="165">
        <v>0</v>
      </c>
      <c r="N45" s="165">
        <v>0</v>
      </c>
      <c r="O45" s="165">
        <v>0</v>
      </c>
      <c r="P45" s="146">
        <f t="shared" si="2"/>
        <v>2040000</v>
      </c>
    </row>
    <row r="46" spans="1:16" ht="86.1" customHeight="1">
      <c r="A46" s="164" t="s">
        <v>220</v>
      </c>
      <c r="B46" s="164" t="s">
        <v>148</v>
      </c>
      <c r="C46" s="164" t="s">
        <v>7</v>
      </c>
      <c r="D46" s="164" t="s">
        <v>221</v>
      </c>
      <c r="E46" s="165">
        <v>3170000</v>
      </c>
      <c r="F46" s="165">
        <v>3170000</v>
      </c>
      <c r="G46" s="165">
        <v>2140100</v>
      </c>
      <c r="H46" s="165">
        <v>447800</v>
      </c>
      <c r="I46" s="165">
        <v>0</v>
      </c>
      <c r="J46" s="165">
        <v>3000</v>
      </c>
      <c r="K46" s="165">
        <v>0</v>
      </c>
      <c r="L46" s="165">
        <v>3000</v>
      </c>
      <c r="M46" s="165">
        <v>0</v>
      </c>
      <c r="N46" s="165">
        <v>0</v>
      </c>
      <c r="O46" s="165">
        <v>0</v>
      </c>
      <c r="P46" s="146">
        <f t="shared" si="2"/>
        <v>3173000</v>
      </c>
    </row>
    <row r="47" spans="1:16" ht="83.55" customHeight="1">
      <c r="A47" s="164" t="s">
        <v>226</v>
      </c>
      <c r="B47" s="164" t="s">
        <v>366</v>
      </c>
      <c r="C47" s="164" t="s">
        <v>57</v>
      </c>
      <c r="D47" s="164" t="s">
        <v>74</v>
      </c>
      <c r="E47" s="165">
        <v>4438500</v>
      </c>
      <c r="F47" s="165">
        <v>4438500</v>
      </c>
      <c r="G47" s="165">
        <v>3545800</v>
      </c>
      <c r="H47" s="165">
        <v>107300</v>
      </c>
      <c r="I47" s="165">
        <v>0</v>
      </c>
      <c r="J47" s="165">
        <v>0</v>
      </c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146">
        <f t="shared" si="2"/>
        <v>4438500</v>
      </c>
    </row>
    <row r="48" spans="1:16" ht="79.05" customHeight="1">
      <c r="A48" s="164" t="s">
        <v>227</v>
      </c>
      <c r="B48" s="164" t="s">
        <v>367</v>
      </c>
      <c r="C48" s="164" t="s">
        <v>57</v>
      </c>
      <c r="D48" s="164" t="s">
        <v>103</v>
      </c>
      <c r="E48" s="165">
        <v>130000</v>
      </c>
      <c r="F48" s="165">
        <v>130000</v>
      </c>
      <c r="G48" s="165">
        <v>0</v>
      </c>
      <c r="H48" s="165">
        <v>0</v>
      </c>
      <c r="I48" s="165">
        <v>0</v>
      </c>
      <c r="J48" s="165">
        <v>0</v>
      </c>
      <c r="K48" s="165">
        <v>0</v>
      </c>
      <c r="L48" s="165">
        <v>0</v>
      </c>
      <c r="M48" s="165">
        <v>0</v>
      </c>
      <c r="N48" s="165">
        <v>0</v>
      </c>
      <c r="O48" s="165">
        <v>0</v>
      </c>
      <c r="P48" s="146">
        <f t="shared" si="2"/>
        <v>130000</v>
      </c>
    </row>
    <row r="49" spans="1:16" ht="61.05" customHeight="1">
      <c r="A49" s="164" t="s">
        <v>222</v>
      </c>
      <c r="B49" s="164" t="s">
        <v>368</v>
      </c>
      <c r="C49" s="164" t="s">
        <v>57</v>
      </c>
      <c r="D49" s="164" t="s">
        <v>223</v>
      </c>
      <c r="E49" s="165">
        <v>310556</v>
      </c>
      <c r="F49" s="165">
        <v>310556</v>
      </c>
      <c r="G49" s="165">
        <v>147000</v>
      </c>
      <c r="H49" s="165">
        <v>77000</v>
      </c>
      <c r="I49" s="165">
        <v>0</v>
      </c>
      <c r="J49" s="148">
        <v>0</v>
      </c>
      <c r="K49" s="148">
        <v>0</v>
      </c>
      <c r="L49" s="148">
        <v>0</v>
      </c>
      <c r="M49" s="148">
        <v>0</v>
      </c>
      <c r="N49" s="148">
        <v>0</v>
      </c>
      <c r="O49" s="148">
        <v>0</v>
      </c>
      <c r="P49" s="146">
        <f t="shared" si="2"/>
        <v>310556</v>
      </c>
    </row>
    <row r="50" spans="1:16" ht="109.5" customHeight="1">
      <c r="A50" s="247" t="s">
        <v>449</v>
      </c>
      <c r="B50" s="164">
        <v>1300</v>
      </c>
      <c r="C50" s="247" t="s">
        <v>57</v>
      </c>
      <c r="D50" s="164" t="s">
        <v>446</v>
      </c>
      <c r="E50" s="165"/>
      <c r="F50" s="165"/>
      <c r="G50" s="165"/>
      <c r="H50" s="165"/>
      <c r="I50" s="165"/>
      <c r="J50" s="165">
        <v>17025000</v>
      </c>
      <c r="K50" s="165">
        <v>17025000</v>
      </c>
      <c r="L50" s="165"/>
      <c r="M50" s="165"/>
      <c r="N50" s="165"/>
      <c r="O50" s="165">
        <v>17025000</v>
      </c>
      <c r="P50" s="248">
        <f t="shared" si="2"/>
        <v>17025000</v>
      </c>
    </row>
    <row r="51" spans="1:16" ht="57" customHeight="1">
      <c r="A51" s="164" t="s">
        <v>88</v>
      </c>
      <c r="B51" s="164" t="s">
        <v>243</v>
      </c>
      <c r="C51" s="164" t="s">
        <v>17</v>
      </c>
      <c r="D51" s="164" t="s">
        <v>16</v>
      </c>
      <c r="E51" s="165">
        <v>100000</v>
      </c>
      <c r="F51" s="165">
        <v>100000</v>
      </c>
      <c r="G51" s="165">
        <v>0</v>
      </c>
      <c r="H51" s="165">
        <v>0</v>
      </c>
      <c r="I51" s="165">
        <v>0</v>
      </c>
      <c r="J51" s="148">
        <v>0</v>
      </c>
      <c r="K51" s="148">
        <v>0</v>
      </c>
      <c r="L51" s="148">
        <v>0</v>
      </c>
      <c r="M51" s="148">
        <v>0</v>
      </c>
      <c r="N51" s="148">
        <v>0</v>
      </c>
      <c r="O51" s="148">
        <v>0</v>
      </c>
      <c r="P51" s="146">
        <f t="shared" si="2"/>
        <v>100000</v>
      </c>
    </row>
    <row r="52" spans="1:16" ht="87" customHeight="1">
      <c r="A52" s="164" t="s">
        <v>89</v>
      </c>
      <c r="B52" s="164" t="s">
        <v>127</v>
      </c>
      <c r="C52" s="164" t="s">
        <v>17</v>
      </c>
      <c r="D52" s="164" t="s">
        <v>401</v>
      </c>
      <c r="E52" s="165">
        <v>3270000</v>
      </c>
      <c r="F52" s="165">
        <v>3270000</v>
      </c>
      <c r="G52" s="165">
        <v>2530300</v>
      </c>
      <c r="H52" s="165">
        <v>160000</v>
      </c>
      <c r="I52" s="165">
        <v>0</v>
      </c>
      <c r="J52" s="165">
        <v>0</v>
      </c>
      <c r="K52" s="165">
        <v>0</v>
      </c>
      <c r="L52" s="165">
        <v>0</v>
      </c>
      <c r="M52" s="165">
        <v>0</v>
      </c>
      <c r="N52" s="165">
        <v>0</v>
      </c>
      <c r="O52" s="165">
        <v>0</v>
      </c>
      <c r="P52" s="146">
        <f t="shared" si="2"/>
        <v>3270000</v>
      </c>
    </row>
    <row r="53" spans="1:16" ht="78" customHeight="1">
      <c r="A53" s="145" t="s">
        <v>361</v>
      </c>
      <c r="B53" s="145" t="s">
        <v>327</v>
      </c>
      <c r="C53" s="145" t="s">
        <v>327</v>
      </c>
      <c r="D53" s="145" t="s">
        <v>239</v>
      </c>
      <c r="E53" s="146">
        <v>1800000</v>
      </c>
      <c r="F53" s="146">
        <v>1800000</v>
      </c>
      <c r="G53" s="146">
        <v>1424944</v>
      </c>
      <c r="H53" s="146">
        <v>33740</v>
      </c>
      <c r="I53" s="146">
        <v>0</v>
      </c>
      <c r="J53" s="146">
        <v>0</v>
      </c>
      <c r="K53" s="146">
        <v>0</v>
      </c>
      <c r="L53" s="146">
        <v>0</v>
      </c>
      <c r="M53" s="146">
        <v>0</v>
      </c>
      <c r="N53" s="146">
        <v>0</v>
      </c>
      <c r="O53" s="146">
        <v>0</v>
      </c>
      <c r="P53" s="146">
        <f t="shared" si="2"/>
        <v>1800000</v>
      </c>
    </row>
    <row r="54" spans="1:16" ht="84" customHeight="1">
      <c r="A54" s="145" t="s">
        <v>240</v>
      </c>
      <c r="B54" s="145" t="s">
        <v>327</v>
      </c>
      <c r="C54" s="145" t="s">
        <v>327</v>
      </c>
      <c r="D54" s="188" t="s">
        <v>239</v>
      </c>
      <c r="E54" s="146">
        <v>1800000</v>
      </c>
      <c r="F54" s="146">
        <v>1800000</v>
      </c>
      <c r="G54" s="146">
        <v>1424944</v>
      </c>
      <c r="H54" s="146">
        <v>33740</v>
      </c>
      <c r="I54" s="146">
        <v>0</v>
      </c>
      <c r="J54" s="146">
        <v>0</v>
      </c>
      <c r="K54" s="146">
        <v>0</v>
      </c>
      <c r="L54" s="146">
        <v>0</v>
      </c>
      <c r="M54" s="146">
        <v>0</v>
      </c>
      <c r="N54" s="146">
        <v>0</v>
      </c>
      <c r="O54" s="146">
        <v>0</v>
      </c>
      <c r="P54" s="146">
        <f t="shared" si="2"/>
        <v>1800000</v>
      </c>
    </row>
    <row r="55" spans="1:16" ht="71.099999999999994" customHeight="1">
      <c r="A55" s="147" t="s">
        <v>241</v>
      </c>
      <c r="B55" s="147" t="s">
        <v>105</v>
      </c>
      <c r="C55" s="147" t="s">
        <v>2</v>
      </c>
      <c r="D55" s="147" t="s">
        <v>364</v>
      </c>
      <c r="E55" s="148">
        <v>1800000</v>
      </c>
      <c r="F55" s="148">
        <v>1800000</v>
      </c>
      <c r="G55" s="148">
        <v>1424944</v>
      </c>
      <c r="H55" s="148">
        <v>33740</v>
      </c>
      <c r="I55" s="148">
        <v>0</v>
      </c>
      <c r="J55" s="148">
        <v>0</v>
      </c>
      <c r="K55" s="148">
        <v>0</v>
      </c>
      <c r="L55" s="148">
        <v>0</v>
      </c>
      <c r="M55" s="148">
        <v>0</v>
      </c>
      <c r="N55" s="148">
        <v>0</v>
      </c>
      <c r="O55" s="148">
        <v>0</v>
      </c>
      <c r="P55" s="146">
        <f t="shared" si="2"/>
        <v>1800000</v>
      </c>
    </row>
    <row r="56" spans="1:16" ht="53.55" customHeight="1">
      <c r="A56" s="145" t="s">
        <v>128</v>
      </c>
      <c r="B56" s="145" t="s">
        <v>327</v>
      </c>
      <c r="C56" s="145" t="s">
        <v>327</v>
      </c>
      <c r="D56" s="145" t="s">
        <v>420</v>
      </c>
      <c r="E56" s="146">
        <f>E57</f>
        <v>17576397</v>
      </c>
      <c r="F56" s="146">
        <f t="shared" ref="F56:P56" si="5">F57</f>
        <v>17576397</v>
      </c>
      <c r="G56" s="146">
        <f t="shared" si="5"/>
        <v>12811686</v>
      </c>
      <c r="H56" s="146">
        <f t="shared" si="5"/>
        <v>1388600</v>
      </c>
      <c r="I56" s="146">
        <f t="shared" si="5"/>
        <v>0</v>
      </c>
      <c r="J56" s="146">
        <f t="shared" si="5"/>
        <v>133000</v>
      </c>
      <c r="K56" s="146">
        <f t="shared" si="5"/>
        <v>0</v>
      </c>
      <c r="L56" s="146">
        <f t="shared" si="5"/>
        <v>133000</v>
      </c>
      <c r="M56" s="146">
        <f t="shared" si="5"/>
        <v>0</v>
      </c>
      <c r="N56" s="146">
        <f t="shared" si="5"/>
        <v>0</v>
      </c>
      <c r="O56" s="146">
        <f t="shared" si="5"/>
        <v>0</v>
      </c>
      <c r="P56" s="146">
        <f t="shared" si="5"/>
        <v>17709397</v>
      </c>
    </row>
    <row r="57" spans="1:16" ht="73.5" customHeight="1">
      <c r="A57" s="145" t="s">
        <v>129</v>
      </c>
      <c r="B57" s="145" t="s">
        <v>327</v>
      </c>
      <c r="C57" s="145" t="s">
        <v>327</v>
      </c>
      <c r="D57" s="145" t="s">
        <v>420</v>
      </c>
      <c r="E57" s="146">
        <f>SUM(E58:E64)</f>
        <v>17576397</v>
      </c>
      <c r="F57" s="146">
        <f t="shared" ref="F57:O57" si="6">SUM(F58:F64)</f>
        <v>17576397</v>
      </c>
      <c r="G57" s="146">
        <f t="shared" si="6"/>
        <v>12811686</v>
      </c>
      <c r="H57" s="146">
        <f t="shared" si="6"/>
        <v>1388600</v>
      </c>
      <c r="I57" s="146">
        <f t="shared" si="6"/>
        <v>0</v>
      </c>
      <c r="J57" s="146">
        <f t="shared" si="6"/>
        <v>133000</v>
      </c>
      <c r="K57" s="146">
        <f t="shared" si="6"/>
        <v>0</v>
      </c>
      <c r="L57" s="146">
        <f t="shared" si="6"/>
        <v>133000</v>
      </c>
      <c r="M57" s="146">
        <f t="shared" si="6"/>
        <v>0</v>
      </c>
      <c r="N57" s="146">
        <f t="shared" si="6"/>
        <v>0</v>
      </c>
      <c r="O57" s="146">
        <f t="shared" si="6"/>
        <v>0</v>
      </c>
      <c r="P57" s="146">
        <f>SUM(P58:P64)</f>
        <v>17709397</v>
      </c>
    </row>
    <row r="58" spans="1:16" ht="65.099999999999994" customHeight="1">
      <c r="A58" s="147" t="s">
        <v>130</v>
      </c>
      <c r="B58" s="147" t="s">
        <v>105</v>
      </c>
      <c r="C58" s="147" t="s">
        <v>2</v>
      </c>
      <c r="D58" s="147" t="s">
        <v>364</v>
      </c>
      <c r="E58" s="148">
        <v>980000</v>
      </c>
      <c r="F58" s="148">
        <v>980000</v>
      </c>
      <c r="G58" s="148">
        <v>792000</v>
      </c>
      <c r="H58" s="148">
        <v>7900</v>
      </c>
      <c r="I58" s="148">
        <v>0</v>
      </c>
      <c r="J58" s="148">
        <v>0</v>
      </c>
      <c r="K58" s="148">
        <v>0</v>
      </c>
      <c r="L58" s="148">
        <v>0</v>
      </c>
      <c r="M58" s="148">
        <v>0</v>
      </c>
      <c r="N58" s="148">
        <v>0</v>
      </c>
      <c r="O58" s="148">
        <v>0</v>
      </c>
      <c r="P58" s="146">
        <f t="shared" si="2"/>
        <v>980000</v>
      </c>
    </row>
    <row r="59" spans="1:16" ht="65.55" customHeight="1">
      <c r="A59" s="147" t="s">
        <v>224</v>
      </c>
      <c r="B59" s="147" t="s">
        <v>225</v>
      </c>
      <c r="C59" s="147" t="s">
        <v>7</v>
      </c>
      <c r="D59" s="147" t="s">
        <v>369</v>
      </c>
      <c r="E59" s="148">
        <v>4861397</v>
      </c>
      <c r="F59" s="148">
        <v>4861397</v>
      </c>
      <c r="G59" s="148">
        <v>3948686</v>
      </c>
      <c r="H59" s="148">
        <v>67200</v>
      </c>
      <c r="I59" s="148">
        <v>0</v>
      </c>
      <c r="J59" s="148">
        <v>61000</v>
      </c>
      <c r="K59" s="148"/>
      <c r="L59" s="148">
        <v>61000</v>
      </c>
      <c r="M59" s="148">
        <v>0</v>
      </c>
      <c r="N59" s="148">
        <v>0</v>
      </c>
      <c r="O59" s="148">
        <v>0</v>
      </c>
      <c r="P59" s="146">
        <f t="shared" si="2"/>
        <v>4922397</v>
      </c>
    </row>
    <row r="60" spans="1:16" ht="91.05" customHeight="1">
      <c r="A60" s="147" t="s">
        <v>131</v>
      </c>
      <c r="B60" s="147" t="s">
        <v>132</v>
      </c>
      <c r="C60" s="147" t="s">
        <v>13</v>
      </c>
      <c r="D60" s="147" t="s">
        <v>76</v>
      </c>
      <c r="E60" s="148">
        <v>3140000</v>
      </c>
      <c r="F60" s="148">
        <v>3140000</v>
      </c>
      <c r="G60" s="148">
        <v>2350000</v>
      </c>
      <c r="H60" s="148">
        <v>73000</v>
      </c>
      <c r="I60" s="148">
        <v>0</v>
      </c>
      <c r="J60" s="148">
        <v>1000</v>
      </c>
      <c r="K60" s="148">
        <v>0</v>
      </c>
      <c r="L60" s="148">
        <v>1000</v>
      </c>
      <c r="M60" s="148">
        <v>0</v>
      </c>
      <c r="N60" s="148">
        <v>0</v>
      </c>
      <c r="O60" s="148">
        <v>0</v>
      </c>
      <c r="P60" s="146">
        <f t="shared" si="2"/>
        <v>3141000</v>
      </c>
    </row>
    <row r="61" spans="1:16" ht="63.6" customHeight="1">
      <c r="A61" s="147" t="s">
        <v>133</v>
      </c>
      <c r="B61" s="147" t="s">
        <v>77</v>
      </c>
      <c r="C61" s="147" t="s">
        <v>13</v>
      </c>
      <c r="D61" s="147" t="s">
        <v>78</v>
      </c>
      <c r="E61" s="148">
        <v>570000</v>
      </c>
      <c r="F61" s="148">
        <v>570000</v>
      </c>
      <c r="G61" s="148">
        <v>326000</v>
      </c>
      <c r="H61" s="148">
        <v>143500</v>
      </c>
      <c r="I61" s="148">
        <v>0</v>
      </c>
      <c r="J61" s="148">
        <v>1000</v>
      </c>
      <c r="K61" s="148">
        <v>0</v>
      </c>
      <c r="L61" s="148">
        <v>1000</v>
      </c>
      <c r="M61" s="148">
        <v>0</v>
      </c>
      <c r="N61" s="148">
        <v>0</v>
      </c>
      <c r="O61" s="148">
        <v>0</v>
      </c>
      <c r="P61" s="146">
        <f t="shared" si="2"/>
        <v>571000</v>
      </c>
    </row>
    <row r="62" spans="1:16" ht="66" customHeight="1">
      <c r="A62" s="147" t="s">
        <v>83</v>
      </c>
      <c r="B62" s="147" t="s">
        <v>134</v>
      </c>
      <c r="C62" s="147" t="s">
        <v>14</v>
      </c>
      <c r="D62" s="147" t="s">
        <v>79</v>
      </c>
      <c r="E62" s="148">
        <v>7070000</v>
      </c>
      <c r="F62" s="148">
        <v>7070000</v>
      </c>
      <c r="G62" s="148">
        <v>4650000</v>
      </c>
      <c r="H62" s="148">
        <v>1084000</v>
      </c>
      <c r="I62" s="148">
        <v>0</v>
      </c>
      <c r="J62" s="148">
        <v>70000</v>
      </c>
      <c r="K62" s="148">
        <v>0</v>
      </c>
      <c r="L62" s="148">
        <v>70000</v>
      </c>
      <c r="M62" s="148">
        <v>0</v>
      </c>
      <c r="N62" s="148">
        <v>0</v>
      </c>
      <c r="O62" s="148">
        <v>0</v>
      </c>
      <c r="P62" s="146">
        <f t="shared" si="2"/>
        <v>7140000</v>
      </c>
    </row>
    <row r="63" spans="1:16" ht="65.25" customHeight="1">
      <c r="A63" s="147" t="s">
        <v>84</v>
      </c>
      <c r="B63" s="147" t="s">
        <v>135</v>
      </c>
      <c r="C63" s="147" t="s">
        <v>15</v>
      </c>
      <c r="D63" s="147" t="s">
        <v>136</v>
      </c>
      <c r="E63" s="148">
        <v>950000</v>
      </c>
      <c r="F63" s="148">
        <v>950000</v>
      </c>
      <c r="G63" s="148">
        <v>745000</v>
      </c>
      <c r="H63" s="148">
        <v>13000</v>
      </c>
      <c r="I63" s="148">
        <v>0</v>
      </c>
      <c r="J63" s="148">
        <v>0</v>
      </c>
      <c r="K63" s="148">
        <v>0</v>
      </c>
      <c r="L63" s="148">
        <v>0</v>
      </c>
      <c r="M63" s="148">
        <v>0</v>
      </c>
      <c r="N63" s="148">
        <v>0</v>
      </c>
      <c r="O63" s="148">
        <v>0</v>
      </c>
      <c r="P63" s="146">
        <f t="shared" si="2"/>
        <v>950000</v>
      </c>
    </row>
    <row r="64" spans="1:16" ht="81.599999999999994" customHeight="1">
      <c r="A64" s="147" t="s">
        <v>85</v>
      </c>
      <c r="B64" s="147" t="s">
        <v>113</v>
      </c>
      <c r="C64" s="147" t="s">
        <v>15</v>
      </c>
      <c r="D64" s="147" t="s">
        <v>73</v>
      </c>
      <c r="E64" s="148">
        <v>5000</v>
      </c>
      <c r="F64" s="148">
        <v>5000</v>
      </c>
      <c r="G64" s="148">
        <v>0</v>
      </c>
      <c r="H64" s="148">
        <v>0</v>
      </c>
      <c r="I64" s="148">
        <v>0</v>
      </c>
      <c r="J64" s="148">
        <v>0</v>
      </c>
      <c r="K64" s="148">
        <v>0</v>
      </c>
      <c r="L64" s="148">
        <v>0</v>
      </c>
      <c r="M64" s="148">
        <v>0</v>
      </c>
      <c r="N64" s="148">
        <v>0</v>
      </c>
      <c r="O64" s="148">
        <v>0</v>
      </c>
      <c r="P64" s="146">
        <f t="shared" si="2"/>
        <v>5000</v>
      </c>
    </row>
    <row r="65" spans="1:16" ht="72" customHeight="1">
      <c r="A65" s="145" t="s">
        <v>370</v>
      </c>
      <c r="B65" s="145" t="s">
        <v>327</v>
      </c>
      <c r="C65" s="145" t="s">
        <v>327</v>
      </c>
      <c r="D65" s="145" t="s">
        <v>228</v>
      </c>
      <c r="E65" s="146">
        <f>E66</f>
        <v>4457220</v>
      </c>
      <c r="F65" s="146">
        <f t="shared" ref="F65:O65" si="7">F66</f>
        <v>3232220</v>
      </c>
      <c r="G65" s="146">
        <f t="shared" si="7"/>
        <v>1951259</v>
      </c>
      <c r="H65" s="146">
        <f t="shared" si="7"/>
        <v>82500</v>
      </c>
      <c r="I65" s="146">
        <f t="shared" si="7"/>
        <v>25000</v>
      </c>
      <c r="J65" s="146">
        <f t="shared" si="7"/>
        <v>0</v>
      </c>
      <c r="K65" s="146">
        <f t="shared" si="7"/>
        <v>0</v>
      </c>
      <c r="L65" s="146">
        <f t="shared" si="7"/>
        <v>0</v>
      </c>
      <c r="M65" s="146">
        <f t="shared" si="7"/>
        <v>0</v>
      </c>
      <c r="N65" s="146">
        <f t="shared" si="7"/>
        <v>0</v>
      </c>
      <c r="O65" s="146">
        <f t="shared" si="7"/>
        <v>0</v>
      </c>
      <c r="P65" s="146">
        <f t="shared" si="2"/>
        <v>4457220</v>
      </c>
    </row>
    <row r="66" spans="1:16" ht="45" customHeight="1">
      <c r="A66" s="145" t="s">
        <v>229</v>
      </c>
      <c r="B66" s="145" t="s">
        <v>327</v>
      </c>
      <c r="C66" s="145" t="s">
        <v>327</v>
      </c>
      <c r="D66" s="145" t="s">
        <v>228</v>
      </c>
      <c r="E66" s="146">
        <f>SUM(E67:E69)</f>
        <v>4457220</v>
      </c>
      <c r="F66" s="146">
        <f t="shared" ref="F66:O66" si="8">SUM(F67:F69)</f>
        <v>3232220</v>
      </c>
      <c r="G66" s="146">
        <f t="shared" si="8"/>
        <v>1951259</v>
      </c>
      <c r="H66" s="146">
        <f t="shared" si="8"/>
        <v>82500</v>
      </c>
      <c r="I66" s="146">
        <f t="shared" si="8"/>
        <v>25000</v>
      </c>
      <c r="J66" s="146">
        <f t="shared" si="8"/>
        <v>0</v>
      </c>
      <c r="K66" s="146">
        <f t="shared" si="8"/>
        <v>0</v>
      </c>
      <c r="L66" s="146">
        <f t="shared" si="8"/>
        <v>0</v>
      </c>
      <c r="M66" s="146">
        <f t="shared" si="8"/>
        <v>0</v>
      </c>
      <c r="N66" s="146">
        <f t="shared" si="8"/>
        <v>0</v>
      </c>
      <c r="O66" s="146">
        <f t="shared" si="8"/>
        <v>0</v>
      </c>
      <c r="P66" s="146">
        <f t="shared" si="2"/>
        <v>4457220</v>
      </c>
    </row>
    <row r="67" spans="1:16" ht="78" customHeight="1">
      <c r="A67" s="147" t="s">
        <v>371</v>
      </c>
      <c r="B67" s="147" t="s">
        <v>105</v>
      </c>
      <c r="C67" s="147" t="s">
        <v>2</v>
      </c>
      <c r="D67" s="147" t="s">
        <v>364</v>
      </c>
      <c r="E67" s="148">
        <v>2700000</v>
      </c>
      <c r="F67" s="148">
        <v>2675000</v>
      </c>
      <c r="G67" s="148">
        <v>1951259</v>
      </c>
      <c r="H67" s="148">
        <v>82500</v>
      </c>
      <c r="I67" s="148">
        <v>25000</v>
      </c>
      <c r="J67" s="148">
        <v>0</v>
      </c>
      <c r="K67" s="148">
        <v>0</v>
      </c>
      <c r="L67" s="148">
        <v>0</v>
      </c>
      <c r="M67" s="148">
        <v>0</v>
      </c>
      <c r="N67" s="148">
        <v>0</v>
      </c>
      <c r="O67" s="148">
        <v>0</v>
      </c>
      <c r="P67" s="146">
        <f t="shared" si="2"/>
        <v>2700000</v>
      </c>
    </row>
    <row r="68" spans="1:16" ht="42" customHeight="1">
      <c r="A68" s="147" t="s">
        <v>372</v>
      </c>
      <c r="B68" s="147" t="s">
        <v>192</v>
      </c>
      <c r="C68" s="147" t="s">
        <v>19</v>
      </c>
      <c r="D68" s="147" t="s">
        <v>218</v>
      </c>
      <c r="E68" s="148">
        <v>1200000</v>
      </c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6">
        <f t="shared" si="2"/>
        <v>1200000</v>
      </c>
    </row>
    <row r="69" spans="1:16" ht="51.6" customHeight="1">
      <c r="A69" s="147" t="s">
        <v>233</v>
      </c>
      <c r="B69" s="147" t="s">
        <v>235</v>
      </c>
      <c r="C69" s="147" t="s">
        <v>20</v>
      </c>
      <c r="D69" s="147" t="s">
        <v>196</v>
      </c>
      <c r="E69" s="148">
        <v>557220</v>
      </c>
      <c r="F69" s="148">
        <v>557220</v>
      </c>
      <c r="G69" s="148"/>
      <c r="H69" s="148"/>
      <c r="I69" s="148"/>
      <c r="J69" s="148"/>
      <c r="K69" s="148"/>
      <c r="L69" s="148"/>
      <c r="M69" s="148"/>
      <c r="N69" s="148"/>
      <c r="O69" s="148"/>
      <c r="P69" s="146">
        <f t="shared" si="2"/>
        <v>557220</v>
      </c>
    </row>
    <row r="70" spans="1:16" ht="43.05" customHeight="1">
      <c r="A70" s="145" t="s">
        <v>208</v>
      </c>
      <c r="B70" s="145" t="s">
        <v>208</v>
      </c>
      <c r="C70" s="145" t="s">
        <v>208</v>
      </c>
      <c r="D70" s="145" t="s">
        <v>373</v>
      </c>
      <c r="E70" s="146">
        <f>E65+E56+E54+E42+E13</f>
        <v>262861386</v>
      </c>
      <c r="F70" s="146">
        <f t="shared" ref="F70:P70" si="9">F65+F56+F54+F42+F13</f>
        <v>260136386</v>
      </c>
      <c r="G70" s="146">
        <f t="shared" si="9"/>
        <v>144337189</v>
      </c>
      <c r="H70" s="146">
        <f t="shared" si="9"/>
        <v>23620405</v>
      </c>
      <c r="I70" s="146">
        <f t="shared" si="9"/>
        <v>1525000</v>
      </c>
      <c r="J70" s="146">
        <f t="shared" si="9"/>
        <v>20024100</v>
      </c>
      <c r="K70" s="146">
        <f t="shared" si="9"/>
        <v>17025000</v>
      </c>
      <c r="L70" s="146">
        <f t="shared" si="9"/>
        <v>2999100</v>
      </c>
      <c r="M70" s="146">
        <f t="shared" si="9"/>
        <v>130000</v>
      </c>
      <c r="N70" s="146">
        <f t="shared" si="9"/>
        <v>23000</v>
      </c>
      <c r="O70" s="146">
        <f t="shared" si="9"/>
        <v>17025000</v>
      </c>
      <c r="P70" s="146">
        <f t="shared" si="9"/>
        <v>282885486</v>
      </c>
    </row>
    <row r="72" spans="1:16">
      <c r="D72" s="29" t="s">
        <v>351</v>
      </c>
      <c r="J72" s="151"/>
      <c r="L72" s="29" t="s">
        <v>352</v>
      </c>
    </row>
    <row r="73" spans="1:16">
      <c r="E73" s="151"/>
      <c r="P73" s="151"/>
    </row>
    <row r="74" spans="1:16">
      <c r="P74" s="151"/>
    </row>
    <row r="75" spans="1:16">
      <c r="O75" s="236"/>
      <c r="P75" s="237"/>
    </row>
    <row r="76" spans="1:16">
      <c r="P76" s="151"/>
    </row>
    <row r="78" spans="1:16">
      <c r="P78" s="151"/>
    </row>
    <row r="79" spans="1:16">
      <c r="P79" s="237">
        <f>Дод1!C93-дод.3!P70</f>
        <v>0</v>
      </c>
    </row>
    <row r="81" spans="5:16">
      <c r="P81" s="151"/>
    </row>
    <row r="82" spans="5:16">
      <c r="P82" s="151"/>
    </row>
    <row r="83" spans="5:16">
      <c r="E83" s="151"/>
      <c r="L83" s="163"/>
    </row>
  </sheetData>
  <mergeCells count="25">
    <mergeCell ref="P8:P11"/>
    <mergeCell ref="N2:P2"/>
    <mergeCell ref="N3:P3"/>
    <mergeCell ref="A4:P4"/>
    <mergeCell ref="A5:B5"/>
    <mergeCell ref="O9:O11"/>
    <mergeCell ref="A6:B6"/>
    <mergeCell ref="E9:E11"/>
    <mergeCell ref="F9:F11"/>
    <mergeCell ref="N10:N11"/>
    <mergeCell ref="K9:K11"/>
    <mergeCell ref="M9:N9"/>
    <mergeCell ref="G10:G11"/>
    <mergeCell ref="J8:O8"/>
    <mergeCell ref="M10:M11"/>
    <mergeCell ref="L9:L11"/>
    <mergeCell ref="I9:I11"/>
    <mergeCell ref="J9:J11"/>
    <mergeCell ref="A8:A11"/>
    <mergeCell ref="B8:B11"/>
    <mergeCell ref="E8:I8"/>
    <mergeCell ref="H10:H11"/>
    <mergeCell ref="C8:C11"/>
    <mergeCell ref="D8:D11"/>
    <mergeCell ref="G9:H9"/>
  </mergeCells>
  <phoneticPr fontId="2" type="noConversion"/>
  <printOptions horizontalCentered="1"/>
  <pageMargins left="0.39370078740157483" right="0.19685039370078741" top="1.1811023622047245" bottom="0.59055118110236227" header="0.51181102362204722" footer="0.31496062992125984"/>
  <pageSetup paperSize="9" scale="36" fitToHeight="0" orientation="landscape" horizontalDpi="360" verticalDpi="360" r:id="rId1"/>
  <headerFooter alignWithMargins="0"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E48"/>
  <sheetViews>
    <sheetView workbookViewId="0">
      <selection activeCell="E31" sqref="E31"/>
    </sheetView>
  </sheetViews>
  <sheetFormatPr defaultColWidth="9.33203125" defaultRowHeight="15.6"/>
  <cols>
    <col min="1" max="1" width="25" style="78" customWidth="1"/>
    <col min="2" max="2" width="27.21875" style="78" customWidth="1"/>
    <col min="3" max="3" width="24.21875" style="78" customWidth="1"/>
    <col min="4" max="4" width="22.33203125" style="78" customWidth="1"/>
    <col min="5" max="5" width="23" style="78" customWidth="1"/>
    <col min="6" max="16384" width="9.33203125" style="78"/>
  </cols>
  <sheetData>
    <row r="1" spans="1:5" s="50" customFormat="1" ht="7.5" customHeight="1"/>
    <row r="2" spans="1:5" s="50" customFormat="1" ht="27" customHeight="1">
      <c r="A2" s="92"/>
      <c r="B2" s="267" t="s">
        <v>458</v>
      </c>
      <c r="C2" s="93"/>
      <c r="E2" s="50" t="s">
        <v>391</v>
      </c>
    </row>
    <row r="3" spans="1:5" s="50" customFormat="1" ht="46.5" customHeight="1">
      <c r="A3" s="92"/>
      <c r="B3" s="94"/>
      <c r="C3" s="94"/>
      <c r="D3" s="316" t="s">
        <v>461</v>
      </c>
      <c r="E3" s="317"/>
    </row>
    <row r="4" spans="1:5" s="50" customFormat="1" ht="36" customHeight="1">
      <c r="A4" s="92"/>
      <c r="B4" s="94"/>
      <c r="C4" s="94"/>
      <c r="D4" s="316" t="s">
        <v>410</v>
      </c>
      <c r="E4" s="317"/>
    </row>
    <row r="5" spans="1:5" s="50" customFormat="1">
      <c r="A5" s="92"/>
      <c r="B5" s="95"/>
      <c r="C5" s="95"/>
    </row>
    <row r="6" spans="1:5" s="50" customFormat="1" ht="6.75" customHeight="1">
      <c r="A6" s="96"/>
      <c r="B6" s="96"/>
      <c r="C6" s="96"/>
    </row>
    <row r="7" spans="1:5" s="50" customFormat="1" ht="35.549999999999997" customHeight="1">
      <c r="A7" s="306" t="s">
        <v>412</v>
      </c>
      <c r="B7" s="306"/>
      <c r="C7" s="306"/>
      <c r="D7" s="306"/>
      <c r="E7" s="306"/>
    </row>
    <row r="8" spans="1:5" s="50" customFormat="1" ht="18.600000000000001" thickBot="1">
      <c r="A8" s="334" t="s">
        <v>356</v>
      </c>
      <c r="B8" s="334"/>
    </row>
    <row r="9" spans="1:5" s="50" customFormat="1" ht="15.75" customHeight="1">
      <c r="A9" s="312" t="s">
        <v>145</v>
      </c>
      <c r="B9" s="312"/>
    </row>
    <row r="10" spans="1:5" s="50" customFormat="1"/>
    <row r="11" spans="1:5" s="50" customFormat="1" ht="17.399999999999999">
      <c r="A11" s="97" t="s">
        <v>217</v>
      </c>
    </row>
    <row r="12" spans="1:5" s="50" customFormat="1">
      <c r="A12" s="98"/>
      <c r="E12" s="98" t="s">
        <v>169</v>
      </c>
    </row>
    <row r="13" spans="1:5" s="50" customFormat="1" ht="31.05" customHeight="1">
      <c r="A13" s="60" t="s">
        <v>203</v>
      </c>
      <c r="B13" s="313" t="s">
        <v>204</v>
      </c>
      <c r="C13" s="313"/>
      <c r="D13" s="313"/>
      <c r="E13" s="313" t="s">
        <v>171</v>
      </c>
    </row>
    <row r="14" spans="1:5" s="50" customFormat="1" ht="44.25" customHeight="1">
      <c r="A14" s="60" t="s">
        <v>197</v>
      </c>
      <c r="B14" s="313" t="s">
        <v>205</v>
      </c>
      <c r="C14" s="313"/>
      <c r="D14" s="313"/>
      <c r="E14" s="313"/>
    </row>
    <row r="15" spans="1:5" s="50" customFormat="1">
      <c r="A15" s="60">
        <v>1</v>
      </c>
      <c r="B15" s="313">
        <v>2</v>
      </c>
      <c r="C15" s="313"/>
      <c r="D15" s="313"/>
      <c r="E15" s="60">
        <v>3</v>
      </c>
    </row>
    <row r="16" spans="1:5" s="50" customFormat="1" ht="19.5" customHeight="1">
      <c r="A16" s="323" t="s">
        <v>206</v>
      </c>
      <c r="B16" s="324"/>
      <c r="C16" s="324"/>
      <c r="D16" s="324"/>
      <c r="E16" s="324"/>
    </row>
    <row r="17" spans="1:5" s="50" customFormat="1" ht="27" customHeight="1">
      <c r="A17" s="122">
        <v>41020100</v>
      </c>
      <c r="B17" s="309" t="s">
        <v>53</v>
      </c>
      <c r="C17" s="310"/>
      <c r="D17" s="311"/>
      <c r="E17" s="123">
        <f>E18</f>
        <v>60875100</v>
      </c>
    </row>
    <row r="18" spans="1:5" ht="26.25" customHeight="1">
      <c r="A18" s="108">
        <v>9900000000</v>
      </c>
      <c r="B18" s="325" t="s">
        <v>363</v>
      </c>
      <c r="C18" s="326"/>
      <c r="D18" s="327"/>
      <c r="E18" s="109">
        <v>60875100</v>
      </c>
    </row>
    <row r="19" spans="1:5" ht="109.5" customHeight="1">
      <c r="A19" s="225" t="s">
        <v>425</v>
      </c>
      <c r="B19" s="309" t="s">
        <v>426</v>
      </c>
      <c r="C19" s="310"/>
      <c r="D19" s="311"/>
      <c r="E19" s="123">
        <f>E20</f>
        <v>11883000</v>
      </c>
    </row>
    <row r="20" spans="1:5" ht="26.25" customHeight="1">
      <c r="A20" s="108">
        <v>9900000000</v>
      </c>
      <c r="B20" s="325" t="s">
        <v>363</v>
      </c>
      <c r="C20" s="326"/>
      <c r="D20" s="327"/>
      <c r="E20" s="109">
        <v>11883000</v>
      </c>
    </row>
    <row r="21" spans="1:5" s="50" customFormat="1" ht="50.25" hidden="1" customHeight="1">
      <c r="A21" s="178">
        <v>41051000</v>
      </c>
      <c r="B21" s="331" t="s">
        <v>386</v>
      </c>
      <c r="C21" s="332"/>
      <c r="D21" s="333"/>
      <c r="E21" s="179">
        <f>E22</f>
        <v>0</v>
      </c>
    </row>
    <row r="22" spans="1:5" s="50" customFormat="1" ht="26.25" hidden="1" customHeight="1">
      <c r="A22" s="182" t="s">
        <v>357</v>
      </c>
      <c r="B22" s="320" t="s">
        <v>123</v>
      </c>
      <c r="C22" s="321"/>
      <c r="D22" s="322"/>
      <c r="E22" s="167"/>
    </row>
    <row r="23" spans="1:5" s="50" customFormat="1" ht="39.75" customHeight="1">
      <c r="A23" s="124" t="s">
        <v>195</v>
      </c>
      <c r="B23" s="328" t="s">
        <v>196</v>
      </c>
      <c r="C23" s="329"/>
      <c r="D23" s="330"/>
      <c r="E23" s="123">
        <f>E24</f>
        <v>1115186</v>
      </c>
    </row>
    <row r="24" spans="1:5" s="50" customFormat="1" ht="24" customHeight="1">
      <c r="A24" s="110" t="s">
        <v>358</v>
      </c>
      <c r="B24" s="319" t="s">
        <v>216</v>
      </c>
      <c r="C24" s="319"/>
      <c r="D24" s="319"/>
      <c r="E24" s="109">
        <v>1115186</v>
      </c>
    </row>
    <row r="25" spans="1:5" s="50" customFormat="1" ht="15.6" customHeight="1">
      <c r="A25" s="323" t="s">
        <v>207</v>
      </c>
      <c r="B25" s="324"/>
      <c r="C25" s="324"/>
      <c r="D25" s="324"/>
      <c r="E25" s="324"/>
    </row>
    <row r="26" spans="1:5" s="50" customFormat="1" ht="19.5" customHeight="1">
      <c r="A26" s="111" t="s">
        <v>208</v>
      </c>
      <c r="B26" s="343" t="s">
        <v>22</v>
      </c>
      <c r="C26" s="343"/>
      <c r="D26" s="343"/>
      <c r="E26" s="143">
        <f>E27</f>
        <v>0</v>
      </c>
    </row>
    <row r="27" spans="1:5" s="50" customFormat="1" ht="1.5" hidden="1" customHeight="1">
      <c r="A27" s="180" t="s">
        <v>195</v>
      </c>
      <c r="B27" s="351" t="s">
        <v>196</v>
      </c>
      <c r="C27" s="352"/>
      <c r="D27" s="353"/>
      <c r="E27" s="125"/>
    </row>
    <row r="28" spans="1:5" s="50" customFormat="1" ht="25.5" hidden="1" customHeight="1">
      <c r="A28" s="181" t="s">
        <v>357</v>
      </c>
      <c r="B28" s="348" t="s">
        <v>123</v>
      </c>
      <c r="C28" s="349"/>
      <c r="D28" s="350"/>
      <c r="E28" s="101"/>
    </row>
    <row r="29" spans="1:5" s="50" customFormat="1" ht="28.05" customHeight="1">
      <c r="A29" s="60" t="s">
        <v>208</v>
      </c>
      <c r="B29" s="318" t="s">
        <v>209</v>
      </c>
      <c r="C29" s="318"/>
      <c r="D29" s="318"/>
      <c r="E29" s="99">
        <f>E30+E31</f>
        <v>73873286</v>
      </c>
    </row>
    <row r="30" spans="1:5" s="50" customFormat="1" ht="26.55" customHeight="1">
      <c r="A30" s="111" t="s">
        <v>208</v>
      </c>
      <c r="B30" s="343" t="s">
        <v>119</v>
      </c>
      <c r="C30" s="343"/>
      <c r="D30" s="343"/>
      <c r="E30" s="99">
        <f>E17+E23+E21+E19</f>
        <v>73873286</v>
      </c>
    </row>
    <row r="31" spans="1:5" s="50" customFormat="1" ht="30" customHeight="1">
      <c r="A31" s="111" t="s">
        <v>208</v>
      </c>
      <c r="B31" s="343" t="s">
        <v>22</v>
      </c>
      <c r="C31" s="343"/>
      <c r="D31" s="343"/>
      <c r="E31" s="99">
        <f>E26</f>
        <v>0</v>
      </c>
    </row>
    <row r="32" spans="1:5">
      <c r="A32" s="112"/>
      <c r="B32" s="113"/>
      <c r="C32" s="113"/>
      <c r="D32" s="113"/>
      <c r="E32" s="113"/>
    </row>
    <row r="33" spans="1:5">
      <c r="A33" s="114" t="s">
        <v>210</v>
      </c>
      <c r="B33" s="15"/>
      <c r="C33" s="15"/>
      <c r="D33" s="15"/>
      <c r="E33" s="15"/>
    </row>
    <row r="34" spans="1:5">
      <c r="A34" s="114"/>
      <c r="B34" s="15"/>
      <c r="C34" s="15"/>
      <c r="D34" s="15"/>
      <c r="E34" s="15"/>
    </row>
    <row r="35" spans="1:5" ht="16.2" thickBot="1">
      <c r="A35" s="115" t="s">
        <v>214</v>
      </c>
      <c r="B35" s="15"/>
      <c r="C35" s="15"/>
      <c r="D35" s="15"/>
      <c r="E35" s="115" t="s">
        <v>215</v>
      </c>
    </row>
    <row r="36" spans="1:5" ht="62.4">
      <c r="A36" s="116" t="s">
        <v>211</v>
      </c>
      <c r="B36" s="307" t="s">
        <v>143</v>
      </c>
      <c r="C36" s="338" t="s">
        <v>204</v>
      </c>
      <c r="D36" s="340"/>
      <c r="E36" s="307" t="s">
        <v>171</v>
      </c>
    </row>
    <row r="37" spans="1:5" ht="39.75" customHeight="1" thickBot="1">
      <c r="A37" s="117" t="s">
        <v>197</v>
      </c>
      <c r="B37" s="308"/>
      <c r="C37" s="314" t="s">
        <v>212</v>
      </c>
      <c r="D37" s="315"/>
      <c r="E37" s="308"/>
    </row>
    <row r="38" spans="1:5" ht="16.2" thickBot="1">
      <c r="A38" s="117">
        <v>1</v>
      </c>
      <c r="B38" s="118">
        <v>2</v>
      </c>
      <c r="C38" s="341">
        <v>3</v>
      </c>
      <c r="D38" s="342"/>
      <c r="E38" s="118">
        <v>4</v>
      </c>
    </row>
    <row r="39" spans="1:5" ht="26.25" customHeight="1" thickBot="1">
      <c r="A39" s="338" t="s">
        <v>213</v>
      </c>
      <c r="B39" s="339"/>
      <c r="C39" s="339"/>
      <c r="D39" s="339"/>
      <c r="E39" s="340"/>
    </row>
    <row r="40" spans="1:5" ht="26.25" customHeight="1">
      <c r="A40" s="126" t="s">
        <v>233</v>
      </c>
      <c r="B40" s="127">
        <v>9770</v>
      </c>
      <c r="C40" s="344" t="s">
        <v>196</v>
      </c>
      <c r="D40" s="345"/>
      <c r="E40" s="128">
        <f>E41</f>
        <v>557220</v>
      </c>
    </row>
    <row r="41" spans="1:5" s="113" customFormat="1" ht="36.6" customHeight="1">
      <c r="A41" s="110" t="s">
        <v>357</v>
      </c>
      <c r="B41" s="110"/>
      <c r="C41" s="313" t="s">
        <v>123</v>
      </c>
      <c r="D41" s="313"/>
      <c r="E41" s="144">
        <v>557220</v>
      </c>
    </row>
    <row r="42" spans="1:5" ht="22.5" customHeight="1" thickBot="1">
      <c r="A42" s="117" t="s">
        <v>208</v>
      </c>
      <c r="B42" s="118" t="s">
        <v>208</v>
      </c>
      <c r="C42" s="346" t="s">
        <v>209</v>
      </c>
      <c r="D42" s="347"/>
      <c r="E42" s="119">
        <f>E43+E44</f>
        <v>557220</v>
      </c>
    </row>
    <row r="43" spans="1:5" ht="21.75" customHeight="1" thickBot="1">
      <c r="A43" s="117" t="s">
        <v>208</v>
      </c>
      <c r="B43" s="118" t="s">
        <v>208</v>
      </c>
      <c r="C43" s="336" t="s">
        <v>119</v>
      </c>
      <c r="D43" s="337"/>
      <c r="E43" s="119">
        <f>E40</f>
        <v>557220</v>
      </c>
    </row>
    <row r="44" spans="1:5" ht="20.25" customHeight="1" thickBot="1">
      <c r="A44" s="117" t="s">
        <v>208</v>
      </c>
      <c r="B44" s="118" t="s">
        <v>208</v>
      </c>
      <c r="C44" s="336" t="s">
        <v>22</v>
      </c>
      <c r="D44" s="337"/>
      <c r="E44" s="120">
        <v>0</v>
      </c>
    </row>
    <row r="45" spans="1:5">
      <c r="A45" s="121"/>
      <c r="B45" s="15"/>
      <c r="C45" s="15"/>
      <c r="D45" s="15"/>
      <c r="E45" s="15"/>
    </row>
    <row r="46" spans="1:5">
      <c r="A46" s="93"/>
      <c r="B46" s="93"/>
      <c r="C46" s="93"/>
      <c r="D46" s="93"/>
      <c r="E46" s="93"/>
    </row>
    <row r="47" spans="1:5">
      <c r="A47" s="335" t="s">
        <v>351</v>
      </c>
      <c r="B47" s="335"/>
      <c r="C47" s="15"/>
      <c r="D47" s="115" t="s">
        <v>352</v>
      </c>
      <c r="E47" s="15"/>
    </row>
    <row r="48" spans="1:5">
      <c r="A48" s="79"/>
    </row>
  </sheetData>
  <mergeCells count="37">
    <mergeCell ref="C40:D40"/>
    <mergeCell ref="C42:D42"/>
    <mergeCell ref="B30:D30"/>
    <mergeCell ref="B28:D28"/>
    <mergeCell ref="A16:E16"/>
    <mergeCell ref="B13:D13"/>
    <mergeCell ref="E13:E14"/>
    <mergeCell ref="B19:D19"/>
    <mergeCell ref="B26:D26"/>
    <mergeCell ref="B27:D27"/>
    <mergeCell ref="A47:B47"/>
    <mergeCell ref="B36:B37"/>
    <mergeCell ref="C41:D41"/>
    <mergeCell ref="C43:D43"/>
    <mergeCell ref="C44:D44"/>
    <mergeCell ref="B20:D20"/>
    <mergeCell ref="A39:E39"/>
    <mergeCell ref="C38:D38"/>
    <mergeCell ref="C36:D36"/>
    <mergeCell ref="B31:D31"/>
    <mergeCell ref="D3:E3"/>
    <mergeCell ref="B29:D29"/>
    <mergeCell ref="B24:D24"/>
    <mergeCell ref="D4:E4"/>
    <mergeCell ref="B22:D22"/>
    <mergeCell ref="A25:E25"/>
    <mergeCell ref="B18:D18"/>
    <mergeCell ref="B23:D23"/>
    <mergeCell ref="B21:D21"/>
    <mergeCell ref="A8:B8"/>
    <mergeCell ref="A7:E7"/>
    <mergeCell ref="E36:E37"/>
    <mergeCell ref="B17:D17"/>
    <mergeCell ref="A9:B9"/>
    <mergeCell ref="B15:D15"/>
    <mergeCell ref="B14:D14"/>
    <mergeCell ref="C37:D37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0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3"/>
  <sheetViews>
    <sheetView topLeftCell="A7" workbookViewId="0">
      <selection activeCell="H4" sqref="H4"/>
    </sheetView>
  </sheetViews>
  <sheetFormatPr defaultRowHeight="13.2"/>
  <cols>
    <col min="1" max="1" width="19.77734375" customWidth="1"/>
    <col min="2" max="2" width="29.21875" customWidth="1"/>
    <col min="3" max="3" width="16.6640625" customWidth="1"/>
    <col min="4" max="4" width="15.6640625" customWidth="1"/>
    <col min="5" max="5" width="15.88671875" customWidth="1"/>
  </cols>
  <sheetData>
    <row r="1" spans="1:7" ht="15.6">
      <c r="D1" s="354" t="s">
        <v>492</v>
      </c>
      <c r="E1" s="355"/>
    </row>
    <row r="2" spans="1:7" ht="52.05" customHeight="1">
      <c r="B2" s="267" t="s">
        <v>458</v>
      </c>
      <c r="C2" s="316" t="s">
        <v>461</v>
      </c>
      <c r="D2" s="357"/>
      <c r="E2" s="357"/>
      <c r="F2" s="104"/>
      <c r="G2" s="104"/>
    </row>
    <row r="3" spans="1:7" ht="51" customHeight="1">
      <c r="C3" s="316" t="s">
        <v>410</v>
      </c>
      <c r="D3" s="358"/>
      <c r="E3" s="358"/>
      <c r="F3" s="104"/>
      <c r="G3" s="104"/>
    </row>
    <row r="4" spans="1:7" ht="47.1" customHeight="1">
      <c r="A4" s="356" t="s">
        <v>413</v>
      </c>
      <c r="B4" s="356"/>
      <c r="C4" s="356"/>
      <c r="D4" s="356"/>
      <c r="E4" s="356"/>
    </row>
    <row r="5" spans="1:7" ht="18">
      <c r="A5" s="13"/>
      <c r="B5" s="51" t="s">
        <v>356</v>
      </c>
      <c r="C5" s="13"/>
      <c r="D5" s="13"/>
      <c r="E5" s="13"/>
    </row>
    <row r="6" spans="1:7" ht="18">
      <c r="A6" s="13"/>
      <c r="B6" s="52" t="s">
        <v>145</v>
      </c>
      <c r="C6" s="13"/>
      <c r="D6" s="13"/>
      <c r="E6" s="13"/>
    </row>
    <row r="7" spans="1:7" ht="18">
      <c r="A7" s="13"/>
      <c r="B7" s="52"/>
      <c r="C7" s="13"/>
      <c r="D7" s="13"/>
      <c r="E7" s="13"/>
    </row>
    <row r="8" spans="1:7" ht="72" customHeight="1">
      <c r="A8" s="106" t="s">
        <v>362</v>
      </c>
      <c r="B8" s="106" t="s">
        <v>118</v>
      </c>
      <c r="C8" s="106" t="s">
        <v>183</v>
      </c>
      <c r="D8" s="106" t="s">
        <v>119</v>
      </c>
      <c r="E8" s="106" t="s">
        <v>22</v>
      </c>
    </row>
    <row r="9" spans="1:7" ht="38.549999999999997" customHeight="1">
      <c r="A9" s="106"/>
      <c r="B9" s="81" t="s">
        <v>228</v>
      </c>
      <c r="C9" s="99">
        <f>D9+E9</f>
        <v>557220</v>
      </c>
      <c r="D9" s="99">
        <f>SUM(D10:D10)</f>
        <v>557220</v>
      </c>
      <c r="E9" s="99">
        <f>SUM(E10:E10)</f>
        <v>0</v>
      </c>
    </row>
    <row r="10" spans="1:7" ht="85.05" customHeight="1">
      <c r="A10" s="204" t="s">
        <v>123</v>
      </c>
      <c r="B10" s="80" t="s">
        <v>234</v>
      </c>
      <c r="C10" s="101">
        <f>D10+E10</f>
        <v>557220</v>
      </c>
      <c r="D10" s="101">
        <v>557220</v>
      </c>
      <c r="E10" s="101">
        <v>0</v>
      </c>
    </row>
    <row r="11" spans="1:7" ht="28.05" customHeight="1">
      <c r="A11" s="107"/>
      <c r="B11" s="81" t="s">
        <v>122</v>
      </c>
      <c r="C11" s="99">
        <f>C9</f>
        <v>557220</v>
      </c>
      <c r="D11" s="99">
        <f>D9</f>
        <v>557220</v>
      </c>
      <c r="E11" s="99">
        <f>E9</f>
        <v>0</v>
      </c>
    </row>
    <row r="12" spans="1:7">
      <c r="A12" s="46"/>
      <c r="B12" s="46"/>
      <c r="C12" s="46"/>
      <c r="D12" s="46"/>
      <c r="E12" s="46"/>
    </row>
    <row r="13" spans="1:7" ht="18">
      <c r="A13" s="5" t="s">
        <v>351</v>
      </c>
      <c r="C13" s="5"/>
      <c r="D13" s="5" t="s">
        <v>352</v>
      </c>
      <c r="E13" s="5"/>
    </row>
  </sheetData>
  <mergeCells count="4">
    <mergeCell ref="D1:E1"/>
    <mergeCell ref="A4:E4"/>
    <mergeCell ref="C2:E2"/>
    <mergeCell ref="C3:E3"/>
  </mergeCells>
  <pageMargins left="0.9055118110236221" right="0.31496062992125984" top="0.74803149606299213" bottom="0.74803149606299213" header="0.31496062992125984" footer="0.31496062992125984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opLeftCell="A17" zoomScale="90" zoomScaleNormal="90" workbookViewId="0">
      <selection activeCell="B15" sqref="B15"/>
    </sheetView>
  </sheetViews>
  <sheetFormatPr defaultRowHeight="13.2"/>
  <cols>
    <col min="1" max="1" width="32.6640625" customWidth="1"/>
    <col min="2" max="2" width="28.21875" customWidth="1"/>
    <col min="3" max="3" width="25.77734375" customWidth="1"/>
    <col min="4" max="4" width="17.21875" customWidth="1"/>
    <col min="5" max="5" width="65.21875" customWidth="1"/>
    <col min="6" max="6" width="28.77734375" customWidth="1"/>
    <col min="7" max="7" width="21.44140625" customWidth="1"/>
    <col min="8" max="8" width="28.77734375" customWidth="1"/>
    <col min="9" max="9" width="20.6640625" customWidth="1"/>
    <col min="10" max="10" width="23.44140625" customWidth="1"/>
    <col min="11" max="11" width="12.21875" customWidth="1"/>
    <col min="12" max="12" width="13.33203125" customWidth="1"/>
  </cols>
  <sheetData>
    <row r="1" spans="1:16">
      <c r="K1" s="205" t="s">
        <v>404</v>
      </c>
      <c r="M1" t="s">
        <v>459</v>
      </c>
    </row>
    <row r="2" spans="1:16" ht="39" customHeight="1">
      <c r="E2" s="266" t="s">
        <v>458</v>
      </c>
      <c r="G2" s="227"/>
      <c r="H2" s="227"/>
      <c r="I2" s="227"/>
      <c r="J2" s="368" t="s">
        <v>461</v>
      </c>
      <c r="K2" s="368"/>
      <c r="L2" s="368"/>
      <c r="M2" s="368"/>
      <c r="N2" s="368"/>
    </row>
    <row r="3" spans="1:16" ht="36" customHeight="1">
      <c r="J3" s="368" t="s">
        <v>407</v>
      </c>
      <c r="K3" s="368"/>
      <c r="L3" s="368"/>
      <c r="M3" s="368"/>
      <c r="N3" s="368"/>
      <c r="O3" s="227"/>
      <c r="P3" s="227"/>
    </row>
    <row r="4" spans="1:16" ht="50.25" customHeight="1">
      <c r="A4" s="361" t="s">
        <v>442</v>
      </c>
      <c r="B4" s="362"/>
      <c r="C4" s="362"/>
      <c r="D4" s="362"/>
      <c r="E4" s="362"/>
      <c r="F4" s="362"/>
      <c r="G4" s="362"/>
      <c r="H4" s="362"/>
    </row>
    <row r="5" spans="1:16" ht="40.5" customHeight="1" thickBot="1">
      <c r="A5" s="363" t="s">
        <v>356</v>
      </c>
      <c r="B5" s="364"/>
      <c r="C5" s="364"/>
      <c r="D5" s="55"/>
      <c r="E5" s="55"/>
      <c r="F5" s="55"/>
      <c r="G5" s="55"/>
      <c r="H5" s="55"/>
    </row>
    <row r="6" spans="1:16" ht="27.75" customHeight="1">
      <c r="A6" s="365" t="s">
        <v>145</v>
      </c>
      <c r="B6" s="365"/>
      <c r="C6" s="365"/>
      <c r="D6" s="50"/>
      <c r="E6" s="50"/>
      <c r="F6" s="50"/>
      <c r="G6" s="50"/>
      <c r="H6" s="50"/>
      <c r="I6" s="50"/>
      <c r="J6" s="50"/>
      <c r="K6" s="50"/>
      <c r="L6" s="50"/>
      <c r="M6" s="50"/>
      <c r="N6" s="50" t="s">
        <v>21</v>
      </c>
    </row>
    <row r="7" spans="1:16" ht="268.5" customHeight="1">
      <c r="A7" s="360" t="s">
        <v>436</v>
      </c>
      <c r="B7" s="359" t="s">
        <v>435</v>
      </c>
      <c r="C7" s="359" t="s">
        <v>443</v>
      </c>
      <c r="D7" s="359" t="s">
        <v>437</v>
      </c>
      <c r="E7" s="359" t="s">
        <v>438</v>
      </c>
      <c r="F7" s="359" t="s">
        <v>439</v>
      </c>
      <c r="G7" s="369" t="s">
        <v>427</v>
      </c>
      <c r="H7" s="369" t="s">
        <v>428</v>
      </c>
      <c r="I7" s="359" t="s">
        <v>447</v>
      </c>
      <c r="J7" s="360" t="s">
        <v>429</v>
      </c>
      <c r="K7" s="360"/>
      <c r="L7" s="360"/>
      <c r="M7" s="360"/>
      <c r="N7" s="360"/>
    </row>
    <row r="8" spans="1:16" ht="58.5" customHeight="1">
      <c r="A8" s="360"/>
      <c r="B8" s="359"/>
      <c r="C8" s="359"/>
      <c r="D8" s="359"/>
      <c r="E8" s="359"/>
      <c r="F8" s="359"/>
      <c r="G8" s="369"/>
      <c r="H8" s="369"/>
      <c r="I8" s="359"/>
      <c r="J8" s="235" t="s">
        <v>430</v>
      </c>
      <c r="K8" s="235" t="s">
        <v>431</v>
      </c>
      <c r="L8" s="235" t="s">
        <v>432</v>
      </c>
      <c r="M8" s="235" t="s">
        <v>433</v>
      </c>
      <c r="N8" s="235" t="s">
        <v>434</v>
      </c>
    </row>
    <row r="9" spans="1:16" ht="21">
      <c r="A9" s="228">
        <v>1</v>
      </c>
      <c r="B9" s="228">
        <v>2</v>
      </c>
      <c r="C9" s="228">
        <v>3</v>
      </c>
      <c r="D9" s="228">
        <v>4</v>
      </c>
      <c r="E9" s="228">
        <v>5</v>
      </c>
      <c r="F9" s="228">
        <v>6</v>
      </c>
      <c r="G9" s="228">
        <v>7</v>
      </c>
      <c r="H9" s="228">
        <v>8</v>
      </c>
      <c r="I9" s="228">
        <v>9</v>
      </c>
      <c r="J9" s="228">
        <v>10</v>
      </c>
      <c r="K9" s="228">
        <v>11</v>
      </c>
      <c r="L9" s="228">
        <v>12</v>
      </c>
      <c r="M9" s="228">
        <v>13</v>
      </c>
      <c r="N9" s="228">
        <v>14</v>
      </c>
    </row>
    <row r="10" spans="1:16" ht="21">
      <c r="A10" s="229">
        <v>1</v>
      </c>
      <c r="B10" s="228" t="s">
        <v>448</v>
      </c>
      <c r="C10" s="228" t="s">
        <v>175</v>
      </c>
      <c r="D10" s="228" t="s">
        <v>175</v>
      </c>
      <c r="E10" s="228" t="s">
        <v>175</v>
      </c>
      <c r="F10" s="230"/>
      <c r="G10" s="228" t="s">
        <v>175</v>
      </c>
      <c r="H10" s="228" t="s">
        <v>175</v>
      </c>
      <c r="I10" s="263">
        <f>I11+I13+I15</f>
        <v>17025000</v>
      </c>
      <c r="J10" s="263">
        <f>J11+J13+J15</f>
        <v>17025000</v>
      </c>
      <c r="K10" s="263"/>
      <c r="L10" s="263"/>
      <c r="M10" s="263"/>
      <c r="N10" s="263"/>
    </row>
    <row r="11" spans="1:16" ht="174.75" customHeight="1">
      <c r="A11" s="231" t="s">
        <v>440</v>
      </c>
      <c r="B11" s="262" t="s">
        <v>450</v>
      </c>
      <c r="C11" s="272" t="s">
        <v>490</v>
      </c>
      <c r="D11" s="228" t="s">
        <v>175</v>
      </c>
      <c r="E11" s="228" t="s">
        <v>175</v>
      </c>
      <c r="F11" s="140" t="s">
        <v>58</v>
      </c>
      <c r="G11" s="241">
        <v>2026</v>
      </c>
      <c r="H11" s="264">
        <v>500000</v>
      </c>
      <c r="I11" s="264">
        <v>500000</v>
      </c>
      <c r="J11" s="264">
        <v>500000</v>
      </c>
      <c r="K11" s="230"/>
      <c r="L11" s="230"/>
      <c r="M11" s="230"/>
      <c r="N11" s="230"/>
    </row>
    <row r="12" spans="1:16" ht="60" customHeight="1">
      <c r="A12" s="229" t="s">
        <v>175</v>
      </c>
      <c r="B12" s="228" t="s">
        <v>175</v>
      </c>
      <c r="C12" s="273" t="s">
        <v>175</v>
      </c>
      <c r="D12" s="240" t="s">
        <v>449</v>
      </c>
      <c r="E12" s="140" t="s">
        <v>446</v>
      </c>
      <c r="F12" s="140" t="s">
        <v>58</v>
      </c>
      <c r="G12" s="228" t="s">
        <v>175</v>
      </c>
      <c r="H12" s="228" t="s">
        <v>175</v>
      </c>
      <c r="I12" s="264">
        <v>500000</v>
      </c>
      <c r="J12" s="264">
        <v>500000</v>
      </c>
      <c r="K12" s="230"/>
      <c r="L12" s="230"/>
      <c r="M12" s="230"/>
      <c r="N12" s="230"/>
    </row>
    <row r="13" spans="1:16" ht="170.1" customHeight="1">
      <c r="A13" s="231" t="s">
        <v>441</v>
      </c>
      <c r="B13" s="262" t="s">
        <v>488</v>
      </c>
      <c r="C13" s="272" t="s">
        <v>491</v>
      </c>
      <c r="D13" s="228" t="s">
        <v>175</v>
      </c>
      <c r="E13" s="228" t="s">
        <v>175</v>
      </c>
      <c r="F13" s="140" t="s">
        <v>58</v>
      </c>
      <c r="G13" s="241">
        <v>2026</v>
      </c>
      <c r="H13" s="264">
        <v>15025000</v>
      </c>
      <c r="I13" s="264">
        <v>15025000</v>
      </c>
      <c r="J13" s="264">
        <v>15025000</v>
      </c>
      <c r="K13" s="230"/>
      <c r="L13" s="230"/>
      <c r="M13" s="230"/>
      <c r="N13" s="230"/>
    </row>
    <row r="14" spans="1:16" ht="85.05" customHeight="1">
      <c r="A14" s="229" t="s">
        <v>175</v>
      </c>
      <c r="B14" s="228" t="s">
        <v>175</v>
      </c>
      <c r="C14" s="273" t="s">
        <v>175</v>
      </c>
      <c r="D14" s="240" t="s">
        <v>449</v>
      </c>
      <c r="E14" s="140" t="s">
        <v>446</v>
      </c>
      <c r="F14" s="140" t="s">
        <v>58</v>
      </c>
      <c r="G14" s="228" t="s">
        <v>175</v>
      </c>
      <c r="H14" s="228" t="s">
        <v>175</v>
      </c>
      <c r="I14" s="264">
        <v>15025000</v>
      </c>
      <c r="J14" s="264">
        <v>15025000</v>
      </c>
      <c r="K14" s="230"/>
      <c r="L14" s="230"/>
      <c r="M14" s="230"/>
      <c r="N14" s="230"/>
    </row>
    <row r="15" spans="1:16" ht="121.95" customHeight="1">
      <c r="A15" s="231" t="s">
        <v>451</v>
      </c>
      <c r="B15" s="271" t="s">
        <v>493</v>
      </c>
      <c r="C15" s="272" t="s">
        <v>489</v>
      </c>
      <c r="D15" s="228" t="s">
        <v>175</v>
      </c>
      <c r="E15" s="228" t="s">
        <v>175</v>
      </c>
      <c r="F15" s="140" t="s">
        <v>58</v>
      </c>
      <c r="G15" s="241">
        <v>2026</v>
      </c>
      <c r="H15" s="264">
        <v>1500000</v>
      </c>
      <c r="I15" s="264">
        <v>1500000</v>
      </c>
      <c r="J15" s="264">
        <v>1500000</v>
      </c>
      <c r="K15" s="230"/>
      <c r="L15" s="230"/>
      <c r="M15" s="230"/>
      <c r="N15" s="230"/>
    </row>
    <row r="16" spans="1:16" ht="47.4" thickBot="1">
      <c r="A16" s="229" t="s">
        <v>175</v>
      </c>
      <c r="B16" s="228" t="s">
        <v>175</v>
      </c>
      <c r="C16" s="228" t="s">
        <v>175</v>
      </c>
      <c r="D16" s="240" t="s">
        <v>449</v>
      </c>
      <c r="E16" s="140" t="s">
        <v>446</v>
      </c>
      <c r="F16" s="140" t="s">
        <v>58</v>
      </c>
      <c r="G16" s="228" t="s">
        <v>175</v>
      </c>
      <c r="H16" s="228" t="s">
        <v>175</v>
      </c>
      <c r="I16" s="264">
        <v>1500000</v>
      </c>
      <c r="J16" s="264">
        <v>1500000</v>
      </c>
      <c r="K16" s="230"/>
      <c r="L16" s="230"/>
      <c r="M16" s="230"/>
      <c r="N16" s="230"/>
    </row>
    <row r="17" spans="1:14" ht="21.6" thickBot="1">
      <c r="A17" s="232" t="s">
        <v>175</v>
      </c>
      <c r="B17" s="233" t="s">
        <v>175</v>
      </c>
      <c r="C17" s="233" t="s">
        <v>175</v>
      </c>
      <c r="D17" s="233" t="s">
        <v>175</v>
      </c>
      <c r="E17" s="233" t="s">
        <v>175</v>
      </c>
      <c r="F17" s="233" t="s">
        <v>175</v>
      </c>
      <c r="G17" s="233" t="s">
        <v>175</v>
      </c>
      <c r="H17" s="233" t="s">
        <v>373</v>
      </c>
      <c r="I17" s="265">
        <f t="shared" ref="I17:N17" si="0">I11+I13+I15</f>
        <v>17025000</v>
      </c>
      <c r="J17" s="265">
        <f t="shared" si="0"/>
        <v>17025000</v>
      </c>
      <c r="K17" s="234">
        <f t="shared" si="0"/>
        <v>0</v>
      </c>
      <c r="L17" s="234">
        <f t="shared" si="0"/>
        <v>0</v>
      </c>
      <c r="M17" s="234">
        <f t="shared" si="0"/>
        <v>0</v>
      </c>
      <c r="N17" s="234">
        <f t="shared" si="0"/>
        <v>0</v>
      </c>
    </row>
    <row r="18" spans="1:14" ht="13.8">
      <c r="A18" s="226"/>
    </row>
    <row r="19" spans="1:14" ht="40.5" customHeight="1">
      <c r="A19" s="366" t="s">
        <v>351</v>
      </c>
      <c r="B19" s="366"/>
      <c r="C19" s="246"/>
      <c r="D19" s="166"/>
      <c r="K19" s="367" t="s">
        <v>352</v>
      </c>
      <c r="L19" s="367"/>
      <c r="M19" s="367"/>
      <c r="N19" s="367"/>
    </row>
  </sheetData>
  <mergeCells count="17">
    <mergeCell ref="A4:H4"/>
    <mergeCell ref="A5:C5"/>
    <mergeCell ref="A6:C6"/>
    <mergeCell ref="A19:B19"/>
    <mergeCell ref="K19:N19"/>
    <mergeCell ref="J2:N2"/>
    <mergeCell ref="J3:N3"/>
    <mergeCell ref="G7:G8"/>
    <mergeCell ref="H7:H8"/>
    <mergeCell ref="J7:N7"/>
    <mergeCell ref="I7:I8"/>
    <mergeCell ref="A7:A8"/>
    <mergeCell ref="B7:B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39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P64"/>
  <sheetViews>
    <sheetView view="pageBreakPreview" topLeftCell="E1" zoomScale="70" zoomScaleNormal="75" zoomScaleSheetLayoutView="70" workbookViewId="0">
      <selection activeCell="G2" sqref="G2"/>
    </sheetView>
  </sheetViews>
  <sheetFormatPr defaultColWidth="9.21875" defaultRowHeight="13.2"/>
  <cols>
    <col min="1" max="1" width="3.77734375" style="1" hidden="1" customWidth="1"/>
    <col min="2" max="2" width="19.44140625" style="1" customWidth="1"/>
    <col min="3" max="3" width="17.33203125" style="1" customWidth="1"/>
    <col min="4" max="4" width="17.77734375" style="1" customWidth="1"/>
    <col min="5" max="5" width="68.6640625" style="1" customWidth="1"/>
    <col min="6" max="6" width="67.6640625" style="207" customWidth="1"/>
    <col min="7" max="7" width="26.33203125" style="207" customWidth="1"/>
    <col min="8" max="8" width="23.77734375" style="1" customWidth="1"/>
    <col min="9" max="9" width="23.21875" style="1" customWidth="1"/>
    <col min="10" max="10" width="27.33203125" style="16" customWidth="1"/>
    <col min="11" max="11" width="25.6640625" style="16" customWidth="1"/>
    <col min="12" max="12" width="7.44140625" style="16" customWidth="1"/>
    <col min="13" max="14" width="9.21875" style="16"/>
    <col min="15" max="15" width="18.44140625" style="16" customWidth="1"/>
    <col min="16" max="16384" width="9.21875" style="16"/>
  </cols>
  <sheetData>
    <row r="1" spans="1:11" s="15" customFormat="1" ht="28.5" customHeight="1">
      <c r="A1" s="14"/>
      <c r="B1" s="53"/>
      <c r="C1" s="53"/>
      <c r="D1" s="53"/>
      <c r="E1" s="270" t="s">
        <v>458</v>
      </c>
      <c r="F1" s="53"/>
      <c r="G1" s="53"/>
      <c r="H1" s="53"/>
      <c r="I1" s="53"/>
      <c r="J1" s="47" t="s">
        <v>460</v>
      </c>
    </row>
    <row r="2" spans="1:11" s="15" customFormat="1" ht="52.5" customHeight="1">
      <c r="A2" s="14"/>
      <c r="B2" s="53"/>
      <c r="C2" s="53"/>
      <c r="D2" s="53"/>
      <c r="E2" s="53"/>
      <c r="F2" s="53"/>
      <c r="G2" s="53"/>
      <c r="H2" s="53"/>
      <c r="I2" s="274" t="s">
        <v>461</v>
      </c>
      <c r="J2" s="274"/>
      <c r="K2" s="274"/>
    </row>
    <row r="3" spans="1:11" s="15" customFormat="1" ht="45.6" customHeight="1">
      <c r="A3" s="14"/>
      <c r="B3" s="53"/>
      <c r="C3" s="53"/>
      <c r="D3" s="53"/>
      <c r="E3" s="53"/>
      <c r="F3" s="53"/>
      <c r="G3" s="53"/>
      <c r="H3" s="53"/>
      <c r="I3" s="274" t="s">
        <v>407</v>
      </c>
      <c r="J3" s="274"/>
      <c r="K3" s="274"/>
    </row>
    <row r="4" spans="1:11" ht="18" customHeight="1">
      <c r="F4" s="1"/>
      <c r="G4" s="54"/>
      <c r="H4" s="54"/>
      <c r="I4" s="54"/>
    </row>
    <row r="5" spans="1:11" ht="33.75" customHeight="1">
      <c r="B5" s="361" t="s">
        <v>414</v>
      </c>
      <c r="C5" s="362"/>
      <c r="D5" s="362"/>
      <c r="E5" s="362"/>
      <c r="F5" s="362"/>
      <c r="G5" s="362"/>
      <c r="H5" s="362"/>
      <c r="I5" s="362"/>
    </row>
    <row r="6" spans="1:11" ht="18" thickBot="1">
      <c r="B6" s="363" t="s">
        <v>356</v>
      </c>
      <c r="C6" s="364"/>
      <c r="D6" s="364"/>
      <c r="E6" s="55"/>
      <c r="F6" s="55"/>
      <c r="G6" s="55"/>
      <c r="H6" s="55"/>
      <c r="I6" s="55"/>
    </row>
    <row r="7" spans="1:11" ht="17.399999999999999">
      <c r="B7" s="381" t="s">
        <v>145</v>
      </c>
      <c r="C7" s="381"/>
      <c r="D7" s="381"/>
      <c r="E7" s="55"/>
      <c r="F7" s="55"/>
      <c r="G7" s="55"/>
      <c r="H7" s="55"/>
      <c r="I7" s="55"/>
    </row>
    <row r="8" spans="1:11" ht="17.399999999999999">
      <c r="B8" s="56"/>
      <c r="C8" s="57"/>
      <c r="D8" s="57"/>
      <c r="E8" s="57"/>
      <c r="F8" s="261"/>
      <c r="G8" s="261"/>
      <c r="H8" s="58"/>
      <c r="I8" s="59" t="s">
        <v>21</v>
      </c>
    </row>
    <row r="9" spans="1:11" ht="51.75" customHeight="1">
      <c r="A9" s="17"/>
      <c r="B9" s="371" t="s">
        <v>142</v>
      </c>
      <c r="C9" s="371" t="s">
        <v>143</v>
      </c>
      <c r="D9" s="371" t="s">
        <v>155</v>
      </c>
      <c r="E9" s="379" t="s">
        <v>144</v>
      </c>
      <c r="F9" s="313" t="s">
        <v>156</v>
      </c>
      <c r="G9" s="373" t="s">
        <v>151</v>
      </c>
      <c r="H9" s="313" t="s">
        <v>171</v>
      </c>
      <c r="I9" s="370" t="s">
        <v>180</v>
      </c>
      <c r="J9" s="313" t="s">
        <v>181</v>
      </c>
      <c r="K9" s="313"/>
    </row>
    <row r="10" spans="1:11" s="19" customFormat="1" ht="58.5" customHeight="1">
      <c r="A10" s="18"/>
      <c r="B10" s="372"/>
      <c r="C10" s="372"/>
      <c r="D10" s="372"/>
      <c r="E10" s="380"/>
      <c r="F10" s="313"/>
      <c r="G10" s="374"/>
      <c r="H10" s="313"/>
      <c r="I10" s="370"/>
      <c r="J10" s="60" t="s">
        <v>172</v>
      </c>
      <c r="K10" s="60" t="s">
        <v>157</v>
      </c>
    </row>
    <row r="11" spans="1:11" ht="28.5" customHeight="1">
      <c r="B11" s="61" t="s">
        <v>158</v>
      </c>
      <c r="C11" s="61" t="s">
        <v>159</v>
      </c>
      <c r="D11" s="61" t="s">
        <v>160</v>
      </c>
      <c r="E11" s="62">
        <v>4</v>
      </c>
      <c r="F11" s="60">
        <v>5</v>
      </c>
      <c r="G11" s="60">
        <v>6</v>
      </c>
      <c r="H11" s="60">
        <v>7</v>
      </c>
      <c r="I11" s="60">
        <v>8</v>
      </c>
      <c r="J11" s="60">
        <v>9</v>
      </c>
      <c r="K11" s="60">
        <v>10</v>
      </c>
    </row>
    <row r="12" spans="1:11" ht="43.5" customHeight="1">
      <c r="B12" s="63" t="s">
        <v>3</v>
      </c>
      <c r="C12" s="8"/>
      <c r="D12" s="9"/>
      <c r="E12" s="9" t="s">
        <v>56</v>
      </c>
      <c r="F12" s="136"/>
      <c r="G12" s="136"/>
      <c r="H12" s="138">
        <f t="shared" ref="H12:H17" si="0">I12+J12</f>
        <v>27849700</v>
      </c>
      <c r="I12" s="138">
        <f>I13</f>
        <v>27738700</v>
      </c>
      <c r="J12" s="138">
        <f>J13</f>
        <v>111000</v>
      </c>
      <c r="K12" s="138">
        <f>K13</f>
        <v>0</v>
      </c>
    </row>
    <row r="13" spans="1:11" ht="39" customHeight="1">
      <c r="B13" s="63" t="s">
        <v>1</v>
      </c>
      <c r="C13" s="8"/>
      <c r="D13" s="9"/>
      <c r="E13" s="9" t="s">
        <v>56</v>
      </c>
      <c r="F13" s="136"/>
      <c r="G13" s="136"/>
      <c r="H13" s="138">
        <f t="shared" si="0"/>
        <v>27849700</v>
      </c>
      <c r="I13" s="138">
        <f>SUM(I14:I38)</f>
        <v>27738700</v>
      </c>
      <c r="J13" s="138">
        <f>SUM(J14:J38)</f>
        <v>111000</v>
      </c>
      <c r="K13" s="138">
        <f>SUM(K14:K38)</f>
        <v>0</v>
      </c>
    </row>
    <row r="14" spans="1:11" ht="79.5" customHeight="1">
      <c r="B14" s="164" t="s">
        <v>101</v>
      </c>
      <c r="C14" s="164" t="s">
        <v>20</v>
      </c>
      <c r="D14" s="164" t="s">
        <v>19</v>
      </c>
      <c r="E14" s="200" t="s">
        <v>102</v>
      </c>
      <c r="F14" s="136" t="s">
        <v>455</v>
      </c>
      <c r="G14" s="130" t="s">
        <v>483</v>
      </c>
      <c r="H14" s="134">
        <f t="shared" si="0"/>
        <v>2000000</v>
      </c>
      <c r="I14" s="134">
        <v>2000000</v>
      </c>
      <c r="J14" s="134">
        <v>0</v>
      </c>
      <c r="K14" s="134">
        <v>0</v>
      </c>
    </row>
    <row r="15" spans="1:11" ht="90" customHeight="1">
      <c r="B15" s="164" t="s">
        <v>101</v>
      </c>
      <c r="C15" s="164" t="s">
        <v>20</v>
      </c>
      <c r="D15" s="164" t="s">
        <v>19</v>
      </c>
      <c r="E15" s="200" t="s">
        <v>102</v>
      </c>
      <c r="F15" s="136" t="s">
        <v>456</v>
      </c>
      <c r="G15" s="130" t="s">
        <v>483</v>
      </c>
      <c r="H15" s="134">
        <f t="shared" si="0"/>
        <v>1250000</v>
      </c>
      <c r="I15" s="134">
        <v>1250000</v>
      </c>
      <c r="J15" s="134">
        <v>0</v>
      </c>
      <c r="K15" s="134">
        <v>0</v>
      </c>
    </row>
    <row r="16" spans="1:11" ht="118.5" customHeight="1">
      <c r="B16" s="168" t="s">
        <v>67</v>
      </c>
      <c r="C16" s="168" t="s">
        <v>68</v>
      </c>
      <c r="D16" s="169" t="s">
        <v>69</v>
      </c>
      <c r="E16" s="169" t="s">
        <v>70</v>
      </c>
      <c r="F16" s="129" t="s">
        <v>462</v>
      </c>
      <c r="G16" s="130" t="s">
        <v>483</v>
      </c>
      <c r="H16" s="134">
        <f t="shared" si="0"/>
        <v>5333700</v>
      </c>
      <c r="I16" s="134">
        <v>5333700</v>
      </c>
      <c r="J16" s="134">
        <v>0</v>
      </c>
      <c r="K16" s="134">
        <v>0</v>
      </c>
    </row>
    <row r="17" spans="2:11" ht="118.5" customHeight="1">
      <c r="B17" s="168" t="s">
        <v>67</v>
      </c>
      <c r="C17" s="168" t="s">
        <v>68</v>
      </c>
      <c r="D17" s="169" t="s">
        <v>69</v>
      </c>
      <c r="E17" s="169" t="s">
        <v>70</v>
      </c>
      <c r="F17" s="249" t="s">
        <v>457</v>
      </c>
      <c r="G17" s="130" t="s">
        <v>483</v>
      </c>
      <c r="H17" s="134">
        <f t="shared" si="0"/>
        <v>2500000</v>
      </c>
      <c r="I17" s="134">
        <v>2500000</v>
      </c>
      <c r="J17" s="134"/>
      <c r="K17" s="134"/>
    </row>
    <row r="18" spans="2:11" ht="104.55" customHeight="1">
      <c r="B18" s="131" t="s">
        <v>82</v>
      </c>
      <c r="C18" s="132">
        <v>2111</v>
      </c>
      <c r="D18" s="133" t="s">
        <v>104</v>
      </c>
      <c r="E18" s="133" t="s">
        <v>81</v>
      </c>
      <c r="F18" s="129" t="s">
        <v>463</v>
      </c>
      <c r="G18" s="130" t="s">
        <v>483</v>
      </c>
      <c r="H18" s="134">
        <f t="shared" ref="H18:H50" si="1">I18+J18</f>
        <v>3400000</v>
      </c>
      <c r="I18" s="130">
        <v>3400000</v>
      </c>
      <c r="J18" s="134">
        <v>0</v>
      </c>
      <c r="K18" s="134">
        <v>0</v>
      </c>
    </row>
    <row r="19" spans="2:11" ht="113.1" customHeight="1">
      <c r="B19" s="6" t="s">
        <v>93</v>
      </c>
      <c r="C19" s="6" t="s">
        <v>107</v>
      </c>
      <c r="D19" s="7" t="s">
        <v>71</v>
      </c>
      <c r="E19" s="7" t="s">
        <v>108</v>
      </c>
      <c r="F19" s="249" t="s">
        <v>464</v>
      </c>
      <c r="G19" s="130" t="s">
        <v>483</v>
      </c>
      <c r="H19" s="134">
        <f t="shared" si="1"/>
        <v>1944400</v>
      </c>
      <c r="I19" s="130">
        <v>1944400</v>
      </c>
      <c r="J19" s="134">
        <v>0</v>
      </c>
      <c r="K19" s="134">
        <v>0</v>
      </c>
    </row>
    <row r="20" spans="2:11" ht="113.1" customHeight="1">
      <c r="B20" s="6" t="s">
        <v>93</v>
      </c>
      <c r="C20" s="6" t="s">
        <v>107</v>
      </c>
      <c r="D20" s="7" t="s">
        <v>71</v>
      </c>
      <c r="E20" s="7" t="s">
        <v>108</v>
      </c>
      <c r="F20" s="249" t="s">
        <v>486</v>
      </c>
      <c r="G20" s="130" t="s">
        <v>483</v>
      </c>
      <c r="H20" s="134">
        <f t="shared" si="1"/>
        <v>75600</v>
      </c>
      <c r="I20" s="130">
        <v>75600</v>
      </c>
      <c r="J20" s="134">
        <v>0</v>
      </c>
      <c r="K20" s="134">
        <v>0</v>
      </c>
    </row>
    <row r="21" spans="2:11" ht="99.75" customHeight="1">
      <c r="B21" s="6" t="s">
        <v>93</v>
      </c>
      <c r="C21" s="6" t="s">
        <v>107</v>
      </c>
      <c r="D21" s="7" t="s">
        <v>71</v>
      </c>
      <c r="E21" s="7" t="s">
        <v>108</v>
      </c>
      <c r="F21" s="249" t="s">
        <v>465</v>
      </c>
      <c r="G21" s="130" t="s">
        <v>483</v>
      </c>
      <c r="H21" s="134">
        <f t="shared" si="1"/>
        <v>280000</v>
      </c>
      <c r="I21" s="130">
        <v>280000</v>
      </c>
      <c r="J21" s="134">
        <v>0</v>
      </c>
      <c r="K21" s="134">
        <v>0</v>
      </c>
    </row>
    <row r="22" spans="2:11" ht="120" customHeight="1">
      <c r="B22" s="45" t="s">
        <v>189</v>
      </c>
      <c r="C22" s="45" t="s">
        <v>190</v>
      </c>
      <c r="D22" s="45" t="s">
        <v>148</v>
      </c>
      <c r="E22" s="7" t="s">
        <v>191</v>
      </c>
      <c r="F22" s="249" t="s">
        <v>466</v>
      </c>
      <c r="G22" s="130" t="s">
        <v>483</v>
      </c>
      <c r="H22" s="134">
        <f t="shared" si="1"/>
        <v>1000000</v>
      </c>
      <c r="I22" s="130">
        <v>1000000</v>
      </c>
      <c r="J22" s="134">
        <v>0</v>
      </c>
      <c r="K22" s="134">
        <v>0</v>
      </c>
    </row>
    <row r="23" spans="2:11" ht="111" customHeight="1">
      <c r="B23" s="6" t="s">
        <v>146</v>
      </c>
      <c r="C23" s="6" t="s">
        <v>147</v>
      </c>
      <c r="D23" s="7" t="s">
        <v>148</v>
      </c>
      <c r="E23" s="7" t="s">
        <v>149</v>
      </c>
      <c r="F23" s="249" t="s">
        <v>466</v>
      </c>
      <c r="G23" s="130" t="s">
        <v>483</v>
      </c>
      <c r="H23" s="134">
        <f t="shared" si="1"/>
        <v>200000</v>
      </c>
      <c r="I23" s="130">
        <v>200000</v>
      </c>
      <c r="J23" s="134">
        <v>0</v>
      </c>
      <c r="K23" s="134">
        <v>0</v>
      </c>
    </row>
    <row r="24" spans="2:11" ht="133.5" customHeight="1">
      <c r="B24" s="48" t="s">
        <v>336</v>
      </c>
      <c r="C24" s="48" t="s">
        <v>337</v>
      </c>
      <c r="D24" s="48" t="s">
        <v>338</v>
      </c>
      <c r="E24" s="49" t="s">
        <v>339</v>
      </c>
      <c r="F24" s="249" t="s">
        <v>467</v>
      </c>
      <c r="G24" s="130" t="s">
        <v>483</v>
      </c>
      <c r="H24" s="134">
        <f t="shared" si="1"/>
        <v>500000</v>
      </c>
      <c r="I24" s="130">
        <v>500000</v>
      </c>
      <c r="J24" s="134">
        <v>0</v>
      </c>
      <c r="K24" s="134">
        <v>0</v>
      </c>
    </row>
    <row r="25" spans="2:11" ht="145.05000000000001" customHeight="1">
      <c r="B25" s="135" t="s">
        <v>236</v>
      </c>
      <c r="C25" s="135" t="s">
        <v>237</v>
      </c>
      <c r="D25" s="135" t="s">
        <v>12</v>
      </c>
      <c r="E25" s="135" t="s">
        <v>238</v>
      </c>
      <c r="F25" s="249" t="s">
        <v>484</v>
      </c>
      <c r="G25" s="130" t="s">
        <v>483</v>
      </c>
      <c r="H25" s="134">
        <f t="shared" si="1"/>
        <v>3000000</v>
      </c>
      <c r="I25" s="130">
        <v>3000000</v>
      </c>
      <c r="J25" s="134">
        <v>0</v>
      </c>
      <c r="K25" s="134">
        <v>0</v>
      </c>
    </row>
    <row r="26" spans="2:11" ht="88.05" customHeight="1">
      <c r="B26" s="6" t="s">
        <v>94</v>
      </c>
      <c r="C26" s="6" t="s">
        <v>112</v>
      </c>
      <c r="D26" s="7" t="s">
        <v>8</v>
      </c>
      <c r="E26" s="7" t="s">
        <v>75</v>
      </c>
      <c r="F26" s="129" t="s">
        <v>468</v>
      </c>
      <c r="G26" s="130" t="s">
        <v>483</v>
      </c>
      <c r="H26" s="134">
        <f t="shared" si="1"/>
        <v>2200000</v>
      </c>
      <c r="I26" s="130">
        <v>2200000</v>
      </c>
      <c r="J26" s="134"/>
      <c r="K26" s="134"/>
    </row>
    <row r="27" spans="2:11" ht="148.05000000000001" customHeight="1">
      <c r="B27" s="6" t="s">
        <v>94</v>
      </c>
      <c r="C27" s="6" t="s">
        <v>112</v>
      </c>
      <c r="D27" s="7" t="s">
        <v>8</v>
      </c>
      <c r="E27" s="7" t="s">
        <v>75</v>
      </c>
      <c r="F27" s="249" t="s">
        <v>467</v>
      </c>
      <c r="G27" s="130" t="s">
        <v>483</v>
      </c>
      <c r="H27" s="134">
        <f t="shared" si="1"/>
        <v>400000</v>
      </c>
      <c r="I27" s="130">
        <v>400000</v>
      </c>
      <c r="J27" s="134">
        <v>0</v>
      </c>
      <c r="K27" s="134">
        <v>0</v>
      </c>
    </row>
    <row r="28" spans="2:11" ht="141.75" customHeight="1">
      <c r="B28" s="6" t="s">
        <v>94</v>
      </c>
      <c r="C28" s="6" t="s">
        <v>112</v>
      </c>
      <c r="D28" s="7" t="s">
        <v>8</v>
      </c>
      <c r="E28" s="7" t="s">
        <v>75</v>
      </c>
      <c r="F28" s="129" t="s">
        <v>469</v>
      </c>
      <c r="G28" s="130" t="s">
        <v>483</v>
      </c>
      <c r="H28" s="134">
        <f t="shared" si="1"/>
        <v>200000</v>
      </c>
      <c r="I28" s="130">
        <v>200000</v>
      </c>
      <c r="J28" s="134">
        <v>0</v>
      </c>
      <c r="K28" s="134">
        <v>0</v>
      </c>
    </row>
    <row r="29" spans="2:11" ht="141.75" customHeight="1">
      <c r="B29" s="45" t="s">
        <v>94</v>
      </c>
      <c r="C29" s="6" t="s">
        <v>112</v>
      </c>
      <c r="D29" s="7" t="s">
        <v>8</v>
      </c>
      <c r="E29" s="7" t="s">
        <v>75</v>
      </c>
      <c r="F29" s="129" t="s">
        <v>471</v>
      </c>
      <c r="G29" s="130" t="s">
        <v>483</v>
      </c>
      <c r="H29" s="134">
        <f t="shared" si="1"/>
        <v>200000</v>
      </c>
      <c r="I29" s="130">
        <v>200000</v>
      </c>
      <c r="J29" s="134">
        <v>0</v>
      </c>
      <c r="K29" s="134">
        <v>0</v>
      </c>
    </row>
    <row r="30" spans="2:11" ht="86.1" customHeight="1">
      <c r="B30" s="6" t="s">
        <v>80</v>
      </c>
      <c r="C30" s="6" t="s">
        <v>113</v>
      </c>
      <c r="D30" s="7" t="s">
        <v>15</v>
      </c>
      <c r="E30" s="7" t="s">
        <v>73</v>
      </c>
      <c r="F30" s="129" t="s">
        <v>470</v>
      </c>
      <c r="G30" s="130" t="s">
        <v>483</v>
      </c>
      <c r="H30" s="134">
        <f t="shared" si="1"/>
        <v>150000</v>
      </c>
      <c r="I30" s="130">
        <v>150000</v>
      </c>
      <c r="J30" s="134">
        <v>0</v>
      </c>
      <c r="K30" s="134">
        <v>0</v>
      </c>
    </row>
    <row r="31" spans="2:11" ht="83.1" customHeight="1">
      <c r="B31" s="164" t="s">
        <v>91</v>
      </c>
      <c r="C31" s="164" t="s">
        <v>114</v>
      </c>
      <c r="D31" s="164" t="s">
        <v>18</v>
      </c>
      <c r="E31" s="238" t="s">
        <v>90</v>
      </c>
      <c r="F31" s="250" t="s">
        <v>472</v>
      </c>
      <c r="G31" s="130" t="s">
        <v>483</v>
      </c>
      <c r="H31" s="134">
        <f t="shared" si="1"/>
        <v>200000</v>
      </c>
      <c r="I31" s="130">
        <v>200000</v>
      </c>
      <c r="J31" s="134"/>
      <c r="K31" s="134"/>
    </row>
    <row r="32" spans="2:11" ht="89.1" customHeight="1">
      <c r="B32" s="45" t="s">
        <v>138</v>
      </c>
      <c r="C32" s="251" t="s">
        <v>139</v>
      </c>
      <c r="D32" s="251" t="s">
        <v>115</v>
      </c>
      <c r="E32" s="251" t="s">
        <v>140</v>
      </c>
      <c r="F32" s="252" t="s">
        <v>485</v>
      </c>
      <c r="G32" s="130" t="s">
        <v>483</v>
      </c>
      <c r="H32" s="134">
        <f t="shared" si="1"/>
        <v>85000</v>
      </c>
      <c r="I32" s="130">
        <v>85000</v>
      </c>
      <c r="J32" s="134">
        <v>0</v>
      </c>
      <c r="K32" s="134">
        <v>0</v>
      </c>
    </row>
    <row r="33" spans="2:11" ht="143.25" customHeight="1">
      <c r="B33" s="45" t="s">
        <v>392</v>
      </c>
      <c r="C33" s="135">
        <v>8110</v>
      </c>
      <c r="D33" s="135" t="s">
        <v>161</v>
      </c>
      <c r="E33" s="135" t="s">
        <v>394</v>
      </c>
      <c r="F33" s="253" t="s">
        <v>473</v>
      </c>
      <c r="G33" s="130" t="s">
        <v>483</v>
      </c>
      <c r="H33" s="134">
        <f t="shared" si="1"/>
        <v>150000</v>
      </c>
      <c r="I33" s="130">
        <v>150000</v>
      </c>
      <c r="J33" s="134">
        <v>0</v>
      </c>
      <c r="K33" s="134">
        <v>0</v>
      </c>
    </row>
    <row r="34" spans="2:11" ht="94.5" customHeight="1">
      <c r="B34" s="164" t="s">
        <v>383</v>
      </c>
      <c r="C34" s="164" t="s">
        <v>384</v>
      </c>
      <c r="D34" s="164" t="s">
        <v>161</v>
      </c>
      <c r="E34" s="164" t="s">
        <v>385</v>
      </c>
      <c r="F34" s="253" t="s">
        <v>474</v>
      </c>
      <c r="G34" s="130" t="s">
        <v>483</v>
      </c>
      <c r="H34" s="134">
        <f t="shared" si="1"/>
        <v>470000</v>
      </c>
      <c r="I34" s="148">
        <v>470000</v>
      </c>
      <c r="J34" s="134"/>
      <c r="K34" s="134"/>
    </row>
    <row r="35" spans="2:11" ht="96" customHeight="1">
      <c r="B35" s="137" t="s">
        <v>340</v>
      </c>
      <c r="C35" s="137" t="s">
        <v>341</v>
      </c>
      <c r="D35" s="137" t="s">
        <v>342</v>
      </c>
      <c r="E35" s="135" t="s">
        <v>343</v>
      </c>
      <c r="F35" s="129" t="s">
        <v>475</v>
      </c>
      <c r="G35" s="130" t="s">
        <v>483</v>
      </c>
      <c r="H35" s="134">
        <f t="shared" si="1"/>
        <v>200000</v>
      </c>
      <c r="I35" s="130">
        <v>200000</v>
      </c>
      <c r="J35" s="134">
        <v>0</v>
      </c>
      <c r="K35" s="134">
        <v>0</v>
      </c>
    </row>
    <row r="36" spans="2:11" ht="109.05" customHeight="1">
      <c r="B36" s="135" t="s">
        <v>344</v>
      </c>
      <c r="C36" s="135" t="s">
        <v>345</v>
      </c>
      <c r="D36" s="135" t="s">
        <v>342</v>
      </c>
      <c r="E36" s="135" t="s">
        <v>346</v>
      </c>
      <c r="F36" s="129" t="s">
        <v>476</v>
      </c>
      <c r="G36" s="130" t="s">
        <v>483</v>
      </c>
      <c r="H36" s="134">
        <f>I36+J36</f>
        <v>500000</v>
      </c>
      <c r="I36" s="130">
        <v>500000</v>
      </c>
      <c r="J36" s="134">
        <v>0</v>
      </c>
      <c r="K36" s="134">
        <v>0</v>
      </c>
    </row>
    <row r="37" spans="2:11" ht="103.5" customHeight="1">
      <c r="B37" s="135" t="s">
        <v>344</v>
      </c>
      <c r="C37" s="135" t="s">
        <v>345</v>
      </c>
      <c r="D37" s="135" t="s">
        <v>342</v>
      </c>
      <c r="E37" s="135" t="s">
        <v>346</v>
      </c>
      <c r="F37" s="129" t="s">
        <v>477</v>
      </c>
      <c r="G37" s="130" t="s">
        <v>483</v>
      </c>
      <c r="H37" s="134">
        <f t="shared" si="1"/>
        <v>1500000</v>
      </c>
      <c r="I37" s="130">
        <v>1500000</v>
      </c>
      <c r="J37" s="134"/>
      <c r="K37" s="134"/>
    </row>
    <row r="38" spans="2:11" ht="131.25" customHeight="1">
      <c r="B38" s="6" t="s">
        <v>198</v>
      </c>
      <c r="C38" s="132">
        <v>8313</v>
      </c>
      <c r="D38" s="7" t="s">
        <v>199</v>
      </c>
      <c r="E38" s="7" t="s">
        <v>125</v>
      </c>
      <c r="F38" s="253" t="s">
        <v>478</v>
      </c>
      <c r="G38" s="130" t="s">
        <v>483</v>
      </c>
      <c r="H38" s="134">
        <f t="shared" si="1"/>
        <v>111000</v>
      </c>
      <c r="I38" s="130">
        <v>0</v>
      </c>
      <c r="J38" s="134">
        <v>111000</v>
      </c>
      <c r="K38" s="134">
        <v>0</v>
      </c>
    </row>
    <row r="39" spans="2:11" ht="58.05" customHeight="1">
      <c r="B39" s="152" t="s">
        <v>86</v>
      </c>
      <c r="C39" s="153"/>
      <c r="D39" s="154"/>
      <c r="E39" s="155" t="s">
        <v>58</v>
      </c>
      <c r="F39" s="129"/>
      <c r="G39" s="130"/>
      <c r="H39" s="138">
        <f t="shared" si="1"/>
        <v>27897500</v>
      </c>
      <c r="I39" s="156">
        <f>I40</f>
        <v>11372500</v>
      </c>
      <c r="J39" s="156">
        <f>J40</f>
        <v>16525000</v>
      </c>
      <c r="K39" s="156">
        <f>K40+K42+K43+K46</f>
        <v>16525000</v>
      </c>
    </row>
    <row r="40" spans="2:11" ht="81.599999999999994" customHeight="1">
      <c r="B40" s="152" t="s">
        <v>87</v>
      </c>
      <c r="C40" s="153"/>
      <c r="D40" s="154"/>
      <c r="E40" s="155" t="s">
        <v>58</v>
      </c>
      <c r="F40" s="129"/>
      <c r="G40" s="130"/>
      <c r="H40" s="138">
        <f t="shared" si="1"/>
        <v>27897500</v>
      </c>
      <c r="I40" s="156">
        <f>SUM(I41:I46)</f>
        <v>11372500</v>
      </c>
      <c r="J40" s="156">
        <f>SUM(J41:J46)</f>
        <v>16525000</v>
      </c>
      <c r="K40" s="156">
        <f>SUM(K41:K46)</f>
        <v>16525000</v>
      </c>
    </row>
    <row r="41" spans="2:11" ht="81.599999999999994" customHeight="1">
      <c r="B41" s="201" t="s">
        <v>219</v>
      </c>
      <c r="C41" s="202" t="s">
        <v>365</v>
      </c>
      <c r="D41" s="203" t="s">
        <v>59</v>
      </c>
      <c r="E41" s="254" t="s">
        <v>359</v>
      </c>
      <c r="F41" s="255" t="s">
        <v>487</v>
      </c>
      <c r="G41" s="130" t="s">
        <v>483</v>
      </c>
      <c r="H41" s="134">
        <f t="shared" ref="H41:H46" si="2">I41+J41</f>
        <v>11142500</v>
      </c>
      <c r="I41" s="130">
        <v>11142500</v>
      </c>
      <c r="J41" s="134">
        <v>0</v>
      </c>
      <c r="K41" s="134">
        <v>0</v>
      </c>
    </row>
    <row r="42" spans="2:11" ht="111" customHeight="1">
      <c r="B42" s="6" t="s">
        <v>227</v>
      </c>
      <c r="C42" s="6">
        <v>1142</v>
      </c>
      <c r="D42" s="7" t="s">
        <v>57</v>
      </c>
      <c r="E42" s="7" t="s">
        <v>103</v>
      </c>
      <c r="F42" s="129" t="s">
        <v>479</v>
      </c>
      <c r="G42" s="130" t="s">
        <v>483</v>
      </c>
      <c r="H42" s="134">
        <f t="shared" si="2"/>
        <v>23530</v>
      </c>
      <c r="I42" s="130">
        <v>23530</v>
      </c>
      <c r="J42" s="134">
        <v>0</v>
      </c>
      <c r="K42" s="134">
        <v>0</v>
      </c>
    </row>
    <row r="43" spans="2:11" ht="97.05" customHeight="1">
      <c r="B43" s="6" t="s">
        <v>227</v>
      </c>
      <c r="C43" s="6">
        <v>1142</v>
      </c>
      <c r="D43" s="7" t="s">
        <v>57</v>
      </c>
      <c r="E43" s="7" t="s">
        <v>103</v>
      </c>
      <c r="F43" s="129" t="s">
        <v>480</v>
      </c>
      <c r="G43" s="130" t="s">
        <v>483</v>
      </c>
      <c r="H43" s="134">
        <f t="shared" si="2"/>
        <v>106470</v>
      </c>
      <c r="I43" s="130">
        <v>106470</v>
      </c>
      <c r="J43" s="134">
        <v>0</v>
      </c>
      <c r="K43" s="134">
        <v>0</v>
      </c>
    </row>
    <row r="44" spans="2:11" ht="81.599999999999994" customHeight="1">
      <c r="B44" s="132" t="s">
        <v>449</v>
      </c>
      <c r="C44" s="256">
        <v>1300</v>
      </c>
      <c r="D44" s="7" t="s">
        <v>57</v>
      </c>
      <c r="E44" s="257" t="s">
        <v>446</v>
      </c>
      <c r="F44" s="258" t="s">
        <v>481</v>
      </c>
      <c r="G44" s="130" t="s">
        <v>483</v>
      </c>
      <c r="H44" s="134">
        <f t="shared" si="2"/>
        <v>15025000</v>
      </c>
      <c r="I44" s="134">
        <v>0</v>
      </c>
      <c r="J44" s="130">
        <v>15025000</v>
      </c>
      <c r="K44" s="130">
        <v>15025000</v>
      </c>
    </row>
    <row r="45" spans="2:11" ht="81.599999999999994" customHeight="1">
      <c r="B45" s="132" t="s">
        <v>449</v>
      </c>
      <c r="C45" s="256">
        <v>1300</v>
      </c>
      <c r="D45" s="7" t="s">
        <v>57</v>
      </c>
      <c r="E45" s="257" t="s">
        <v>446</v>
      </c>
      <c r="F45" s="129" t="s">
        <v>480</v>
      </c>
      <c r="G45" s="130" t="s">
        <v>483</v>
      </c>
      <c r="H45" s="134">
        <f t="shared" si="2"/>
        <v>1500000</v>
      </c>
      <c r="I45" s="134">
        <v>0</v>
      </c>
      <c r="J45" s="130">
        <v>1500000</v>
      </c>
      <c r="K45" s="130">
        <v>1500000</v>
      </c>
    </row>
    <row r="46" spans="2:11" ht="103.05" customHeight="1">
      <c r="B46" s="157" t="s">
        <v>88</v>
      </c>
      <c r="C46" s="157">
        <v>5011</v>
      </c>
      <c r="D46" s="158" t="s">
        <v>17</v>
      </c>
      <c r="E46" s="159" t="s">
        <v>16</v>
      </c>
      <c r="F46" s="129" t="s">
        <v>349</v>
      </c>
      <c r="G46" s="130" t="s">
        <v>350</v>
      </c>
      <c r="H46" s="134">
        <f t="shared" si="2"/>
        <v>100000</v>
      </c>
      <c r="I46" s="130">
        <v>100000</v>
      </c>
      <c r="J46" s="134">
        <v>0</v>
      </c>
      <c r="K46" s="134">
        <v>0</v>
      </c>
    </row>
    <row r="47" spans="2:11" ht="58.05" customHeight="1">
      <c r="B47" s="152" t="s">
        <v>128</v>
      </c>
      <c r="C47" s="153"/>
      <c r="D47" s="154"/>
      <c r="E47" s="155" t="s">
        <v>242</v>
      </c>
      <c r="F47" s="129"/>
      <c r="G47" s="130"/>
      <c r="H47" s="138">
        <f t="shared" si="1"/>
        <v>5000</v>
      </c>
      <c r="I47" s="160">
        <f t="shared" ref="I47:K48" si="3">I48</f>
        <v>5000</v>
      </c>
      <c r="J47" s="160">
        <f t="shared" si="3"/>
        <v>0</v>
      </c>
      <c r="K47" s="156">
        <f t="shared" si="3"/>
        <v>0</v>
      </c>
    </row>
    <row r="48" spans="2:11" ht="80.099999999999994" customHeight="1">
      <c r="B48" s="152" t="s">
        <v>129</v>
      </c>
      <c r="C48" s="153"/>
      <c r="D48" s="154"/>
      <c r="E48" s="155" t="s">
        <v>242</v>
      </c>
      <c r="F48" s="129"/>
      <c r="G48" s="130"/>
      <c r="H48" s="138">
        <f t="shared" si="1"/>
        <v>5000</v>
      </c>
      <c r="I48" s="156">
        <f t="shared" si="3"/>
        <v>5000</v>
      </c>
      <c r="J48" s="156">
        <f t="shared" si="3"/>
        <v>0</v>
      </c>
      <c r="K48" s="138">
        <v>0</v>
      </c>
    </row>
    <row r="49" spans="2:16" ht="94.05" customHeight="1">
      <c r="B49" s="6" t="s">
        <v>85</v>
      </c>
      <c r="C49" s="6" t="s">
        <v>113</v>
      </c>
      <c r="D49" s="7" t="s">
        <v>15</v>
      </c>
      <c r="E49" s="7" t="s">
        <v>73</v>
      </c>
      <c r="F49" s="129" t="s">
        <v>482</v>
      </c>
      <c r="G49" s="130" t="s">
        <v>483</v>
      </c>
      <c r="H49" s="134">
        <f t="shared" si="1"/>
        <v>5000</v>
      </c>
      <c r="I49" s="130">
        <v>5000</v>
      </c>
      <c r="J49" s="134">
        <v>0</v>
      </c>
      <c r="K49" s="162">
        <v>0</v>
      </c>
    </row>
    <row r="50" spans="2:16" ht="42.75" customHeight="1">
      <c r="B50" s="136"/>
      <c r="C50" s="136"/>
      <c r="D50" s="136"/>
      <c r="E50" s="161" t="s">
        <v>183</v>
      </c>
      <c r="F50" s="259"/>
      <c r="G50" s="156"/>
      <c r="H50" s="138">
        <f t="shared" si="1"/>
        <v>55752200</v>
      </c>
      <c r="I50" s="162">
        <f>I47+I39+I12</f>
        <v>39116200</v>
      </c>
      <c r="J50" s="162">
        <f>J47+J39+J12</f>
        <v>16636000</v>
      </c>
      <c r="K50" s="162">
        <f>K47+K39+K12</f>
        <v>16525000</v>
      </c>
    </row>
    <row r="51" spans="2:16" ht="45" customHeight="1">
      <c r="B51" s="382" t="s">
        <v>351</v>
      </c>
      <c r="C51" s="382"/>
      <c r="D51" s="382"/>
      <c r="E51" s="149" t="s">
        <v>445</v>
      </c>
      <c r="F51" s="260"/>
      <c r="G51" s="246"/>
      <c r="H51" s="166"/>
      <c r="I51" s="375" t="s">
        <v>352</v>
      </c>
      <c r="J51" s="376"/>
      <c r="K51" s="239"/>
    </row>
    <row r="52" spans="2:16" ht="52.5" customHeight="1">
      <c r="B52" s="377"/>
      <c r="C52" s="378"/>
      <c r="D52" s="378"/>
      <c r="E52" s="64"/>
      <c r="F52" s="210"/>
      <c r="G52" s="206"/>
      <c r="H52" s="65"/>
      <c r="I52" s="66"/>
      <c r="J52" s="67"/>
    </row>
    <row r="53" spans="2:16" ht="123.75" customHeight="1">
      <c r="B53" s="2"/>
      <c r="C53" s="28"/>
      <c r="D53" s="3"/>
      <c r="E53" s="100"/>
      <c r="F53" s="206"/>
      <c r="G53" s="206"/>
      <c r="H53" s="20"/>
      <c r="I53" s="4"/>
    </row>
    <row r="54" spans="2:16" ht="98.25" customHeight="1">
      <c r="C54" s="2"/>
    </row>
    <row r="55" spans="2:16" ht="98.25" customHeight="1">
      <c r="B55" s="21"/>
      <c r="D55" s="21"/>
      <c r="E55" s="21"/>
      <c r="F55" s="208"/>
      <c r="G55" s="208"/>
      <c r="H55" s="21"/>
      <c r="I55" s="21"/>
    </row>
    <row r="56" spans="2:16" ht="33.75" customHeight="1">
      <c r="B56" s="22"/>
      <c r="C56" s="21"/>
      <c r="D56" s="22"/>
      <c r="E56" s="22"/>
      <c r="F56" s="209"/>
      <c r="G56" s="209"/>
      <c r="H56" s="22"/>
      <c r="I56" s="22"/>
    </row>
    <row r="57" spans="2:16" ht="39.75" customHeight="1">
      <c r="B57" s="23"/>
      <c r="C57" s="22"/>
      <c r="D57" s="23"/>
      <c r="E57" s="23"/>
      <c r="F57" s="209"/>
      <c r="G57" s="209"/>
      <c r="H57" s="23"/>
      <c r="I57" s="23"/>
    </row>
    <row r="58" spans="2:16" ht="33.75" customHeight="1">
      <c r="B58" s="22"/>
      <c r="C58" s="23"/>
      <c r="D58" s="22"/>
      <c r="E58" s="22"/>
      <c r="F58" s="209"/>
      <c r="G58" s="209"/>
      <c r="H58" s="22"/>
      <c r="I58" s="22"/>
    </row>
    <row r="59" spans="2:16">
      <c r="B59" s="23"/>
      <c r="C59" s="22"/>
      <c r="D59" s="23"/>
      <c r="E59" s="23"/>
      <c r="F59" s="209"/>
      <c r="G59" s="209"/>
      <c r="H59" s="23"/>
      <c r="I59" s="23"/>
    </row>
    <row r="60" spans="2:16" ht="23.25" customHeight="1">
      <c r="C60" s="23"/>
    </row>
    <row r="61" spans="2:16" ht="20.25" customHeight="1">
      <c r="J61" s="24"/>
      <c r="K61" s="24"/>
      <c r="L61" s="24"/>
      <c r="M61" s="24"/>
      <c r="N61" s="24"/>
      <c r="O61" s="24"/>
      <c r="P61" s="24"/>
    </row>
    <row r="62" spans="2:16" ht="20.25" customHeight="1">
      <c r="J62" s="23"/>
      <c r="K62" s="23"/>
      <c r="L62" s="23"/>
      <c r="M62" s="23"/>
      <c r="N62" s="23"/>
      <c r="O62" s="23"/>
      <c r="P62" s="23"/>
    </row>
    <row r="63" spans="2:16" ht="30.75" customHeight="1">
      <c r="J63" s="24"/>
      <c r="K63" s="24"/>
      <c r="L63" s="24"/>
      <c r="M63" s="24"/>
      <c r="N63" s="24"/>
      <c r="O63" s="24"/>
      <c r="P63" s="24"/>
    </row>
    <row r="64" spans="2:16" ht="21" customHeight="1">
      <c r="J64" s="23"/>
      <c r="K64" s="23"/>
      <c r="L64" s="23"/>
      <c r="M64" s="23"/>
      <c r="N64" s="23"/>
      <c r="O64" s="23"/>
      <c r="P64" s="23"/>
    </row>
  </sheetData>
  <mergeCells count="17">
    <mergeCell ref="I51:J51"/>
    <mergeCell ref="B52:D52"/>
    <mergeCell ref="D9:D10"/>
    <mergeCell ref="E9:E10"/>
    <mergeCell ref="B6:D6"/>
    <mergeCell ref="B7:D7"/>
    <mergeCell ref="C9:C10"/>
    <mergeCell ref="B51:D51"/>
    <mergeCell ref="I2:K2"/>
    <mergeCell ref="I3:K3"/>
    <mergeCell ref="I9:I10"/>
    <mergeCell ref="B5:I5"/>
    <mergeCell ref="B9:B10"/>
    <mergeCell ref="J9:K9"/>
    <mergeCell ref="F9:F10"/>
    <mergeCell ref="G9:G10"/>
    <mergeCell ref="H9:H10"/>
  </mergeCells>
  <phoneticPr fontId="32" type="noConversion"/>
  <pageMargins left="0.94488188976377963" right="0.35433070866141736" top="1.1811023622047245" bottom="0.39370078740157483" header="0.51181102362204722" footer="0.51181102362204722"/>
  <pageSetup paperSize="9" scale="45" fitToHeight="4" orientation="landscape" horizontalDpi="360" verticalDpi="360" r:id="rId1"/>
  <headerFooter alignWithMargins="0"/>
  <rowBreaks count="1" manualBreakCount="1">
    <brk id="3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4</vt:i4>
      </vt:variant>
    </vt:vector>
  </HeadingPairs>
  <TitlesOfParts>
    <vt:vector size="12" baseType="lpstr">
      <vt:lpstr>Дод1</vt:lpstr>
      <vt:lpstr>Дод 1.1</vt:lpstr>
      <vt:lpstr>дод2 </vt:lpstr>
      <vt:lpstr>дод.3</vt:lpstr>
      <vt:lpstr>дод 5</vt:lpstr>
      <vt:lpstr>дод 5.1</vt:lpstr>
      <vt:lpstr>дод 6</vt:lpstr>
      <vt:lpstr>дод 7</vt:lpstr>
      <vt:lpstr>дод.3!Заголовки_для_друку</vt:lpstr>
      <vt:lpstr>'дод 7'!Область_друку</vt:lpstr>
      <vt:lpstr>Дод1!Область_друку</vt:lpstr>
      <vt:lpstr>'дод2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PK-07</cp:lastModifiedBy>
  <cp:lastPrinted>2025-12-17T08:34:09Z</cp:lastPrinted>
  <dcterms:created xsi:type="dcterms:W3CDTF">2014-01-17T10:52:16Z</dcterms:created>
  <dcterms:modified xsi:type="dcterms:W3CDTF">2025-12-26T08:10:52Z</dcterms:modified>
</cp:coreProperties>
</file>